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.Kozik\Desktop\Biuro Rady\Moje dokumenty\sesje\sesja 37\uchwały\budżet\"/>
    </mc:Choice>
  </mc:AlternateContent>
  <xr:revisionPtr revIDLastSave="0" documentId="13_ncr:1_{B92AC82C-4357-4034-BE10-89680A8974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łącznik_nr_1_2_" sheetId="1" r:id="rId1"/>
    <sheet name="załącznik_3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  <c r="E56" i="1"/>
  <c r="E55" i="1" l="1"/>
  <c r="E54" i="1" s="1"/>
  <c r="F18" i="1"/>
  <c r="E174" i="1"/>
  <c r="E18" i="1"/>
  <c r="F196" i="1" l="1"/>
  <c r="E173" i="1"/>
  <c r="E172" i="1" s="1"/>
  <c r="F235" i="1"/>
  <c r="F234" i="1" s="1"/>
  <c r="E225" i="1"/>
  <c r="F191" i="1"/>
  <c r="E191" i="1"/>
  <c r="F184" i="1"/>
  <c r="F181" i="1" s="1"/>
  <c r="F187" i="1"/>
  <c r="E187" i="1"/>
  <c r="E206" i="1"/>
  <c r="F203" i="1"/>
  <c r="E203" i="1"/>
  <c r="F214" i="1"/>
  <c r="E196" i="1"/>
  <c r="F161" i="1"/>
  <c r="E161" i="1"/>
  <c r="F167" i="1"/>
  <c r="E126" i="1"/>
  <c r="E128" i="1"/>
  <c r="E130" i="1"/>
  <c r="F130" i="1"/>
  <c r="F120" i="1"/>
  <c r="F159" i="1"/>
  <c r="F139" i="1"/>
  <c r="E139" i="1"/>
  <c r="F128" i="1"/>
  <c r="F157" i="1"/>
  <c r="E157" i="1"/>
  <c r="F126" i="1"/>
  <c r="E137" i="1"/>
  <c r="F137" i="1"/>
  <c r="F117" i="1"/>
  <c r="E117" i="1"/>
  <c r="F220" i="1"/>
  <c r="F219" i="1" s="1"/>
  <c r="E220" i="1"/>
  <c r="E219" i="1" s="1"/>
  <c r="E182" i="1"/>
  <c r="E181" i="1" s="1"/>
  <c r="F177" i="1"/>
  <c r="F143" i="1"/>
  <c r="E143" i="1"/>
  <c r="E142" i="1" s="1"/>
  <c r="F113" i="1"/>
  <c r="E113" i="1"/>
  <c r="F116" i="1" l="1"/>
  <c r="E186" i="1"/>
  <c r="F186" i="1"/>
  <c r="F156" i="1"/>
  <c r="F125" i="1"/>
  <c r="F108" i="1" l="1"/>
  <c r="E108" i="1"/>
  <c r="F75" i="1"/>
  <c r="F74" i="1" s="1"/>
  <c r="E75" i="1"/>
  <c r="E74" i="1" s="1"/>
  <c r="F71" i="1"/>
  <c r="E71" i="1"/>
  <c r="F62" i="1"/>
  <c r="E62" i="1"/>
  <c r="E53" i="1"/>
  <c r="E52" i="1" s="1"/>
  <c r="E51" i="1"/>
  <c r="E50" i="1" s="1"/>
  <c r="E46" i="1"/>
  <c r="E44" i="1" s="1"/>
  <c r="E49" i="1"/>
  <c r="E47" i="1" s="1"/>
  <c r="F47" i="1"/>
  <c r="F44" i="1"/>
  <c r="E40" i="1"/>
  <c r="E39" i="1" s="1"/>
  <c r="F22" i="1"/>
  <c r="E22" i="1"/>
  <c r="F24" i="1"/>
  <c r="E24" i="1"/>
  <c r="F27" i="1"/>
  <c r="F26" i="1" s="1"/>
  <c r="E27" i="1"/>
  <c r="E26" i="1" s="1"/>
  <c r="E8" i="1"/>
  <c r="E7" i="1" s="1"/>
  <c r="F43" i="1" l="1"/>
  <c r="F42" i="1" s="1"/>
  <c r="F61" i="1"/>
  <c r="F60" i="1" s="1"/>
  <c r="E61" i="1"/>
  <c r="E60" i="1" s="1"/>
  <c r="E21" i="1"/>
  <c r="E20" i="1" s="1"/>
  <c r="E43" i="1"/>
  <c r="E42" i="1" s="1"/>
  <c r="E12" i="1"/>
  <c r="E11" i="1" s="1"/>
  <c r="E16" i="1"/>
  <c r="E15" i="1" s="1"/>
  <c r="F15" i="1"/>
  <c r="F29" i="1" s="1"/>
  <c r="E80" i="1" l="1"/>
  <c r="F80" i="1"/>
  <c r="E29" i="1"/>
  <c r="F31" i="1" s="1"/>
  <c r="F254" i="1" l="1"/>
  <c r="F253" i="1" s="1"/>
  <c r="E254" i="1"/>
  <c r="E253" i="1" s="1"/>
  <c r="F251" i="1"/>
  <c r="F250" i="1" s="1"/>
  <c r="E251" i="1"/>
  <c r="E250" i="1" s="1"/>
  <c r="D11" i="2" l="1"/>
  <c r="D38" i="2" s="1"/>
  <c r="D27" i="2"/>
  <c r="F259" i="1" l="1"/>
  <c r="E107" i="1"/>
  <c r="F206" i="1"/>
  <c r="E205" i="1"/>
  <c r="E214" i="1"/>
  <c r="E167" i="1"/>
  <c r="E156" i="1" s="1"/>
  <c r="E147" i="1"/>
  <c r="E146" i="1" s="1"/>
  <c r="F146" i="1"/>
  <c r="E195" i="1" l="1"/>
  <c r="E125" i="1" l="1"/>
  <c r="E120" i="1"/>
  <c r="E136" i="1"/>
  <c r="E177" i="1"/>
  <c r="E176" i="1" s="1"/>
  <c r="E112" i="1"/>
  <c r="E116" i="1" l="1"/>
  <c r="E228" i="1" l="1"/>
  <c r="E248" i="1"/>
  <c r="E247" i="1" s="1"/>
  <c r="E246" i="1" s="1"/>
  <c r="F248" i="1"/>
  <c r="F247" i="1" s="1"/>
  <c r="F246" i="1" s="1"/>
  <c r="F244" i="1"/>
  <c r="F243" i="1" s="1"/>
  <c r="F238" i="1"/>
  <c r="F237" i="1" s="1"/>
  <c r="F229" i="1"/>
  <c r="F228" i="1" s="1"/>
  <c r="F241" i="1"/>
  <c r="F240" i="1" s="1"/>
  <c r="E241" i="1"/>
  <c r="E240" i="1" s="1"/>
  <c r="E244" i="1"/>
  <c r="E243" i="1" s="1"/>
  <c r="E237" i="1"/>
  <c r="E224" i="1"/>
  <c r="E223" i="1" s="1"/>
  <c r="F205" i="1"/>
  <c r="F195" i="1"/>
  <c r="F176" i="1"/>
  <c r="E171" i="1"/>
  <c r="E106" i="1" s="1"/>
  <c r="F142" i="1"/>
  <c r="F136" i="1"/>
  <c r="F112" i="1"/>
  <c r="F107" i="1"/>
  <c r="F227" i="1" l="1"/>
  <c r="F226" i="1" s="1"/>
  <c r="E227" i="1"/>
  <c r="E226" i="1" s="1"/>
  <c r="F106" i="1"/>
  <c r="E259" i="1"/>
  <c r="F213" i="1" l="1"/>
  <c r="F175" i="1" s="1"/>
  <c r="F256" i="1" s="1"/>
  <c r="E213" i="1"/>
  <c r="E175" i="1" s="1"/>
  <c r="E256" i="1" s="1"/>
  <c r="F258" i="1" l="1"/>
  <c r="E258" i="1" l="1"/>
  <c r="F260" i="1" s="1"/>
</calcChain>
</file>

<file path=xl/sharedStrings.xml><?xml version="1.0" encoding="utf-8"?>
<sst xmlns="http://schemas.openxmlformats.org/spreadsheetml/2006/main" count="351" uniqueCount="157">
  <si>
    <t>§</t>
  </si>
  <si>
    <t>DOCHODY</t>
  </si>
  <si>
    <t xml:space="preserve">Dział </t>
  </si>
  <si>
    <t xml:space="preserve">Rozdział </t>
  </si>
  <si>
    <t xml:space="preserve">Nazwa </t>
  </si>
  <si>
    <t xml:space="preserve">Zwiększenie </t>
  </si>
  <si>
    <t xml:space="preserve">Zmniejszenie </t>
  </si>
  <si>
    <t xml:space="preserve">Razem dochody </t>
  </si>
  <si>
    <t xml:space="preserve">                                                                                                                   </t>
  </si>
  <si>
    <t xml:space="preserve">WYDATKI </t>
  </si>
  <si>
    <t xml:space="preserve"> Załącznik Nr  1  do Uchwały</t>
  </si>
  <si>
    <t xml:space="preserve"> Rady  Powiatu  Świdwińskiego </t>
  </si>
  <si>
    <t xml:space="preserve"> Załącznik Nr  2  do Uchwały</t>
  </si>
  <si>
    <t>OŚWIATA I WYCHOWANIE</t>
  </si>
  <si>
    <t>EDUKACYJNA OPIEKA WYCHOWAWCZA</t>
  </si>
  <si>
    <t>w tym na wydatki inwestycyjne</t>
  </si>
  <si>
    <t>w tym dochody majątkowe</t>
  </si>
  <si>
    <t>Zespół Szkół Rolniczych CKZ w Świdwinie</t>
  </si>
  <si>
    <t>Internaty i bursy szkolne</t>
  </si>
  <si>
    <t>RÓŻNE ROZLICZENIA</t>
  </si>
  <si>
    <t>Subwencje ogólne z budżetu państwa</t>
  </si>
  <si>
    <t>Technika</t>
  </si>
  <si>
    <t>Pozostała działalność</t>
  </si>
  <si>
    <t>Zespół Szkół w Połczynie Zdroju</t>
  </si>
  <si>
    <t>Zespół Szkół w Świdwinie</t>
  </si>
  <si>
    <t>Młodzieżowy Ośrodek Wychowawczy w Rzepczynie</t>
  </si>
  <si>
    <t>Poradnia Psychologiczno - Pedagogiczna w Połczynie Zdroju</t>
  </si>
  <si>
    <t>Poradnia Psychologiczno - Pedagogiczna w Świdwinie</t>
  </si>
  <si>
    <t>Zespół Placówek Oświatowych w Połczynie Zdroju</t>
  </si>
  <si>
    <t>Starostwo Powiatowe w Świdwinie</t>
  </si>
  <si>
    <t>Zakup środków dydaktycznych i książek</t>
  </si>
  <si>
    <t>Zakup usług pozostałych</t>
  </si>
  <si>
    <t>Zespół Placówek Specjalnych w Sławoborzu</t>
  </si>
  <si>
    <t>Dotacja podmiotowa z budżetu dla niepublicznej jednostki systemu oświaty</t>
  </si>
  <si>
    <t>Część oświatowa subwencji ogólnej dla jednostek samorządu terytorialnego</t>
  </si>
  <si>
    <t>Zakup materiałów i wyposażenia</t>
  </si>
  <si>
    <t>Wynagrodzenia osobowe pracowników</t>
  </si>
  <si>
    <t xml:space="preserve"> Załącznik Nr  2A  do Uchwały</t>
  </si>
  <si>
    <t xml:space="preserve">Szkoły podstawowe specjalne </t>
  </si>
  <si>
    <t xml:space="preserve">Wynagrodzenia osobowe pracowników </t>
  </si>
  <si>
    <t>Składki na ubezpieczenia społeczne</t>
  </si>
  <si>
    <t>Przedszkola specjalne</t>
  </si>
  <si>
    <t xml:space="preserve">Branżowe szkoły I i II stopnia </t>
  </si>
  <si>
    <t>Licea ogólnokształcące</t>
  </si>
  <si>
    <t>Inne formy kształcenia osobno niewymienione</t>
  </si>
  <si>
    <t>Realizacja zadań wymagających stosowania specjalnej organizacji nauki i metod</t>
  </si>
  <si>
    <t xml:space="preserve">pracy dla dzieci i młodzieży  w gimnazjach, klasach dotychczasowego gimnazjum </t>
  </si>
  <si>
    <t>prowadzonych w szkołach innego typu, liceach  ogólnokształcących , technikach,</t>
  </si>
  <si>
    <t>szkołach policealnych, branżowych szkołach I i II stopnia  i klasach dotychczasowej</t>
  </si>
  <si>
    <t>zasadniczej szkoły zawodowej  prowadzonych branżowych szkołach I stopnia</t>
  </si>
  <si>
    <t xml:space="preserve">oraz szkołach  artystycznych </t>
  </si>
  <si>
    <t>Specjalne ośrodki szkolno - wychowawcze</t>
  </si>
  <si>
    <t>Wczesne wspomaganie rozwoju dziecka</t>
  </si>
  <si>
    <t>Poradnie psychologiczno - pedagogiczne</t>
  </si>
  <si>
    <t>Domy wczasów dziecięcych</t>
  </si>
  <si>
    <t>Ośrodki rewalidacyjno - wychowawcze</t>
  </si>
  <si>
    <t xml:space="preserve">Szkoły niepubliczne </t>
  </si>
  <si>
    <t>Szkoły policealne</t>
  </si>
  <si>
    <t>Policealne Studium ZDZ w Połczynie Zdroju</t>
  </si>
  <si>
    <t>Branżowe szkoły I i II stopnia</t>
  </si>
  <si>
    <t>LO ZDZ w Połczynie Zdroju</t>
  </si>
  <si>
    <t>LO ZDZ w Połczynie Zdroju - absolwenci</t>
  </si>
  <si>
    <t>Młodzieżowe ośrodki wychowawcze</t>
  </si>
  <si>
    <t>Razem wydatki - według załącznika nr 2 A</t>
  </si>
  <si>
    <t>Razem załącznik nr 2 i 2A</t>
  </si>
  <si>
    <t>Razem wydatki - według załącznika nr 2</t>
  </si>
  <si>
    <t>Zakup energii</t>
  </si>
  <si>
    <t>Składki na Fundusz Pracy</t>
  </si>
  <si>
    <t>Kwalifikacyjne kursy zawodowe</t>
  </si>
  <si>
    <t>Schroniska szkolne</t>
  </si>
  <si>
    <t xml:space="preserve"> Załącznik Nr  3  do Uchwały</t>
  </si>
  <si>
    <t>Lp.</t>
  </si>
  <si>
    <t>Treść</t>
  </si>
  <si>
    <t xml:space="preserve">Klasyfikacja </t>
  </si>
  <si>
    <t xml:space="preserve">Kwota </t>
  </si>
  <si>
    <t>Przychody ogółem:</t>
  </si>
  <si>
    <t>x</t>
  </si>
  <si>
    <t>1.</t>
  </si>
  <si>
    <t>Kredyty</t>
  </si>
  <si>
    <t>§ 952</t>
  </si>
  <si>
    <t>2.</t>
  </si>
  <si>
    <t>Pożyczki</t>
  </si>
  <si>
    <t>3.</t>
  </si>
  <si>
    <t xml:space="preserve">Pożyczki na finansowanie zadań realizowanych </t>
  </si>
  <si>
    <t>§ 903</t>
  </si>
  <si>
    <t>z udziałem środków pochodzących z budżetu UE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</si>
  <si>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</si>
  <si>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</si>
  <si>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</si>
  <si>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</si>
  <si>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</si>
  <si>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</si>
  <si>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</si>
  <si>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</si>
  <si>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</si>
  <si>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</si>
  <si>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</si>
  <si>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</si>
  <si>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</si>
  <si>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</si>
  <si>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§ 950</t>
  </si>
  <si>
    <t>Rozchody ogółem:</t>
  </si>
  <si>
    <t>§ 992</t>
  </si>
  <si>
    <t>Spłaty pożyczek otrzymanych na finansowanie</t>
  </si>
  <si>
    <t>zadań realizowanych z udziałem środków pochodzących</t>
  </si>
  <si>
    <t>§ 963</t>
  </si>
  <si>
    <t>z budżetu UE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</si>
  <si>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</si>
  <si>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</si>
  <si>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</si>
  <si>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</si>
  <si>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</si>
  <si>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</si>
  <si>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</si>
  <si>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</si>
  <si>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w zł.</t>
  </si>
  <si>
    <t xml:space="preserve">Przychody jednostek samorządu terytorialnego </t>
  </si>
  <si>
    <t>z niewykorzystanych środków pieniężnych na rachunku</t>
  </si>
  <si>
    <t>bieżącym budżetu, wynikających z rozliczenia dochodów</t>
  </si>
  <si>
    <t>§ 905</t>
  </si>
  <si>
    <t xml:space="preserve">i wydatków nimi finansowanych związanych ze </t>
  </si>
  <si>
    <t xml:space="preserve">szczególnymi zasadami wykonywania budżetu </t>
  </si>
  <si>
    <t>określonymi w odrębnych ustawach</t>
  </si>
  <si>
    <t>9.</t>
  </si>
  <si>
    <t>Spłaty otrzymanych krajowych kredytów</t>
  </si>
  <si>
    <t xml:space="preserve">Spłaty otrzymanych krajowych pożyczek </t>
  </si>
  <si>
    <t xml:space="preserve">                      Przychody i rozchody budżetu w 2022 roku</t>
  </si>
  <si>
    <t>2022 r.</t>
  </si>
  <si>
    <t>BEZPIECZEŃSTWO PUBLICZNE I OCHRONA PRZECIWPOŻAROWA</t>
  </si>
  <si>
    <t>0 970</t>
  </si>
  <si>
    <t>Wpływy z różnych dochodów</t>
  </si>
  <si>
    <t>0 20</t>
  </si>
  <si>
    <t>LEŚNICTWO</t>
  </si>
  <si>
    <t>0 2001</t>
  </si>
  <si>
    <t>Gospodarka leśna</t>
  </si>
  <si>
    <t>Środki otrzymane od pozostałych jednostek zaliczanych do sektora finansów publicznych na</t>
  </si>
  <si>
    <t>realizację zadań bieżących jednostek zaliczanych do sektora finansów publicznych</t>
  </si>
  <si>
    <t>Różne wydatki na rzecz osób fizycznych</t>
  </si>
  <si>
    <t>Dom Pomocy Społecznej w Krzecku</t>
  </si>
  <si>
    <t>Zakup usług zdrowotnych</t>
  </si>
  <si>
    <t>Szkolenia pracowników</t>
  </si>
  <si>
    <t>Wpłaty na PPK finansowane przez podmiot zatrudniający</t>
  </si>
  <si>
    <t>Wynagrodzenia osobowe nauczycieli</t>
  </si>
  <si>
    <t xml:space="preserve">Wynagrodzenia osobowe nauczycieli  ( 20 % z 1% fun.nagród nauczycieli ) </t>
  </si>
  <si>
    <t>Odpis na zakładowy fundusz świadczeń socjalnych</t>
  </si>
  <si>
    <t>Podatek od towarów i usług (VAT)</t>
  </si>
  <si>
    <t>Wydatki osobowe niezaliczone do wynagrodzeń</t>
  </si>
  <si>
    <t>Niepubliczna Poradnia PP Synapsa w Świdwinie</t>
  </si>
  <si>
    <t>Ośrodek Rewalidacyjno - Wychowawczy w Toporzyku</t>
  </si>
  <si>
    <t>Wynagrodzenie osobowe pracowników</t>
  </si>
  <si>
    <t>Zakup środków żywności</t>
  </si>
  <si>
    <t>Centrum Placówek Opiekuńczo - Wychowawczych w Świdwinie</t>
  </si>
  <si>
    <t xml:space="preserve">Różne opłaty i składki </t>
  </si>
  <si>
    <t>Różne rozliczenia finansowe</t>
  </si>
  <si>
    <t>Środki na dofinansowanie własnych zadań bieżących gmin, powiatów (związków gmin, związków powiatowo - gminnych, związków powiatów), samorządów województw, pozyskane z innych źródeł</t>
  </si>
  <si>
    <t xml:space="preserve">  Nr XXXVII/180/ 22 z dnia 28 kwietnia 2022r.</t>
  </si>
  <si>
    <t xml:space="preserve">  Nr XXXVII/180/22 z dnia 28 kwietnia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</si>
</sst>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3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5" xfId="0" applyNumberFormat="1" applyFont="1" applyBorder="1"/>
    <xf numFmtId="0" fontId="2" fillId="0" borderId="5" xfId="0" applyFont="1" applyBorder="1"/>
    <xf numFmtId="3" fontId="1" fillId="0" borderId="0" xfId="0" applyNumberFormat="1" applyFont="1"/>
    <xf numFmtId="0" fontId="5" fillId="0" borderId="0" xfId="0" applyFont="1"/>
    <xf numFmtId="0" fontId="2" fillId="0" borderId="3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164" fontId="4" fillId="0" borderId="3" xfId="0" applyNumberFormat="1" applyFont="1" applyBorder="1" applyAlignment="1"/>
    <xf numFmtId="164" fontId="2" fillId="0" borderId="3" xfId="0" applyNumberFormat="1" applyFont="1" applyBorder="1"/>
    <xf numFmtId="0" fontId="7" fillId="0" borderId="5" xfId="0" applyFont="1" applyBorder="1"/>
    <xf numFmtId="3" fontId="7" fillId="0" borderId="5" xfId="0" applyNumberFormat="1" applyFont="1" applyBorder="1"/>
    <xf numFmtId="0" fontId="8" fillId="0" borderId="0" xfId="0" applyFont="1"/>
    <xf numFmtId="0" fontId="7" fillId="0" borderId="3" xfId="0" applyFont="1" applyBorder="1"/>
    <xf numFmtId="164" fontId="7" fillId="0" borderId="3" xfId="0" applyNumberFormat="1" applyFont="1" applyBorder="1"/>
    <xf numFmtId="0" fontId="4" fillId="0" borderId="4" xfId="0" applyFont="1" applyBorder="1" applyAlignment="1"/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7" fillId="0" borderId="0" xfId="0" applyFont="1" applyBorder="1"/>
    <xf numFmtId="164" fontId="7" fillId="0" borderId="0" xfId="0" applyNumberFormat="1" applyFont="1" applyBorder="1"/>
    <xf numFmtId="0" fontId="1" fillId="0" borderId="5" xfId="0" applyFont="1" applyBorder="1"/>
    <xf numFmtId="164" fontId="1" fillId="0" borderId="0" xfId="0" applyNumberFormat="1" applyFont="1" applyBorder="1"/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/>
    </xf>
    <xf numFmtId="0" fontId="9" fillId="0" borderId="7" xfId="0" applyFont="1" applyBorder="1"/>
    <xf numFmtId="164" fontId="9" fillId="0" borderId="9" xfId="0" applyNumberFormat="1" applyFont="1" applyBorder="1"/>
    <xf numFmtId="0" fontId="10" fillId="0" borderId="5" xfId="0" applyFont="1" applyBorder="1"/>
    <xf numFmtId="0" fontId="1" fillId="0" borderId="5" xfId="0" applyFont="1" applyBorder="1" applyAlignment="1">
      <alignment horizontal="right" vertical="center"/>
    </xf>
    <xf numFmtId="0" fontId="4" fillId="0" borderId="7" xfId="0" applyFont="1" applyBorder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/>
    <xf numFmtId="164" fontId="2" fillId="0" borderId="5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/>
    <xf numFmtId="0" fontId="2" fillId="0" borderId="4" xfId="0" applyFont="1" applyBorder="1" applyAlignment="1"/>
    <xf numFmtId="164" fontId="2" fillId="0" borderId="3" xfId="0" applyNumberFormat="1" applyFont="1" applyBorder="1" applyAlignment="1"/>
    <xf numFmtId="0" fontId="2" fillId="0" borderId="9" xfId="0" applyFont="1" applyBorder="1" applyAlignment="1"/>
    <xf numFmtId="0" fontId="6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164" fontId="1" fillId="0" borderId="5" xfId="0" applyNumberFormat="1" applyFont="1" applyBorder="1" applyAlignment="1">
      <alignment horizontal="right"/>
    </xf>
    <xf numFmtId="0" fontId="2" fillId="0" borderId="0" xfId="0" applyFont="1"/>
    <xf numFmtId="0" fontId="5" fillId="0" borderId="0" xfId="0" applyFont="1"/>
    <xf numFmtId="0" fontId="1" fillId="0" borderId="4" xfId="0" applyFont="1" applyBorder="1" applyAlignment="1"/>
    <xf numFmtId="0" fontId="1" fillId="0" borderId="9" xfId="0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3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0" fontId="4" fillId="0" borderId="12" xfId="0" applyFont="1" applyBorder="1"/>
    <xf numFmtId="3" fontId="4" fillId="0" borderId="5" xfId="0" applyNumberFormat="1" applyFont="1" applyBorder="1"/>
    <xf numFmtId="0" fontId="1" fillId="0" borderId="7" xfId="0" applyFont="1" applyBorder="1"/>
    <xf numFmtId="0" fontId="1" fillId="0" borderId="12" xfId="0" applyFont="1" applyBorder="1"/>
    <xf numFmtId="3" fontId="1" fillId="0" borderId="5" xfId="0" applyNumberFormat="1" applyFont="1" applyBorder="1"/>
    <xf numFmtId="0" fontId="1" fillId="0" borderId="3" xfId="0" applyFont="1" applyBorder="1"/>
    <xf numFmtId="0" fontId="1" fillId="0" borderId="9" xfId="0" applyFont="1" applyBorder="1"/>
    <xf numFmtId="0" fontId="2" fillId="0" borderId="1" xfId="0" applyFont="1" applyBorder="1"/>
    <xf numFmtId="0" fontId="2" fillId="0" borderId="5" xfId="0" applyFont="1" applyBorder="1" applyAlignment="1">
      <alignment horizontal="right"/>
    </xf>
    <xf numFmtId="0" fontId="4" fillId="0" borderId="1" xfId="0" applyFont="1" applyBorder="1"/>
    <xf numFmtId="0" fontId="4" fillId="0" borderId="5" xfId="0" applyFont="1" applyBorder="1"/>
    <xf numFmtId="0" fontId="2" fillId="0" borderId="7" xfId="0" applyFont="1" applyBorder="1"/>
    <xf numFmtId="0" fontId="2" fillId="0" borderId="12" xfId="0" applyFont="1" applyBorder="1"/>
    <xf numFmtId="3" fontId="1" fillId="0" borderId="1" xfId="0" applyNumberFormat="1" applyFont="1" applyBorder="1"/>
    <xf numFmtId="0" fontId="2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5" xfId="0" applyFont="1" applyBorder="1" applyAlignment="1"/>
    <xf numFmtId="0" fontId="1" fillId="0" borderId="13" xfId="0" applyFont="1" applyBorder="1" applyAlignment="1"/>
    <xf numFmtId="0" fontId="4" fillId="0" borderId="3" xfId="0" applyFont="1" applyBorder="1" applyAlignment="1"/>
    <xf numFmtId="164" fontId="4" fillId="0" borderId="5" xfId="0" applyNumberFormat="1" applyFont="1" applyBorder="1" applyAlignment="1"/>
    <xf numFmtId="0" fontId="4" fillId="0" borderId="5" xfId="0" applyFont="1" applyBorder="1" applyAlignment="1"/>
    <xf numFmtId="0" fontId="2" fillId="0" borderId="12" xfId="0" applyFont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/>
    <xf numFmtId="164" fontId="2" fillId="0" borderId="5" xfId="0" applyNumberFormat="1" applyFont="1" applyBorder="1" applyAlignment="1"/>
    <xf numFmtId="0" fontId="2" fillId="0" borderId="12" xfId="0" applyFont="1" applyBorder="1" applyAlignment="1"/>
    <xf numFmtId="0" fontId="1" fillId="0" borderId="0" xfId="0" applyFont="1" applyAlignment="1">
      <alignment horizontal="right"/>
    </xf>
    <xf numFmtId="0" fontId="0" fillId="0" borderId="0" xfId="0" applyFont="1"/>
    <xf numFmtId="0" fontId="4" fillId="0" borderId="4" xfId="0" applyFont="1" applyBorder="1" applyAlignment="1">
      <alignment horizontal="left"/>
    </xf>
    <xf numFmtId="164" fontId="1" fillId="0" borderId="9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2" fillId="0" borderId="7" xfId="0" applyFont="1" applyBorder="1" applyAlignment="1"/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8" xfId="0" applyFont="1" applyBorder="1" applyAlignment="1"/>
    <xf numFmtId="0" fontId="1" fillId="0" borderId="10" xfId="0" applyFont="1" applyBorder="1" applyAlignment="1"/>
    <xf numFmtId="0" fontId="1" fillId="0" borderId="1" xfId="0" applyFont="1" applyBorder="1"/>
    <xf numFmtId="0" fontId="1" fillId="0" borderId="1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6" xfId="0" applyFont="1" applyBorder="1" applyAlignment="1"/>
    <xf numFmtId="0" fontId="1" fillId="0" borderId="7" xfId="0" applyFont="1" applyBorder="1" applyAlignment="1"/>
    <xf numFmtId="0" fontId="2" fillId="0" borderId="4" xfId="0" applyFont="1" applyBorder="1" applyAlignment="1"/>
    <xf numFmtId="0" fontId="6" fillId="0" borderId="0" xfId="0" applyFont="1"/>
    <xf numFmtId="0" fontId="1" fillId="0" borderId="4" xfId="0" applyFont="1" applyBorder="1" applyAlignment="1">
      <alignment horizontal="left"/>
    </xf>
    <xf numFmtId="164" fontId="1" fillId="0" borderId="5" xfId="0" applyNumberFormat="1" applyFont="1" applyBorder="1" applyAlignment="1"/>
    <xf numFmtId="0" fontId="1" fillId="0" borderId="4" xfId="0" applyFont="1" applyBorder="1" applyAlignment="1"/>
    <xf numFmtId="0" fontId="4" fillId="0" borderId="7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1" fillId="0" borderId="3" xfId="0" applyFont="1" applyBorder="1"/>
    <xf numFmtId="0" fontId="1" fillId="0" borderId="5" xfId="0" applyFont="1" applyBorder="1"/>
    <xf numFmtId="164" fontId="1" fillId="0" borderId="5" xfId="0" applyNumberFormat="1" applyFont="1" applyBorder="1"/>
    <xf numFmtId="0" fontId="1" fillId="0" borderId="7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1" xfId="0" applyFont="1" applyBorder="1" applyAlignment="1"/>
    <xf numFmtId="0" fontId="4" fillId="0" borderId="7" xfId="0" applyFont="1" applyBorder="1" applyAlignment="1"/>
    <xf numFmtId="0" fontId="1" fillId="0" borderId="12" xfId="0" applyFont="1" applyBorder="1" applyAlignment="1"/>
    <xf numFmtId="0" fontId="1" fillId="0" borderId="12" xfId="0" applyFont="1" applyBorder="1"/>
    <xf numFmtId="0" fontId="2" fillId="0" borderId="9" xfId="0" applyFont="1" applyBorder="1" applyAlignment="1"/>
    <xf numFmtId="164" fontId="1" fillId="0" borderId="0" xfId="0" applyNumberFormat="1" applyFont="1" applyBorder="1"/>
    <xf numFmtId="0" fontId="4" fillId="0" borderId="12" xfId="0" applyFont="1" applyBorder="1"/>
    <xf numFmtId="0" fontId="1" fillId="0" borderId="9" xfId="0" applyFont="1" applyBorder="1" applyAlignment="1"/>
    <xf numFmtId="164" fontId="1" fillId="0" borderId="3" xfId="0" applyNumberFormat="1" applyFont="1" applyBorder="1" applyAlignment="1"/>
    <xf numFmtId="164" fontId="1" fillId="0" borderId="9" xfId="0" applyNumberFormat="1" applyFont="1" applyBorder="1" applyAlignment="1"/>
    <xf numFmtId="0" fontId="1" fillId="0" borderId="3" xfId="0" applyFont="1" applyBorder="1" applyAlignment="1"/>
    <xf numFmtId="164" fontId="2" fillId="0" borderId="9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2" fillId="0" borderId="10" xfId="0" applyFont="1" applyBorder="1"/>
    <xf numFmtId="0" fontId="4" fillId="0" borderId="10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0" xfId="0" applyFont="1" applyBorder="1" applyAlignment="1">
      <alignment horizontal="center"/>
    </xf>
    <xf numFmtId="0" fontId="11" fillId="0" borderId="5" xfId="0" applyFont="1" applyBorder="1"/>
    <xf numFmtId="0" fontId="11" fillId="0" borderId="3" xfId="0" applyFont="1" applyBorder="1"/>
    <xf numFmtId="3" fontId="11" fillId="0" borderId="5" xfId="0" applyNumberFormat="1" applyFont="1" applyBorder="1"/>
    <xf numFmtId="0" fontId="4" fillId="0" borderId="8" xfId="0" applyFont="1" applyBorder="1"/>
    <xf numFmtId="0" fontId="9" fillId="0" borderId="3" xfId="0" applyFont="1" applyBorder="1"/>
    <xf numFmtId="0" fontId="10" fillId="0" borderId="0" xfId="0" applyFont="1"/>
    <xf numFmtId="0" fontId="12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/>
    <xf numFmtId="164" fontId="13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4" xfId="0" applyFont="1" applyBorder="1"/>
    <xf numFmtId="0" fontId="10" fillId="0" borderId="3" xfId="0" applyFont="1" applyBorder="1"/>
    <xf numFmtId="164" fontId="10" fillId="0" borderId="4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164" fontId="10" fillId="0" borderId="5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11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7" xfId="0" applyFont="1" applyBorder="1"/>
    <xf numFmtId="164" fontId="10" fillId="0" borderId="0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10" fillId="0" borderId="2" xfId="0" applyFont="1" applyBorder="1"/>
    <xf numFmtId="164" fontId="10" fillId="0" borderId="11" xfId="0" applyNumberFormat="1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0" xfId="0" applyFont="1" applyBorder="1"/>
    <xf numFmtId="164" fontId="10" fillId="0" borderId="6" xfId="0" applyNumberFormat="1" applyFont="1" applyBorder="1" applyAlignment="1">
      <alignment horizontal="center"/>
    </xf>
    <xf numFmtId="0" fontId="10" fillId="0" borderId="4" xfId="0" applyFont="1" applyBorder="1"/>
    <xf numFmtId="164" fontId="10" fillId="0" borderId="14" xfId="0" applyNumberFormat="1" applyFont="1" applyBorder="1" applyAlignment="1">
      <alignment horizontal="center"/>
    </xf>
    <xf numFmtId="164" fontId="0" fillId="0" borderId="0" xfId="0" applyNumberFormat="1"/>
    <xf numFmtId="0" fontId="2" fillId="0" borderId="13" xfId="0" applyFont="1" applyBorder="1" applyAlignment="1"/>
    <xf numFmtId="0" fontId="2" fillId="0" borderId="2" xfId="0" applyFont="1" applyBorder="1"/>
    <xf numFmtId="0" fontId="2" fillId="0" borderId="8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164" fontId="1" fillId="0" borderId="12" xfId="0" applyNumberFormat="1" applyFont="1" applyBorder="1" applyAlignment="1"/>
    <xf numFmtId="0" fontId="2" fillId="0" borderId="11" xfId="0" applyFont="1" applyBorder="1" applyAlignment="1"/>
    <xf numFmtId="164" fontId="1" fillId="0" borderId="3" xfId="0" applyNumberFormat="1" applyFont="1" applyBorder="1"/>
    <xf numFmtId="0" fontId="4" fillId="0" borderId="10" xfId="0" applyFont="1" applyBorder="1" applyAlignment="1"/>
    <xf numFmtId="0" fontId="2" fillId="0" borderId="10" xfId="0" applyFont="1" applyBorder="1" applyAlignment="1"/>
    <xf numFmtId="0" fontId="2" fillId="0" borderId="13" xfId="0" applyFont="1" applyBorder="1" applyAlignment="1">
      <alignment horizontal="left"/>
    </xf>
    <xf numFmtId="164" fontId="2" fillId="0" borderId="5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16" fillId="0" borderId="0" xfId="0" applyFont="1"/>
    <xf numFmtId="0" fontId="2" fillId="0" borderId="12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9" fillId="0" borderId="6" xfId="0" applyFont="1" applyBorder="1"/>
    <xf numFmtId="0" fontId="4" fillId="0" borderId="5" xfId="0" applyFont="1" applyBorder="1" applyAlignment="1">
      <alignment horizontal="right"/>
    </xf>
    <xf numFmtId="164" fontId="1" fillId="0" borderId="1" xfId="0" applyNumberFormat="1" applyFont="1" applyBorder="1"/>
    <xf numFmtId="164" fontId="1" fillId="0" borderId="8" xfId="0" applyNumberFormat="1" applyFont="1" applyBorder="1"/>
    <xf numFmtId="164" fontId="6" fillId="0" borderId="0" xfId="0" applyNumberFormat="1" applyFont="1"/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1" fillId="0" borderId="5" xfId="0" applyFont="1" applyBorder="1" applyAlignment="1">
      <alignment horizontal="left" vertical="center" wrapText="1"/>
    </xf>
    <xf numFmtId="0" fontId="1" fillId="0" borderId="14" xfId="0" applyFont="1" applyBorder="1" applyAlignment="1"/>
    <xf numFmtId="0" fontId="1" fillId="0" borderId="1" xfId="0" applyFont="1" applyBorder="1" applyAlignment="1"/>
    <xf numFmtId="0" fontId="1" fillId="0" borderId="8" xfId="0" applyFont="1" applyBorder="1" applyAlignment="1"/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6"/>
  <sheetViews>
    <sheetView tabSelected="1" view="pageBreakPreview" topLeftCell="A64" zoomScale="60" zoomScaleNormal="100" workbookViewId="0">
      <selection activeCell="D97" sqref="D97"/>
    </sheetView>
  </sheetViews>
  <sheetFormatPr defaultRowHeight="14.4"/>
  <cols>
    <col min="1" max="3" width="8.6640625" style="1" customWidth="1"/>
    <col min="4" max="4" width="77.44140625" style="1" customWidth="1"/>
    <col min="5" max="6" width="13.33203125" style="1" customWidth="1"/>
  </cols>
  <sheetData>
    <row r="1" spans="1:6">
      <c r="F1" s="8" t="s">
        <v>10</v>
      </c>
    </row>
    <row r="2" spans="1:6">
      <c r="F2" s="8" t="s">
        <v>11</v>
      </c>
    </row>
    <row r="3" spans="1:6">
      <c r="F3" s="8" t="s">
        <v>155</v>
      </c>
    </row>
    <row r="4" spans="1:6">
      <c r="D4" s="2" t="s">
        <v>1</v>
      </c>
    </row>
    <row r="5" spans="1:6">
      <c r="A5" s="9" t="s">
        <v>2</v>
      </c>
      <c r="B5" s="9" t="s">
        <v>3</v>
      </c>
      <c r="C5" s="9" t="s">
        <v>0</v>
      </c>
      <c r="D5" s="10" t="s">
        <v>4</v>
      </c>
      <c r="E5" s="9" t="s">
        <v>5</v>
      </c>
      <c r="F5" s="11" t="s">
        <v>6</v>
      </c>
    </row>
    <row r="6" spans="1:6">
      <c r="A6" s="12"/>
      <c r="B6" s="12"/>
      <c r="C6" s="12"/>
      <c r="D6" s="13"/>
      <c r="E6" s="12"/>
      <c r="F6" s="14"/>
    </row>
    <row r="7" spans="1:6" s="92" customFormat="1">
      <c r="A7" s="77" t="s">
        <v>131</v>
      </c>
      <c r="B7" s="83"/>
      <c r="C7" s="83"/>
      <c r="D7" s="211" t="s">
        <v>132</v>
      </c>
      <c r="E7" s="212">
        <f>E8</f>
        <v>5880</v>
      </c>
      <c r="F7" s="213">
        <v>0</v>
      </c>
    </row>
    <row r="8" spans="1:6" s="92" customFormat="1">
      <c r="A8" s="107"/>
      <c r="B8" s="205" t="s">
        <v>133</v>
      </c>
      <c r="C8" s="204"/>
      <c r="D8" s="197" t="s">
        <v>134</v>
      </c>
      <c r="E8" s="113">
        <f>E10</f>
        <v>5880</v>
      </c>
      <c r="F8" s="141">
        <v>0</v>
      </c>
    </row>
    <row r="9" spans="1:6" s="92" customFormat="1">
      <c r="A9" s="115"/>
      <c r="B9" s="110"/>
      <c r="C9" s="140">
        <v>2460</v>
      </c>
      <c r="D9" s="120" t="s">
        <v>135</v>
      </c>
      <c r="E9" s="105"/>
      <c r="F9" s="139"/>
    </row>
    <row r="10" spans="1:6" s="26" customFormat="1">
      <c r="A10" s="115"/>
      <c r="B10" s="110"/>
      <c r="C10" s="86"/>
      <c r="D10" s="86" t="s">
        <v>136</v>
      </c>
      <c r="E10" s="60">
        <v>5880</v>
      </c>
      <c r="F10" s="206">
        <v>0</v>
      </c>
    </row>
    <row r="11" spans="1:6" s="45" customFormat="1">
      <c r="A11" s="195">
        <v>754</v>
      </c>
      <c r="B11" s="196"/>
      <c r="C11" s="196"/>
      <c r="D11" s="197" t="s">
        <v>128</v>
      </c>
      <c r="E11" s="113">
        <f>E12</f>
        <v>353644</v>
      </c>
      <c r="F11" s="14"/>
    </row>
    <row r="12" spans="1:6" s="59" customFormat="1">
      <c r="A12" s="198"/>
      <c r="B12" s="27">
        <v>75495</v>
      </c>
      <c r="C12" s="199"/>
      <c r="D12" s="25" t="s">
        <v>22</v>
      </c>
      <c r="E12" s="39">
        <f>E13+E14</f>
        <v>353644</v>
      </c>
      <c r="F12" s="39">
        <v>0</v>
      </c>
    </row>
    <row r="13" spans="1:6" s="59" customFormat="1">
      <c r="A13" s="198"/>
      <c r="B13" s="24"/>
      <c r="C13" s="29" t="s">
        <v>129</v>
      </c>
      <c r="D13" s="30" t="s">
        <v>130</v>
      </c>
      <c r="E13" s="202">
        <v>6844</v>
      </c>
      <c r="F13" s="39"/>
    </row>
    <row r="14" spans="1:6" s="26" customFormat="1">
      <c r="A14" s="200"/>
      <c r="B14" s="201"/>
      <c r="C14" s="29" t="s">
        <v>129</v>
      </c>
      <c r="D14" s="30" t="s">
        <v>130</v>
      </c>
      <c r="E14" s="202">
        <v>346800</v>
      </c>
      <c r="F14" s="202"/>
    </row>
    <row r="15" spans="1:6" s="26" customFormat="1">
      <c r="A15" s="37">
        <v>758</v>
      </c>
      <c r="B15" s="198"/>
      <c r="C15" s="37"/>
      <c r="D15" s="38" t="s">
        <v>19</v>
      </c>
      <c r="E15" s="39">
        <f>E16+E18</f>
        <v>3172</v>
      </c>
      <c r="F15" s="39">
        <f>F17</f>
        <v>124560</v>
      </c>
    </row>
    <row r="16" spans="1:6" s="31" customFormat="1">
      <c r="A16" s="27"/>
      <c r="B16" s="27">
        <v>75801</v>
      </c>
      <c r="C16" s="37"/>
      <c r="D16" s="223" t="s">
        <v>34</v>
      </c>
      <c r="E16" s="39">
        <f>E17</f>
        <v>0</v>
      </c>
      <c r="F16" s="39">
        <v>0</v>
      </c>
    </row>
    <row r="17" spans="1:8" s="59" customFormat="1">
      <c r="A17" s="28"/>
      <c r="B17" s="28"/>
      <c r="C17" s="224">
        <v>2920</v>
      </c>
      <c r="D17" s="225" t="s">
        <v>20</v>
      </c>
      <c r="E17" s="202">
        <v>0</v>
      </c>
      <c r="F17" s="202">
        <v>124560</v>
      </c>
    </row>
    <row r="18" spans="1:8" s="62" customFormat="1">
      <c r="A18" s="24"/>
      <c r="B18" s="27">
        <v>75814</v>
      </c>
      <c r="C18" s="37"/>
      <c r="D18" s="223" t="s">
        <v>153</v>
      </c>
      <c r="E18" s="39">
        <f>E19</f>
        <v>3172</v>
      </c>
      <c r="F18" s="39">
        <f>F19</f>
        <v>0</v>
      </c>
    </row>
    <row r="19" spans="1:8" s="102" customFormat="1" ht="41.4">
      <c r="A19" s="201"/>
      <c r="B19" s="201"/>
      <c r="C19" s="224">
        <v>2700</v>
      </c>
      <c r="D19" s="228" t="s">
        <v>154</v>
      </c>
      <c r="E19" s="202">
        <v>3172</v>
      </c>
      <c r="F19" s="202"/>
    </row>
    <row r="20" spans="1:8" s="59" customFormat="1">
      <c r="A20" s="108">
        <v>854</v>
      </c>
      <c r="B20" s="193"/>
      <c r="C20" s="77"/>
      <c r="D20" s="129" t="s">
        <v>14</v>
      </c>
      <c r="E20" s="50">
        <f>E21+E26</f>
        <v>245420</v>
      </c>
      <c r="F20" s="50">
        <v>0</v>
      </c>
    </row>
    <row r="21" spans="1:8" s="26" customFormat="1">
      <c r="A21" s="108"/>
      <c r="B21" s="149">
        <v>85410</v>
      </c>
      <c r="C21" s="91"/>
      <c r="D21" s="129" t="s">
        <v>18</v>
      </c>
      <c r="E21" s="50">
        <f>E22+E24</f>
        <v>143360</v>
      </c>
      <c r="F21" s="50">
        <v>0</v>
      </c>
    </row>
    <row r="22" spans="1:8" s="62" customFormat="1">
      <c r="A22" s="131"/>
      <c r="B22" s="209"/>
      <c r="C22" s="15"/>
      <c r="D22" s="23" t="s">
        <v>17</v>
      </c>
      <c r="E22" s="16">
        <f t="shared" ref="E22:F27" si="0">E23</f>
        <v>128000</v>
      </c>
      <c r="F22" s="16">
        <f t="shared" si="0"/>
        <v>0</v>
      </c>
    </row>
    <row r="23" spans="1:8" s="31" customFormat="1">
      <c r="A23" s="127"/>
      <c r="B23" s="146"/>
      <c r="C23" s="29" t="s">
        <v>129</v>
      </c>
      <c r="D23" s="30" t="s">
        <v>130</v>
      </c>
      <c r="E23" s="126">
        <v>128000</v>
      </c>
      <c r="F23" s="126"/>
    </row>
    <row r="24" spans="1:8" s="62" customFormat="1">
      <c r="A24" s="131"/>
      <c r="B24" s="209"/>
      <c r="C24" s="15"/>
      <c r="D24" s="23" t="s">
        <v>28</v>
      </c>
      <c r="E24" s="16">
        <f t="shared" si="0"/>
        <v>15360</v>
      </c>
      <c r="F24" s="16">
        <f t="shared" si="0"/>
        <v>0</v>
      </c>
    </row>
    <row r="25" spans="1:8" s="36" customFormat="1">
      <c r="A25" s="115"/>
      <c r="B25" s="137"/>
      <c r="C25" s="29" t="s">
        <v>129</v>
      </c>
      <c r="D25" s="30" t="s">
        <v>130</v>
      </c>
      <c r="E25" s="138">
        <v>15360</v>
      </c>
      <c r="F25" s="139"/>
    </row>
    <row r="26" spans="1:8" s="31" customFormat="1">
      <c r="A26" s="106"/>
      <c r="B26" s="210">
        <v>85411</v>
      </c>
      <c r="C26" s="91"/>
      <c r="D26" s="192" t="s">
        <v>54</v>
      </c>
      <c r="E26" s="99">
        <f>E27</f>
        <v>102060</v>
      </c>
      <c r="F26" s="99">
        <f t="shared" si="0"/>
        <v>0</v>
      </c>
    </row>
    <row r="27" spans="1:8" s="6" customFormat="1">
      <c r="A27" s="131"/>
      <c r="B27" s="209"/>
      <c r="C27" s="15"/>
      <c r="D27" s="23" t="s">
        <v>28</v>
      </c>
      <c r="E27" s="16">
        <f t="shared" si="0"/>
        <v>102060</v>
      </c>
      <c r="F27" s="16">
        <f t="shared" si="0"/>
        <v>0</v>
      </c>
    </row>
    <row r="28" spans="1:8" s="6" customFormat="1">
      <c r="A28" s="140"/>
      <c r="B28" s="137"/>
      <c r="C28" s="29" t="s">
        <v>129</v>
      </c>
      <c r="D28" s="30" t="s">
        <v>130</v>
      </c>
      <c r="E28" s="138">
        <v>102060</v>
      </c>
      <c r="F28" s="138"/>
    </row>
    <row r="29" spans="1:8">
      <c r="A29" s="4"/>
      <c r="B29" s="150"/>
      <c r="C29" s="7"/>
      <c r="D29" s="7" t="s">
        <v>7</v>
      </c>
      <c r="E29" s="17">
        <f>E20+E15+E11+E7</f>
        <v>608116</v>
      </c>
      <c r="F29" s="17">
        <f>F20+F15+F11+F7</f>
        <v>124560</v>
      </c>
      <c r="H29" s="222"/>
    </row>
    <row r="30" spans="1:8" s="57" customFormat="1">
      <c r="A30" s="21"/>
      <c r="B30" s="21"/>
      <c r="C30" s="21"/>
      <c r="D30" s="21" t="s">
        <v>16</v>
      </c>
      <c r="E30" s="22">
        <v>0</v>
      </c>
      <c r="F30" s="22">
        <v>0</v>
      </c>
    </row>
    <row r="31" spans="1:8" s="57" customFormat="1">
      <c r="A31" s="32"/>
      <c r="B31" s="32"/>
      <c r="C31" s="32"/>
      <c r="D31" s="32"/>
      <c r="E31" s="33"/>
      <c r="F31" s="35">
        <f>E29-F29</f>
        <v>483556</v>
      </c>
    </row>
    <row r="32" spans="1:8" s="117" customFormat="1">
      <c r="A32" s="32"/>
      <c r="B32" s="32"/>
      <c r="C32" s="32"/>
      <c r="D32" s="32"/>
      <c r="E32" s="33"/>
      <c r="F32" s="135"/>
    </row>
    <row r="33" spans="1:6">
      <c r="F33" s="8" t="s">
        <v>12</v>
      </c>
    </row>
    <row r="34" spans="1:6">
      <c r="F34" s="8" t="s">
        <v>11</v>
      </c>
    </row>
    <row r="35" spans="1:6" s="45" customFormat="1">
      <c r="A35" s="1"/>
      <c r="B35" s="1"/>
      <c r="C35" s="1"/>
      <c r="D35" s="1"/>
      <c r="E35" s="1"/>
      <c r="F35" s="101" t="s">
        <v>156</v>
      </c>
    </row>
    <row r="36" spans="1:6" s="45" customFormat="1">
      <c r="A36" s="1" t="s">
        <v>8</v>
      </c>
      <c r="B36" s="1"/>
      <c r="C36" s="1"/>
      <c r="D36" s="2" t="s">
        <v>9</v>
      </c>
      <c r="E36" s="1"/>
      <c r="F36" s="1"/>
    </row>
    <row r="37" spans="1:6" s="59" customFormat="1">
      <c r="A37" s="9" t="s">
        <v>2</v>
      </c>
      <c r="B37" s="9" t="s">
        <v>3</v>
      </c>
      <c r="C37" s="9" t="s">
        <v>0</v>
      </c>
      <c r="D37" s="10" t="s">
        <v>4</v>
      </c>
      <c r="E37" s="9" t="s">
        <v>5</v>
      </c>
      <c r="F37" s="11" t="s">
        <v>6</v>
      </c>
    </row>
    <row r="38" spans="1:6" s="45" customFormat="1">
      <c r="A38" s="12"/>
      <c r="B38" s="12"/>
      <c r="C38" s="12"/>
      <c r="D38" s="13"/>
      <c r="E38" s="12"/>
      <c r="F38" s="14"/>
    </row>
    <row r="39" spans="1:6" s="62" customFormat="1">
      <c r="A39" s="77" t="s">
        <v>131</v>
      </c>
      <c r="B39" s="83"/>
      <c r="C39" s="83"/>
      <c r="D39" s="211" t="s">
        <v>132</v>
      </c>
      <c r="E39" s="212">
        <f>E40</f>
        <v>5880</v>
      </c>
      <c r="F39" s="213">
        <v>0</v>
      </c>
    </row>
    <row r="40" spans="1:6" s="117" customFormat="1">
      <c r="A40" s="107"/>
      <c r="B40" s="205" t="s">
        <v>133</v>
      </c>
      <c r="C40" s="204"/>
      <c r="D40" s="197" t="s">
        <v>134</v>
      </c>
      <c r="E40" s="113">
        <f>E41</f>
        <v>5880</v>
      </c>
      <c r="F40" s="141">
        <v>0</v>
      </c>
    </row>
    <row r="41" spans="1:6" s="92" customFormat="1">
      <c r="A41" s="140"/>
      <c r="B41" s="137"/>
      <c r="C41" s="140">
        <v>3030</v>
      </c>
      <c r="D41" s="120" t="s">
        <v>137</v>
      </c>
      <c r="E41" s="105">
        <v>5880</v>
      </c>
      <c r="F41" s="139"/>
    </row>
    <row r="42" spans="1:6" s="102" customFormat="1">
      <c r="A42" s="77">
        <v>754</v>
      </c>
      <c r="B42" s="216"/>
      <c r="C42" s="214"/>
      <c r="D42" s="197" t="s">
        <v>128</v>
      </c>
      <c r="E42" s="113">
        <f>E43</f>
        <v>353644</v>
      </c>
      <c r="F42" s="113">
        <f>F43</f>
        <v>0</v>
      </c>
    </row>
    <row r="43" spans="1:6" s="59" customFormat="1">
      <c r="A43" s="107"/>
      <c r="B43" s="203">
        <v>75495</v>
      </c>
      <c r="C43" s="199"/>
      <c r="D43" s="25" t="s">
        <v>22</v>
      </c>
      <c r="E43" s="113">
        <f>E44+E47+E50+E52</f>
        <v>353644</v>
      </c>
      <c r="F43" s="113">
        <f>F44+F47</f>
        <v>0</v>
      </c>
    </row>
    <row r="44" spans="1:6" s="45" customFormat="1">
      <c r="A44" s="144"/>
      <c r="B44" s="65"/>
      <c r="C44" s="66"/>
      <c r="D44" s="103" t="s">
        <v>28</v>
      </c>
      <c r="E44" s="67">
        <f>E45+E46</f>
        <v>64000</v>
      </c>
      <c r="F44" s="67">
        <f>F45+F46</f>
        <v>0</v>
      </c>
    </row>
    <row r="45" spans="1:6" s="57" customFormat="1">
      <c r="A45" s="143"/>
      <c r="B45" s="145"/>
      <c r="C45" s="64">
        <v>4300</v>
      </c>
      <c r="D45" s="118" t="s">
        <v>31</v>
      </c>
      <c r="E45" s="105">
        <v>5200</v>
      </c>
      <c r="F45" s="105"/>
    </row>
    <row r="46" spans="1:6" s="59" customFormat="1">
      <c r="A46" s="143"/>
      <c r="B46" s="145"/>
      <c r="C46" s="64">
        <v>4300</v>
      </c>
      <c r="D46" s="118" t="s">
        <v>31</v>
      </c>
      <c r="E46" s="105">
        <f>49*40*30</f>
        <v>58800</v>
      </c>
      <c r="F46" s="105"/>
    </row>
    <row r="47" spans="1:6" s="45" customFormat="1">
      <c r="A47" s="144"/>
      <c r="B47" s="65"/>
      <c r="C47" s="66"/>
      <c r="D47" s="103" t="s">
        <v>17</v>
      </c>
      <c r="E47" s="67">
        <f>E48+E49</f>
        <v>241644</v>
      </c>
      <c r="F47" s="67">
        <f>F48+F49</f>
        <v>0</v>
      </c>
    </row>
    <row r="48" spans="1:6" s="45" customFormat="1">
      <c r="A48" s="143"/>
      <c r="B48" s="145"/>
      <c r="C48" s="64">
        <v>4300</v>
      </c>
      <c r="D48" s="118" t="s">
        <v>31</v>
      </c>
      <c r="E48" s="105">
        <v>1644</v>
      </c>
      <c r="F48" s="104"/>
    </row>
    <row r="49" spans="1:6" s="62" customFormat="1">
      <c r="A49" s="143"/>
      <c r="B49" s="145"/>
      <c r="C49" s="64">
        <v>4300</v>
      </c>
      <c r="D49" s="118" t="s">
        <v>31</v>
      </c>
      <c r="E49" s="105">
        <f>200*40*30</f>
        <v>240000</v>
      </c>
      <c r="F49" s="104"/>
    </row>
    <row r="50" spans="1:6" s="215" customFormat="1">
      <c r="A50" s="144"/>
      <c r="B50" s="65"/>
      <c r="C50" s="15"/>
      <c r="D50" s="103" t="s">
        <v>138</v>
      </c>
      <c r="E50" s="67">
        <f>E51</f>
        <v>12000</v>
      </c>
      <c r="F50" s="68"/>
    </row>
    <row r="51" spans="1:6" s="62" customFormat="1">
      <c r="A51" s="143"/>
      <c r="B51" s="145"/>
      <c r="C51" s="64">
        <v>4300</v>
      </c>
      <c r="D51" s="118" t="s">
        <v>31</v>
      </c>
      <c r="E51" s="105">
        <f>10*40*30</f>
        <v>12000</v>
      </c>
      <c r="F51" s="104"/>
    </row>
    <row r="52" spans="1:6" s="215" customFormat="1">
      <c r="A52" s="144"/>
      <c r="B52" s="65"/>
      <c r="C52" s="15"/>
      <c r="D52" s="103" t="s">
        <v>151</v>
      </c>
      <c r="E52" s="67">
        <f>E53</f>
        <v>36000</v>
      </c>
      <c r="F52" s="68"/>
    </row>
    <row r="53" spans="1:6" s="62" customFormat="1">
      <c r="A53" s="95"/>
      <c r="B53" s="14"/>
      <c r="C53" s="64">
        <v>4300</v>
      </c>
      <c r="D53" s="118" t="s">
        <v>31</v>
      </c>
      <c r="E53" s="105">
        <f>30*40*30</f>
        <v>36000</v>
      </c>
      <c r="F53" s="104"/>
    </row>
    <row r="54" spans="1:6" s="62" customFormat="1">
      <c r="A54" s="77">
        <v>801</v>
      </c>
      <c r="B54" s="216"/>
      <c r="C54" s="91"/>
      <c r="D54" s="129" t="s">
        <v>13</v>
      </c>
      <c r="E54" s="212">
        <f>E55</f>
        <v>3172</v>
      </c>
      <c r="F54" s="213"/>
    </row>
    <row r="55" spans="1:6" s="62" customFormat="1">
      <c r="A55" s="107"/>
      <c r="B55" s="227">
        <v>80195</v>
      </c>
      <c r="C55" s="226"/>
      <c r="D55" s="129" t="s">
        <v>22</v>
      </c>
      <c r="E55" s="113">
        <f>E56+E58</f>
        <v>3172</v>
      </c>
      <c r="F55" s="141"/>
    </row>
    <row r="56" spans="1:6" s="62" customFormat="1">
      <c r="A56" s="107"/>
      <c r="B56" s="227"/>
      <c r="C56" s="226"/>
      <c r="D56" s="122" t="s">
        <v>23</v>
      </c>
      <c r="E56" s="67">
        <f>E57</f>
        <v>2101</v>
      </c>
      <c r="F56" s="141"/>
    </row>
    <row r="57" spans="1:6" s="62" customFormat="1">
      <c r="A57" s="107"/>
      <c r="B57" s="227"/>
      <c r="C57" s="64">
        <v>4210</v>
      </c>
      <c r="D57" s="125" t="s">
        <v>35</v>
      </c>
      <c r="E57" s="105">
        <v>2101</v>
      </c>
      <c r="F57" s="141"/>
    </row>
    <row r="58" spans="1:6" s="62" customFormat="1">
      <c r="A58" s="107"/>
      <c r="B58" s="227"/>
      <c r="C58" s="226"/>
      <c r="D58" s="103" t="s">
        <v>17</v>
      </c>
      <c r="E58" s="67">
        <f>E59</f>
        <v>1071</v>
      </c>
      <c r="F58" s="141"/>
    </row>
    <row r="59" spans="1:6" s="62" customFormat="1">
      <c r="A59" s="143"/>
      <c r="B59" s="145"/>
      <c r="C59" s="64">
        <v>4210</v>
      </c>
      <c r="D59" s="125" t="s">
        <v>35</v>
      </c>
      <c r="E59" s="105">
        <v>1071</v>
      </c>
      <c r="F59" s="104"/>
    </row>
    <row r="60" spans="1:6" s="6" customFormat="1">
      <c r="A60" s="130">
        <v>854</v>
      </c>
      <c r="B60" s="130"/>
      <c r="C60" s="98"/>
      <c r="D60" s="192" t="s">
        <v>14</v>
      </c>
      <c r="E60" s="99">
        <f>E61+E74</f>
        <v>245420</v>
      </c>
      <c r="F60" s="99">
        <f>F61+F74</f>
        <v>0</v>
      </c>
    </row>
    <row r="61" spans="1:6" s="6" customFormat="1">
      <c r="A61" s="207"/>
      <c r="B61" s="130">
        <v>85410</v>
      </c>
      <c r="C61" s="49"/>
      <c r="D61" s="116" t="s">
        <v>18</v>
      </c>
      <c r="E61" s="55">
        <f>E62+E71</f>
        <v>143360</v>
      </c>
      <c r="F61" s="55">
        <f>F62+F71</f>
        <v>0</v>
      </c>
    </row>
    <row r="62" spans="1:6" s="117" customFormat="1">
      <c r="A62" s="114"/>
      <c r="B62" s="131"/>
      <c r="C62" s="88"/>
      <c r="D62" s="103" t="s">
        <v>17</v>
      </c>
      <c r="E62" s="16">
        <f>SUM(E63:E70)</f>
        <v>128000</v>
      </c>
      <c r="F62" s="16">
        <f>SUM(F63:F70)</f>
        <v>0</v>
      </c>
    </row>
    <row r="63" spans="1:6" s="102" customFormat="1">
      <c r="A63" s="218"/>
      <c r="B63" s="40"/>
      <c r="C63" s="156">
        <v>4210</v>
      </c>
      <c r="D63" s="125" t="s">
        <v>35</v>
      </c>
      <c r="E63" s="41">
        <v>30000</v>
      </c>
      <c r="F63" s="41"/>
    </row>
    <row r="64" spans="1:6" s="102" customFormat="1">
      <c r="A64" s="218"/>
      <c r="B64" s="40"/>
      <c r="C64" s="42">
        <v>4220</v>
      </c>
      <c r="D64" s="42" t="s">
        <v>150</v>
      </c>
      <c r="E64" s="41">
        <v>45000</v>
      </c>
      <c r="F64" s="41"/>
    </row>
    <row r="65" spans="1:6" s="102" customFormat="1">
      <c r="A65" s="229"/>
      <c r="B65" s="140"/>
      <c r="C65" s="217">
        <v>4260</v>
      </c>
      <c r="D65" s="125" t="s">
        <v>66</v>
      </c>
      <c r="E65" s="105">
        <v>23000</v>
      </c>
      <c r="F65" s="105"/>
    </row>
    <row r="66" spans="1:6">
      <c r="A66" s="94" t="s">
        <v>2</v>
      </c>
      <c r="B66" s="94" t="s">
        <v>3</v>
      </c>
      <c r="C66" s="94" t="s">
        <v>0</v>
      </c>
      <c r="D66" s="96" t="s">
        <v>4</v>
      </c>
      <c r="E66" s="94" t="s">
        <v>5</v>
      </c>
      <c r="F66" s="11" t="s">
        <v>6</v>
      </c>
    </row>
    <row r="67" spans="1:6">
      <c r="A67" s="143"/>
      <c r="B67" s="143"/>
      <c r="C67" s="95"/>
      <c r="D67" s="97"/>
      <c r="E67" s="95"/>
      <c r="F67" s="14"/>
    </row>
    <row r="68" spans="1:6" s="102" customFormat="1">
      <c r="A68" s="230"/>
      <c r="B68" s="231"/>
      <c r="C68" s="64">
        <v>4280</v>
      </c>
      <c r="D68" s="118" t="s">
        <v>139</v>
      </c>
      <c r="E68" s="60">
        <v>1000</v>
      </c>
      <c r="F68" s="60"/>
    </row>
    <row r="69" spans="1:6" s="102" customFormat="1">
      <c r="A69" s="115"/>
      <c r="B69" s="110"/>
      <c r="C69" s="137">
        <v>4300</v>
      </c>
      <c r="D69" s="125" t="s">
        <v>31</v>
      </c>
      <c r="E69" s="138">
        <v>26000</v>
      </c>
      <c r="F69" s="139"/>
    </row>
    <row r="70" spans="1:6" s="102" customFormat="1">
      <c r="A70" s="143"/>
      <c r="B70" s="145"/>
      <c r="C70" s="64">
        <v>4700</v>
      </c>
      <c r="D70" s="30" t="s">
        <v>140</v>
      </c>
      <c r="E70" s="105">
        <v>3000</v>
      </c>
      <c r="F70" s="104"/>
    </row>
    <row r="71" spans="1:6" s="117" customFormat="1">
      <c r="A71" s="144"/>
      <c r="B71" s="65"/>
      <c r="C71" s="15"/>
      <c r="D71" s="103" t="s">
        <v>28</v>
      </c>
      <c r="E71" s="67">
        <f>E72+E73</f>
        <v>15360</v>
      </c>
      <c r="F71" s="67">
        <f>F72+F73</f>
        <v>0</v>
      </c>
    </row>
    <row r="72" spans="1:6" s="102" customFormat="1">
      <c r="A72" s="127"/>
      <c r="B72" s="146"/>
      <c r="C72" s="64">
        <v>4220</v>
      </c>
      <c r="D72" s="42" t="s">
        <v>150</v>
      </c>
      <c r="E72" s="208">
        <v>10000</v>
      </c>
      <c r="F72" s="208"/>
    </row>
    <row r="73" spans="1:6" s="20" customFormat="1">
      <c r="A73" s="127"/>
      <c r="B73" s="142"/>
      <c r="C73" s="112">
        <v>4260</v>
      </c>
      <c r="D73" s="125" t="s">
        <v>66</v>
      </c>
      <c r="E73" s="126">
        <v>5360</v>
      </c>
      <c r="F73" s="126"/>
    </row>
    <row r="74" spans="1:6" s="31" customFormat="1">
      <c r="A74" s="106"/>
      <c r="B74" s="210">
        <v>85411</v>
      </c>
      <c r="C74" s="91"/>
      <c r="D74" s="192" t="s">
        <v>54</v>
      </c>
      <c r="E74" s="99">
        <f>E75</f>
        <v>102060</v>
      </c>
      <c r="F74" s="99">
        <f t="shared" ref="F74" si="1">F75</f>
        <v>0</v>
      </c>
    </row>
    <row r="75" spans="1:6" s="62" customFormat="1">
      <c r="A75" s="131"/>
      <c r="B75" s="209"/>
      <c r="C75" s="219"/>
      <c r="D75" s="90" t="s">
        <v>28</v>
      </c>
      <c r="E75" s="89">
        <f>E76+E77+E78+E79</f>
        <v>102060</v>
      </c>
      <c r="F75" s="89">
        <f>F76+F77+F78+F79</f>
        <v>0</v>
      </c>
    </row>
    <row r="76" spans="1:6" s="62" customFormat="1">
      <c r="A76" s="115"/>
      <c r="B76" s="110"/>
      <c r="C76" s="43">
        <v>4210</v>
      </c>
      <c r="D76" s="125" t="s">
        <v>35</v>
      </c>
      <c r="E76" s="119">
        <v>17206</v>
      </c>
      <c r="F76" s="119"/>
    </row>
    <row r="77" spans="1:6" s="45" customFormat="1">
      <c r="A77" s="127"/>
      <c r="B77" s="146"/>
      <c r="C77" s="125">
        <v>4260</v>
      </c>
      <c r="D77" s="125" t="s">
        <v>66</v>
      </c>
      <c r="E77" s="126">
        <v>20000</v>
      </c>
      <c r="F77" s="125"/>
    </row>
    <row r="78" spans="1:6" s="45" customFormat="1">
      <c r="A78" s="127"/>
      <c r="B78" s="146"/>
      <c r="C78" s="125">
        <v>4300</v>
      </c>
      <c r="D78" s="125" t="s">
        <v>31</v>
      </c>
      <c r="E78" s="126">
        <v>64800</v>
      </c>
      <c r="F78" s="125"/>
    </row>
    <row r="79" spans="1:6" s="45" customFormat="1">
      <c r="A79" s="124"/>
      <c r="B79" s="142"/>
      <c r="C79" s="125">
        <v>4430</v>
      </c>
      <c r="D79" s="125" t="s">
        <v>152</v>
      </c>
      <c r="E79" s="125">
        <v>54</v>
      </c>
      <c r="F79" s="125"/>
    </row>
    <row r="80" spans="1:6" s="45" customFormat="1">
      <c r="A80" s="7"/>
      <c r="B80" s="7"/>
      <c r="C80" s="4"/>
      <c r="D80" s="4" t="s">
        <v>65</v>
      </c>
      <c r="E80" s="3">
        <f>E60+E42+E39+E54</f>
        <v>608116</v>
      </c>
      <c r="F80" s="3">
        <f>F60+F42+F39</f>
        <v>0</v>
      </c>
    </row>
    <row r="81" spans="1:6" s="45" customFormat="1">
      <c r="A81" s="18"/>
      <c r="B81" s="18"/>
      <c r="C81" s="18"/>
      <c r="D81" s="18" t="s">
        <v>15</v>
      </c>
      <c r="E81" s="19">
        <v>0</v>
      </c>
      <c r="F81" s="19">
        <v>0</v>
      </c>
    </row>
    <row r="82" spans="1:6" s="45" customFormat="1">
      <c r="A82" s="46"/>
      <c r="B82" s="46"/>
      <c r="C82" s="46"/>
      <c r="D82" s="46"/>
      <c r="E82" s="46"/>
      <c r="F82" s="46"/>
    </row>
    <row r="83" spans="1:6" s="45" customFormat="1">
      <c r="A83" s="46"/>
      <c r="B83" s="46"/>
      <c r="C83" s="46"/>
      <c r="D83" s="46"/>
      <c r="E83" s="46"/>
      <c r="F83" s="46"/>
    </row>
    <row r="84" spans="1:6" s="45" customFormat="1">
      <c r="A84" s="46"/>
      <c r="B84" s="46"/>
      <c r="C84" s="46"/>
      <c r="D84" s="46"/>
      <c r="E84" s="46"/>
      <c r="F84" s="46"/>
    </row>
    <row r="85" spans="1:6" s="45" customFormat="1">
      <c r="A85" s="46"/>
      <c r="B85" s="46"/>
      <c r="C85" s="46"/>
      <c r="D85" s="46"/>
      <c r="E85" s="46"/>
      <c r="F85" s="46"/>
    </row>
    <row r="86" spans="1:6" s="92" customFormat="1">
      <c r="A86" s="93"/>
      <c r="B86" s="93"/>
      <c r="C86" s="93"/>
      <c r="D86" s="93"/>
      <c r="E86" s="93"/>
      <c r="F86" s="93"/>
    </row>
    <row r="87" spans="1:6" s="92" customFormat="1">
      <c r="A87" s="93"/>
      <c r="B87" s="93"/>
      <c r="C87" s="93"/>
      <c r="D87" s="93"/>
      <c r="E87" s="93"/>
      <c r="F87" s="93"/>
    </row>
    <row r="88" spans="1:6" s="92" customFormat="1">
      <c r="A88" s="93"/>
      <c r="B88" s="93"/>
      <c r="C88" s="93"/>
      <c r="D88" s="93"/>
      <c r="E88" s="93"/>
      <c r="F88" s="93"/>
    </row>
    <row r="89" spans="1:6" s="92" customFormat="1">
      <c r="A89" s="93"/>
      <c r="B89" s="93"/>
      <c r="C89" s="93"/>
      <c r="D89" s="93"/>
      <c r="E89" s="93"/>
      <c r="F89" s="93"/>
    </row>
    <row r="90" spans="1:6" s="92" customFormat="1">
      <c r="A90" s="93"/>
      <c r="B90" s="93"/>
      <c r="C90" s="93"/>
      <c r="D90" s="93"/>
      <c r="E90" s="93"/>
      <c r="F90" s="93"/>
    </row>
    <row r="91" spans="1:6" s="92" customFormat="1">
      <c r="A91" s="93"/>
      <c r="B91" s="93"/>
      <c r="C91" s="93"/>
      <c r="D91" s="93"/>
      <c r="E91" s="93"/>
      <c r="F91" s="93"/>
    </row>
    <row r="92" spans="1:6" s="92" customFormat="1">
      <c r="A92" s="93"/>
      <c r="B92" s="93"/>
      <c r="C92" s="93"/>
      <c r="D92" s="93"/>
      <c r="E92" s="93"/>
      <c r="F92" s="93"/>
    </row>
    <row r="93" spans="1:6" s="92" customFormat="1">
      <c r="A93" s="93"/>
      <c r="B93" s="93"/>
      <c r="C93" s="93"/>
      <c r="D93" s="93"/>
      <c r="E93" s="93"/>
      <c r="F93" s="93"/>
    </row>
    <row r="94" spans="1:6" s="92" customFormat="1">
      <c r="A94" s="93"/>
      <c r="B94" s="93"/>
      <c r="C94" s="93"/>
      <c r="D94" s="93"/>
      <c r="E94" s="93"/>
      <c r="F94" s="93"/>
    </row>
    <row r="95" spans="1:6" s="92" customFormat="1">
      <c r="A95" s="93"/>
      <c r="B95" s="93"/>
      <c r="C95" s="93"/>
      <c r="D95" s="93"/>
      <c r="E95" s="93"/>
      <c r="F95" s="93"/>
    </row>
    <row r="96" spans="1:6" s="92" customFormat="1">
      <c r="A96" s="93"/>
      <c r="B96" s="93"/>
      <c r="C96" s="93"/>
      <c r="D96" s="93"/>
      <c r="E96" s="93"/>
      <c r="F96" s="93"/>
    </row>
    <row r="97" spans="1:6" s="92" customFormat="1">
      <c r="A97" s="93"/>
      <c r="B97" s="93"/>
      <c r="C97" s="93"/>
      <c r="D97" s="93"/>
      <c r="E97" s="93"/>
      <c r="F97" s="93"/>
    </row>
    <row r="98" spans="1:6" s="92" customFormat="1">
      <c r="A98" s="93"/>
      <c r="B98" s="93"/>
      <c r="C98" s="93"/>
      <c r="D98" s="93"/>
      <c r="E98" s="93"/>
      <c r="F98" s="93"/>
    </row>
    <row r="99" spans="1:6" s="59" customFormat="1">
      <c r="A99" s="46"/>
      <c r="B99" s="46"/>
      <c r="C99" s="46"/>
      <c r="D99" s="46"/>
      <c r="E99" s="46"/>
      <c r="F99" s="58" t="s">
        <v>37</v>
      </c>
    </row>
    <row r="100" spans="1:6" s="45" customFormat="1">
      <c r="A100" s="46"/>
      <c r="B100" s="46"/>
      <c r="C100" s="46"/>
      <c r="D100" s="46"/>
      <c r="E100" s="46"/>
      <c r="F100" s="58" t="s">
        <v>11</v>
      </c>
    </row>
    <row r="101" spans="1:6" s="57" customFormat="1">
      <c r="A101" s="46"/>
      <c r="B101" s="46"/>
      <c r="C101" s="46"/>
      <c r="D101" s="46"/>
      <c r="E101" s="46"/>
      <c r="F101" s="101" t="s">
        <v>156</v>
      </c>
    </row>
    <row r="102" spans="1:6" s="117" customFormat="1">
      <c r="A102" s="93"/>
      <c r="B102" s="93"/>
      <c r="C102" s="93"/>
      <c r="D102" s="93"/>
      <c r="E102" s="93"/>
      <c r="F102" s="101"/>
    </row>
    <row r="103" spans="1:6" s="45" customFormat="1">
      <c r="A103" s="46" t="s">
        <v>8</v>
      </c>
      <c r="B103" s="46"/>
      <c r="C103" s="46"/>
      <c r="D103" s="61" t="s">
        <v>9</v>
      </c>
      <c r="E103" s="46"/>
      <c r="F103" s="46"/>
    </row>
    <row r="104" spans="1:6">
      <c r="A104" s="47" t="s">
        <v>2</v>
      </c>
      <c r="B104" s="47" t="s">
        <v>3</v>
      </c>
      <c r="C104" s="47" t="s">
        <v>0</v>
      </c>
      <c r="D104" s="51" t="s">
        <v>4</v>
      </c>
      <c r="E104" s="47" t="s">
        <v>5</v>
      </c>
      <c r="F104" s="11" t="s">
        <v>6</v>
      </c>
    </row>
    <row r="105" spans="1:6" s="45" customFormat="1">
      <c r="A105" s="48"/>
      <c r="B105" s="48"/>
      <c r="C105" s="48"/>
      <c r="D105" s="52"/>
      <c r="E105" s="48"/>
      <c r="F105" s="14"/>
    </row>
    <row r="106" spans="1:6" s="45" customFormat="1">
      <c r="A106" s="4">
        <v>801</v>
      </c>
      <c r="B106" s="4"/>
      <c r="C106" s="4"/>
      <c r="D106" s="4" t="s">
        <v>13</v>
      </c>
      <c r="E106" s="3">
        <f>E107+E112+E116+E125+E136+E156+E142+E171+E146</f>
        <v>556841</v>
      </c>
      <c r="F106" s="3">
        <f>F107+F112+F116+F125+F136+F156+F142+F171+F146</f>
        <v>316170</v>
      </c>
    </row>
    <row r="107" spans="1:6" s="45" customFormat="1">
      <c r="A107" s="76"/>
      <c r="B107" s="76">
        <v>80102</v>
      </c>
      <c r="C107" s="4"/>
      <c r="D107" s="4" t="s">
        <v>38</v>
      </c>
      <c r="E107" s="3">
        <f>E108</f>
        <v>0</v>
      </c>
      <c r="F107" s="3">
        <f>F108</f>
        <v>27877</v>
      </c>
    </row>
    <row r="108" spans="1:6" s="45" customFormat="1">
      <c r="A108" s="44"/>
      <c r="B108" s="44"/>
      <c r="C108" s="79"/>
      <c r="D108" s="79" t="s">
        <v>32</v>
      </c>
      <c r="E108" s="70">
        <f>E109+E110+E111</f>
        <v>0</v>
      </c>
      <c r="F108" s="70">
        <f>F109+F110+F111</f>
        <v>27877</v>
      </c>
    </row>
    <row r="109" spans="1:6" s="102" customFormat="1">
      <c r="A109" s="127"/>
      <c r="B109" s="127"/>
      <c r="C109" s="125">
        <v>4110</v>
      </c>
      <c r="D109" s="120" t="s">
        <v>40</v>
      </c>
      <c r="E109" s="73"/>
      <c r="F109" s="73">
        <v>1877</v>
      </c>
    </row>
    <row r="110" spans="1:6" s="102" customFormat="1">
      <c r="A110" s="127"/>
      <c r="B110" s="127"/>
      <c r="C110" s="125">
        <v>4710</v>
      </c>
      <c r="D110" s="118" t="s">
        <v>141</v>
      </c>
      <c r="E110" s="73"/>
      <c r="F110" s="73">
        <v>20000</v>
      </c>
    </row>
    <row r="111" spans="1:6" s="45" customFormat="1">
      <c r="A111" s="71"/>
      <c r="B111" s="71"/>
      <c r="C111" s="34">
        <v>4790</v>
      </c>
      <c r="D111" s="118" t="s">
        <v>142</v>
      </c>
      <c r="E111" s="73"/>
      <c r="F111" s="73">
        <v>6000</v>
      </c>
    </row>
    <row r="112" spans="1:6" s="45" customFormat="1">
      <c r="A112" s="80"/>
      <c r="B112" s="76">
        <v>80105</v>
      </c>
      <c r="C112" s="4"/>
      <c r="D112" s="4" t="s">
        <v>41</v>
      </c>
      <c r="E112" s="3">
        <f>E113</f>
        <v>0</v>
      </c>
      <c r="F112" s="3">
        <f>F113</f>
        <v>7037</v>
      </c>
    </row>
    <row r="113" spans="1:6" s="45" customFormat="1">
      <c r="A113" s="44"/>
      <c r="B113" s="44"/>
      <c r="C113" s="79"/>
      <c r="D113" s="79" t="s">
        <v>32</v>
      </c>
      <c r="E113" s="70">
        <f>E115+E114</f>
        <v>0</v>
      </c>
      <c r="F113" s="70">
        <f>F115+F114</f>
        <v>7037</v>
      </c>
    </row>
    <row r="114" spans="1:6" s="45" customFormat="1">
      <c r="A114" s="71"/>
      <c r="B114" s="71"/>
      <c r="C114" s="125">
        <v>4710</v>
      </c>
      <c r="D114" s="118" t="s">
        <v>141</v>
      </c>
      <c r="E114" s="73"/>
      <c r="F114" s="73">
        <v>4000</v>
      </c>
    </row>
    <row r="115" spans="1:6" s="45" customFormat="1">
      <c r="A115" s="71"/>
      <c r="B115" s="74"/>
      <c r="C115" s="125">
        <v>4790</v>
      </c>
      <c r="D115" s="118" t="s">
        <v>142</v>
      </c>
      <c r="E115" s="73"/>
      <c r="F115" s="73">
        <v>3037</v>
      </c>
    </row>
    <row r="116" spans="1:6">
      <c r="A116" s="80"/>
      <c r="B116" s="80">
        <v>80115</v>
      </c>
      <c r="C116" s="4"/>
      <c r="D116" s="4" t="s">
        <v>21</v>
      </c>
      <c r="E116" s="3">
        <f>E117+E120</f>
        <v>0</v>
      </c>
      <c r="F116" s="3">
        <f>F117+F120</f>
        <v>188940</v>
      </c>
    </row>
    <row r="117" spans="1:6">
      <c r="A117" s="44"/>
      <c r="B117" s="44"/>
      <c r="C117" s="79"/>
      <c r="D117" s="79" t="s">
        <v>23</v>
      </c>
      <c r="E117" s="70">
        <f>E119+E118</f>
        <v>0</v>
      </c>
      <c r="F117" s="70">
        <f>F119+F118</f>
        <v>129698</v>
      </c>
    </row>
    <row r="118" spans="1:6" s="45" customFormat="1">
      <c r="A118" s="71"/>
      <c r="B118" s="71"/>
      <c r="C118" s="125">
        <v>4790</v>
      </c>
      <c r="D118" s="118" t="s">
        <v>143</v>
      </c>
      <c r="E118" s="73"/>
      <c r="F118" s="73">
        <v>2197</v>
      </c>
    </row>
    <row r="119" spans="1:6" s="45" customFormat="1">
      <c r="A119" s="71"/>
      <c r="B119" s="71"/>
      <c r="C119" s="125">
        <v>4790</v>
      </c>
      <c r="D119" s="118" t="s">
        <v>142</v>
      </c>
      <c r="E119" s="73"/>
      <c r="F119" s="73">
        <v>127501</v>
      </c>
    </row>
    <row r="120" spans="1:6">
      <c r="A120" s="44"/>
      <c r="B120" s="44"/>
      <c r="C120" s="79"/>
      <c r="D120" s="79" t="s">
        <v>17</v>
      </c>
      <c r="E120" s="70">
        <f>E121+E122+E123+E124</f>
        <v>0</v>
      </c>
      <c r="F120" s="70">
        <f>F122+F121+F123+F124</f>
        <v>59242</v>
      </c>
    </row>
    <row r="121" spans="1:6">
      <c r="A121" s="71"/>
      <c r="B121" s="71"/>
      <c r="C121" s="125">
        <v>4790</v>
      </c>
      <c r="D121" s="118" t="s">
        <v>142</v>
      </c>
      <c r="E121" s="73"/>
      <c r="F121" s="73">
        <v>41000</v>
      </c>
    </row>
    <row r="122" spans="1:6">
      <c r="A122" s="71"/>
      <c r="B122" s="71"/>
      <c r="C122" s="125">
        <v>4790</v>
      </c>
      <c r="D122" s="118" t="s">
        <v>143</v>
      </c>
      <c r="E122" s="73"/>
      <c r="F122" s="73">
        <v>9522</v>
      </c>
    </row>
    <row r="123" spans="1:6">
      <c r="A123" s="71"/>
      <c r="B123" s="71"/>
      <c r="C123" s="72">
        <v>4110</v>
      </c>
      <c r="D123" s="63" t="s">
        <v>40</v>
      </c>
      <c r="E123" s="73"/>
      <c r="F123" s="73">
        <v>7200</v>
      </c>
    </row>
    <row r="124" spans="1:6">
      <c r="A124" s="71"/>
      <c r="B124" s="71"/>
      <c r="C124" s="72">
        <v>4120</v>
      </c>
      <c r="D124" s="34" t="s">
        <v>67</v>
      </c>
      <c r="E124" s="73"/>
      <c r="F124" s="73">
        <v>1520</v>
      </c>
    </row>
    <row r="125" spans="1:6">
      <c r="A125" s="71"/>
      <c r="B125" s="53">
        <v>80117</v>
      </c>
      <c r="C125" s="56"/>
      <c r="D125" s="54" t="s">
        <v>42</v>
      </c>
      <c r="E125" s="3">
        <f>E126+E128+E130</f>
        <v>0</v>
      </c>
      <c r="F125" s="3">
        <f>F128+F126+F130</f>
        <v>31676</v>
      </c>
    </row>
    <row r="126" spans="1:6" s="45" customFormat="1">
      <c r="A126" s="44"/>
      <c r="B126" s="44"/>
      <c r="C126" s="69"/>
      <c r="D126" s="79" t="s">
        <v>23</v>
      </c>
      <c r="E126" s="70">
        <f>E127</f>
        <v>0</v>
      </c>
      <c r="F126" s="70">
        <f>F127</f>
        <v>2845</v>
      </c>
    </row>
    <row r="127" spans="1:6" s="59" customFormat="1">
      <c r="A127" s="71"/>
      <c r="B127" s="71"/>
      <c r="C127" s="125">
        <v>4790</v>
      </c>
      <c r="D127" s="118" t="s">
        <v>142</v>
      </c>
      <c r="E127" s="73"/>
      <c r="F127" s="73">
        <v>2845</v>
      </c>
    </row>
    <row r="128" spans="1:6">
      <c r="A128" s="44"/>
      <c r="B128" s="44"/>
      <c r="C128" s="69"/>
      <c r="D128" s="79" t="s">
        <v>24</v>
      </c>
      <c r="E128" s="70">
        <f>E129</f>
        <v>0</v>
      </c>
      <c r="F128" s="70">
        <f>F129</f>
        <v>2931</v>
      </c>
    </row>
    <row r="129" spans="1:6">
      <c r="A129" s="71"/>
      <c r="B129" s="71"/>
      <c r="C129" s="72">
        <v>4110</v>
      </c>
      <c r="D129" s="120" t="s">
        <v>40</v>
      </c>
      <c r="E129" s="73"/>
      <c r="F129" s="73">
        <v>2931</v>
      </c>
    </row>
    <row r="130" spans="1:6" s="45" customFormat="1">
      <c r="A130" s="44"/>
      <c r="B130" s="44"/>
      <c r="C130" s="79"/>
      <c r="D130" s="79" t="s">
        <v>17</v>
      </c>
      <c r="E130" s="70">
        <f>E131+E134+E135</f>
        <v>0</v>
      </c>
      <c r="F130" s="70">
        <f>F131+F134+F135</f>
        <v>25900</v>
      </c>
    </row>
    <row r="131" spans="1:6" s="45" customFormat="1">
      <c r="A131" s="74"/>
      <c r="B131" s="74"/>
      <c r="C131" s="72">
        <v>4110</v>
      </c>
      <c r="D131" s="87" t="s">
        <v>40</v>
      </c>
      <c r="E131" s="73"/>
      <c r="F131" s="73">
        <v>4400</v>
      </c>
    </row>
    <row r="132" spans="1:6">
      <c r="A132" s="94" t="s">
        <v>2</v>
      </c>
      <c r="B132" s="94" t="s">
        <v>3</v>
      </c>
      <c r="C132" s="94" t="s">
        <v>0</v>
      </c>
      <c r="D132" s="96" t="s">
        <v>4</v>
      </c>
      <c r="E132" s="94" t="s">
        <v>5</v>
      </c>
      <c r="F132" s="11" t="s">
        <v>6</v>
      </c>
    </row>
    <row r="133" spans="1:6">
      <c r="A133" s="143"/>
      <c r="B133" s="95"/>
      <c r="C133" s="95"/>
      <c r="D133" s="97"/>
      <c r="E133" s="95"/>
      <c r="F133" s="14"/>
    </row>
    <row r="134" spans="1:6">
      <c r="A134" s="111"/>
      <c r="B134" s="84"/>
      <c r="C134" s="133">
        <v>4120</v>
      </c>
      <c r="D134" s="125" t="s">
        <v>67</v>
      </c>
      <c r="E134" s="73"/>
      <c r="F134" s="73">
        <v>500</v>
      </c>
    </row>
    <row r="135" spans="1:6">
      <c r="A135" s="127"/>
      <c r="B135" s="146"/>
      <c r="C135" s="125">
        <v>4790</v>
      </c>
      <c r="D135" s="118" t="s">
        <v>142</v>
      </c>
      <c r="E135" s="73"/>
      <c r="F135" s="73">
        <v>21000</v>
      </c>
    </row>
    <row r="136" spans="1:6">
      <c r="A136" s="127"/>
      <c r="B136" s="109">
        <v>80120</v>
      </c>
      <c r="C136" s="134"/>
      <c r="D136" s="116" t="s">
        <v>43</v>
      </c>
      <c r="E136" s="3">
        <f>E137+E139</f>
        <v>5778</v>
      </c>
      <c r="F136" s="3">
        <f>F137+F139</f>
        <v>50817</v>
      </c>
    </row>
    <row r="137" spans="1:6">
      <c r="A137" s="121"/>
      <c r="B137" s="148"/>
      <c r="C137" s="136"/>
      <c r="D137" s="122" t="s">
        <v>23</v>
      </c>
      <c r="E137" s="70">
        <f>E138</f>
        <v>5778</v>
      </c>
      <c r="F137" s="70">
        <f>F138</f>
        <v>0</v>
      </c>
    </row>
    <row r="138" spans="1:6">
      <c r="A138" s="127"/>
      <c r="B138" s="146"/>
      <c r="C138" s="125">
        <v>4790</v>
      </c>
      <c r="D138" s="118" t="s">
        <v>142</v>
      </c>
      <c r="E138" s="73">
        <v>5778</v>
      </c>
      <c r="F138" s="73"/>
    </row>
    <row r="139" spans="1:6">
      <c r="A139" s="121"/>
      <c r="B139" s="148"/>
      <c r="C139" s="136"/>
      <c r="D139" s="122" t="s">
        <v>24</v>
      </c>
      <c r="E139" s="70">
        <f>E141+E140</f>
        <v>0</v>
      </c>
      <c r="F139" s="70">
        <f>F141+F140</f>
        <v>50817</v>
      </c>
    </row>
    <row r="140" spans="1:6">
      <c r="A140" s="127"/>
      <c r="B140" s="146"/>
      <c r="C140" s="125">
        <v>4790</v>
      </c>
      <c r="D140" s="118" t="s">
        <v>143</v>
      </c>
      <c r="E140" s="73"/>
      <c r="F140" s="73">
        <v>4295</v>
      </c>
    </row>
    <row r="141" spans="1:6">
      <c r="A141" s="127"/>
      <c r="B141" s="146"/>
      <c r="C141" s="112">
        <v>4110</v>
      </c>
      <c r="D141" s="87" t="s">
        <v>40</v>
      </c>
      <c r="E141" s="126"/>
      <c r="F141" s="126">
        <v>46522</v>
      </c>
    </row>
    <row r="142" spans="1:6">
      <c r="A142" s="128"/>
      <c r="B142" s="149">
        <v>80144</v>
      </c>
      <c r="C142" s="129"/>
      <c r="D142" s="129" t="s">
        <v>44</v>
      </c>
      <c r="E142" s="3">
        <f>E143</f>
        <v>0</v>
      </c>
      <c r="F142" s="3">
        <f>F143</f>
        <v>5638</v>
      </c>
    </row>
    <row r="143" spans="1:6">
      <c r="A143" s="121"/>
      <c r="B143" s="148"/>
      <c r="C143" s="122"/>
      <c r="D143" s="122" t="s">
        <v>32</v>
      </c>
      <c r="E143" s="70">
        <f>E144+E145</f>
        <v>0</v>
      </c>
      <c r="F143" s="70">
        <f>F144+F145</f>
        <v>5638</v>
      </c>
    </row>
    <row r="144" spans="1:6" s="92" customFormat="1">
      <c r="A144" s="121"/>
      <c r="B144" s="148"/>
      <c r="C144" s="125">
        <v>4710</v>
      </c>
      <c r="D144" s="118" t="s">
        <v>141</v>
      </c>
      <c r="E144" s="70"/>
      <c r="F144" s="73">
        <v>3000</v>
      </c>
    </row>
    <row r="145" spans="1:6">
      <c r="A145" s="127"/>
      <c r="B145" s="146"/>
      <c r="C145" s="125">
        <v>4790</v>
      </c>
      <c r="D145" s="118" t="s">
        <v>142</v>
      </c>
      <c r="E145" s="73"/>
      <c r="F145" s="73">
        <v>2638</v>
      </c>
    </row>
    <row r="146" spans="1:6">
      <c r="A146" s="107"/>
      <c r="B146" s="194">
        <v>80151</v>
      </c>
      <c r="C146" s="100"/>
      <c r="D146" s="98" t="s">
        <v>68</v>
      </c>
      <c r="E146" s="99">
        <f>E147</f>
        <v>2950</v>
      </c>
      <c r="F146" s="99">
        <f>F147</f>
        <v>0</v>
      </c>
    </row>
    <row r="147" spans="1:6">
      <c r="A147" s="121"/>
      <c r="B147" s="148"/>
      <c r="C147" s="136"/>
      <c r="D147" s="103" t="s">
        <v>17</v>
      </c>
      <c r="E147" s="123">
        <f>SUM(E148:E150)</f>
        <v>2950</v>
      </c>
      <c r="F147" s="123">
        <v>0</v>
      </c>
    </row>
    <row r="148" spans="1:6">
      <c r="A148" s="143"/>
      <c r="B148" s="145"/>
      <c r="C148" s="133">
        <v>4110</v>
      </c>
      <c r="D148" s="118" t="s">
        <v>40</v>
      </c>
      <c r="E148" s="119">
        <v>1710</v>
      </c>
      <c r="F148" s="119"/>
    </row>
    <row r="149" spans="1:6">
      <c r="A149" s="127"/>
      <c r="B149" s="146"/>
      <c r="C149" s="133">
        <v>4120</v>
      </c>
      <c r="D149" s="118" t="s">
        <v>67</v>
      </c>
      <c r="E149" s="126">
        <v>240</v>
      </c>
      <c r="F149" s="126"/>
    </row>
    <row r="150" spans="1:6">
      <c r="A150" s="127"/>
      <c r="B150" s="146"/>
      <c r="C150" s="125">
        <v>4790</v>
      </c>
      <c r="D150" s="118" t="s">
        <v>142</v>
      </c>
      <c r="E150" s="126">
        <v>1000</v>
      </c>
      <c r="F150" s="126"/>
    </row>
    <row r="151" spans="1:6">
      <c r="A151" s="143"/>
      <c r="B151" s="130">
        <v>80152</v>
      </c>
      <c r="C151" s="134"/>
      <c r="D151" s="116" t="s">
        <v>45</v>
      </c>
      <c r="E151" s="113"/>
      <c r="F151" s="141"/>
    </row>
    <row r="152" spans="1:6">
      <c r="A152" s="143"/>
      <c r="B152" s="115"/>
      <c r="C152" s="137"/>
      <c r="D152" s="116" t="s">
        <v>46</v>
      </c>
      <c r="E152" s="113"/>
      <c r="F152" s="141"/>
    </row>
    <row r="153" spans="1:6">
      <c r="A153" s="143"/>
      <c r="B153" s="115"/>
      <c r="C153" s="137"/>
      <c r="D153" s="116" t="s">
        <v>47</v>
      </c>
      <c r="E153" s="105"/>
      <c r="F153" s="104"/>
    </row>
    <row r="154" spans="1:6">
      <c r="A154" s="143"/>
      <c r="B154" s="115"/>
      <c r="C154" s="137"/>
      <c r="D154" s="116" t="s">
        <v>48</v>
      </c>
      <c r="E154" s="105"/>
      <c r="F154" s="104"/>
    </row>
    <row r="155" spans="1:6" s="45" customFormat="1">
      <c r="A155" s="143"/>
      <c r="B155" s="115"/>
      <c r="C155" s="137"/>
      <c r="D155" s="116" t="s">
        <v>49</v>
      </c>
      <c r="E155" s="105"/>
      <c r="F155" s="104"/>
    </row>
    <row r="156" spans="1:6">
      <c r="A156" s="143"/>
      <c r="B156" s="115"/>
      <c r="C156" s="137"/>
      <c r="D156" s="116" t="s">
        <v>50</v>
      </c>
      <c r="E156" s="113">
        <f>E157+E159+E167+E161</f>
        <v>75556</v>
      </c>
      <c r="F156" s="113">
        <f>F157+F159+F167+F161</f>
        <v>4185</v>
      </c>
    </row>
    <row r="157" spans="1:6">
      <c r="A157" s="121"/>
      <c r="B157" s="121"/>
      <c r="C157" s="136"/>
      <c r="D157" s="122" t="s">
        <v>23</v>
      </c>
      <c r="E157" s="70">
        <f>E158</f>
        <v>63360</v>
      </c>
      <c r="F157" s="70">
        <f>F158</f>
        <v>0</v>
      </c>
    </row>
    <row r="158" spans="1:6">
      <c r="A158" s="127"/>
      <c r="B158" s="127"/>
      <c r="C158" s="133">
        <v>4790</v>
      </c>
      <c r="D158" s="118" t="s">
        <v>142</v>
      </c>
      <c r="E158" s="73">
        <v>63360</v>
      </c>
      <c r="F158" s="73"/>
    </row>
    <row r="159" spans="1:6">
      <c r="A159" s="121"/>
      <c r="B159" s="121"/>
      <c r="C159" s="136"/>
      <c r="D159" s="122" t="s">
        <v>24</v>
      </c>
      <c r="E159" s="70">
        <v>0</v>
      </c>
      <c r="F159" s="70">
        <f>F160</f>
        <v>2508</v>
      </c>
    </row>
    <row r="160" spans="1:6">
      <c r="A160" s="127"/>
      <c r="B160" s="127"/>
      <c r="C160" s="133">
        <v>4110</v>
      </c>
      <c r="D160" s="118" t="s">
        <v>40</v>
      </c>
      <c r="E160" s="73"/>
      <c r="F160" s="73">
        <v>2508</v>
      </c>
    </row>
    <row r="161" spans="1:6" s="92" customFormat="1">
      <c r="A161" s="121"/>
      <c r="B161" s="121"/>
      <c r="C161" s="136"/>
      <c r="D161" s="122" t="s">
        <v>17</v>
      </c>
      <c r="E161" s="70">
        <f>E162+E163+E164</f>
        <v>0</v>
      </c>
      <c r="F161" s="70">
        <f>F162+F163+F164</f>
        <v>1677</v>
      </c>
    </row>
    <row r="162" spans="1:6" s="92" customFormat="1">
      <c r="A162" s="127"/>
      <c r="B162" s="127"/>
      <c r="C162" s="133">
        <v>4110</v>
      </c>
      <c r="D162" s="118" t="s">
        <v>40</v>
      </c>
      <c r="E162" s="73"/>
      <c r="F162" s="73">
        <v>300</v>
      </c>
    </row>
    <row r="163" spans="1:6" s="92" customFormat="1">
      <c r="A163" s="127"/>
      <c r="B163" s="127"/>
      <c r="C163" s="133">
        <v>4120</v>
      </c>
      <c r="D163" s="118" t="s">
        <v>67</v>
      </c>
      <c r="E163" s="73"/>
      <c r="F163" s="73">
        <v>77</v>
      </c>
    </row>
    <row r="164" spans="1:6" s="92" customFormat="1">
      <c r="A164" s="124"/>
      <c r="B164" s="124"/>
      <c r="C164" s="133">
        <v>4790</v>
      </c>
      <c r="D164" s="118" t="s">
        <v>142</v>
      </c>
      <c r="E164" s="73"/>
      <c r="F164" s="73">
        <v>1300</v>
      </c>
    </row>
    <row r="165" spans="1:6" s="92" customFormat="1">
      <c r="A165" s="94" t="s">
        <v>2</v>
      </c>
      <c r="B165" s="94" t="s">
        <v>3</v>
      </c>
      <c r="C165" s="94" t="s">
        <v>0</v>
      </c>
      <c r="D165" s="96" t="s">
        <v>4</v>
      </c>
      <c r="E165" s="94" t="s">
        <v>5</v>
      </c>
      <c r="F165" s="11" t="s">
        <v>6</v>
      </c>
    </row>
    <row r="166" spans="1:6" s="92" customFormat="1">
      <c r="A166" s="95"/>
      <c r="B166" s="95"/>
      <c r="C166" s="95"/>
      <c r="D166" s="97"/>
      <c r="E166" s="95"/>
      <c r="F166" s="14"/>
    </row>
    <row r="167" spans="1:6">
      <c r="A167" s="78"/>
      <c r="B167" s="155"/>
      <c r="C167" s="136"/>
      <c r="D167" s="122" t="s">
        <v>28</v>
      </c>
      <c r="E167" s="70">
        <f>E168+E169+E170</f>
        <v>12196</v>
      </c>
      <c r="F167" s="70">
        <f>F168+F169+F170</f>
        <v>0</v>
      </c>
    </row>
    <row r="168" spans="1:6">
      <c r="A168" s="127"/>
      <c r="B168" s="146"/>
      <c r="C168" s="133">
        <v>4010</v>
      </c>
      <c r="D168" s="118" t="s">
        <v>149</v>
      </c>
      <c r="E168" s="73">
        <v>10200</v>
      </c>
      <c r="F168" s="73"/>
    </row>
    <row r="169" spans="1:6">
      <c r="A169" s="127"/>
      <c r="B169" s="146"/>
      <c r="C169" s="133">
        <v>4110</v>
      </c>
      <c r="D169" s="118" t="s">
        <v>40</v>
      </c>
      <c r="E169" s="73">
        <v>1750</v>
      </c>
      <c r="F169" s="73"/>
    </row>
    <row r="170" spans="1:6">
      <c r="A170" s="127"/>
      <c r="B170" s="142"/>
      <c r="C170" s="133">
        <v>4120</v>
      </c>
      <c r="D170" s="118" t="s">
        <v>67</v>
      </c>
      <c r="E170" s="73">
        <v>246</v>
      </c>
      <c r="F170" s="73"/>
    </row>
    <row r="171" spans="1:6">
      <c r="A171" s="128"/>
      <c r="B171" s="147">
        <v>80195</v>
      </c>
      <c r="C171" s="4"/>
      <c r="D171" s="4" t="s">
        <v>22</v>
      </c>
      <c r="E171" s="3">
        <f>E172</f>
        <v>472557</v>
      </c>
      <c r="F171" s="3"/>
    </row>
    <row r="172" spans="1:6">
      <c r="A172" s="121"/>
      <c r="B172" s="148"/>
      <c r="C172" s="79"/>
      <c r="D172" s="79" t="s">
        <v>29</v>
      </c>
      <c r="E172" s="70">
        <f>E173+E174</f>
        <v>472557</v>
      </c>
      <c r="F172" s="70"/>
    </row>
    <row r="173" spans="1:6" s="92" customFormat="1">
      <c r="A173" s="121"/>
      <c r="B173" s="148"/>
      <c r="C173" s="125">
        <v>4790</v>
      </c>
      <c r="D173" s="118" t="s">
        <v>142</v>
      </c>
      <c r="E173" s="73">
        <f>F140+F122+F118</f>
        <v>16014</v>
      </c>
      <c r="F173" s="73"/>
    </row>
    <row r="174" spans="1:6">
      <c r="A174" s="124"/>
      <c r="B174" s="146"/>
      <c r="C174" s="125">
        <v>4300</v>
      </c>
      <c r="D174" s="118" t="s">
        <v>31</v>
      </c>
      <c r="E174" s="73">
        <f>137634+311983+9926-3000</f>
        <v>456543</v>
      </c>
      <c r="F174" s="73"/>
    </row>
    <row r="175" spans="1:6">
      <c r="A175" s="129">
        <v>854</v>
      </c>
      <c r="B175" s="108"/>
      <c r="C175" s="129"/>
      <c r="D175" s="129" t="s">
        <v>14</v>
      </c>
      <c r="E175" s="3">
        <f>E176+E181+E186+E195+E205+E219+E223+E213</f>
        <v>57640</v>
      </c>
      <c r="F175" s="3">
        <f>F176+F181+F186+F195+F205+F219+F223+F213</f>
        <v>87182</v>
      </c>
    </row>
    <row r="176" spans="1:6">
      <c r="A176" s="108"/>
      <c r="B176" s="108">
        <v>85403</v>
      </c>
      <c r="C176" s="81"/>
      <c r="D176" s="129" t="s">
        <v>51</v>
      </c>
      <c r="E176" s="3">
        <f>E177</f>
        <v>0</v>
      </c>
      <c r="F176" s="3">
        <f>F177</f>
        <v>19505</v>
      </c>
    </row>
    <row r="177" spans="1:6">
      <c r="A177" s="121"/>
      <c r="B177" s="121"/>
      <c r="C177" s="136"/>
      <c r="D177" s="122" t="s">
        <v>32</v>
      </c>
      <c r="E177" s="70">
        <f>E179+E180+E178</f>
        <v>0</v>
      </c>
      <c r="F177" s="70">
        <f>F179+F180+F178</f>
        <v>19505</v>
      </c>
    </row>
    <row r="178" spans="1:6">
      <c r="A178" s="127"/>
      <c r="B178" s="127"/>
      <c r="C178" s="125">
        <v>4790</v>
      </c>
      <c r="D178" s="118" t="s">
        <v>143</v>
      </c>
      <c r="E178" s="73"/>
      <c r="F178" s="73">
        <v>6457</v>
      </c>
    </row>
    <row r="179" spans="1:6">
      <c r="A179" s="127"/>
      <c r="B179" s="127"/>
      <c r="C179" s="133">
        <v>4110</v>
      </c>
      <c r="D179" s="120" t="s">
        <v>40</v>
      </c>
      <c r="E179" s="73"/>
      <c r="F179" s="73">
        <v>3048</v>
      </c>
    </row>
    <row r="180" spans="1:6">
      <c r="A180" s="127"/>
      <c r="B180" s="124"/>
      <c r="C180" s="133">
        <v>4710</v>
      </c>
      <c r="D180" s="118" t="s">
        <v>141</v>
      </c>
      <c r="E180" s="73"/>
      <c r="F180" s="73">
        <v>10000</v>
      </c>
    </row>
    <row r="181" spans="1:6">
      <c r="A181" s="128"/>
      <c r="B181" s="108">
        <v>85404</v>
      </c>
      <c r="C181" s="81"/>
      <c r="D181" s="129" t="s">
        <v>52</v>
      </c>
      <c r="E181" s="3">
        <f>E182+E184</f>
        <v>61</v>
      </c>
      <c r="F181" s="3">
        <f>F182+F184</f>
        <v>1971</v>
      </c>
    </row>
    <row r="182" spans="1:6">
      <c r="A182" s="121"/>
      <c r="B182" s="121"/>
      <c r="C182" s="136"/>
      <c r="D182" s="122" t="s">
        <v>32</v>
      </c>
      <c r="E182" s="70">
        <f>E183</f>
        <v>61</v>
      </c>
      <c r="F182" s="70">
        <v>0</v>
      </c>
    </row>
    <row r="183" spans="1:6">
      <c r="A183" s="127"/>
      <c r="B183" s="127"/>
      <c r="C183" s="125">
        <v>4790</v>
      </c>
      <c r="D183" s="118" t="s">
        <v>142</v>
      </c>
      <c r="E183" s="82">
        <v>61</v>
      </c>
      <c r="F183" s="82">
        <v>0</v>
      </c>
    </row>
    <row r="184" spans="1:6">
      <c r="A184" s="121"/>
      <c r="B184" s="148"/>
      <c r="C184" s="136"/>
      <c r="D184" s="122" t="s">
        <v>26</v>
      </c>
      <c r="E184" s="70">
        <v>0</v>
      </c>
      <c r="F184" s="70">
        <f>F185</f>
        <v>1971</v>
      </c>
    </row>
    <row r="185" spans="1:6">
      <c r="A185" s="127"/>
      <c r="B185" s="142"/>
      <c r="C185" s="133">
        <v>4240</v>
      </c>
      <c r="D185" s="125" t="s">
        <v>30</v>
      </c>
      <c r="E185" s="73"/>
      <c r="F185" s="73">
        <v>1971</v>
      </c>
    </row>
    <row r="186" spans="1:6">
      <c r="A186" s="128"/>
      <c r="B186" s="147">
        <v>85406</v>
      </c>
      <c r="C186" s="81"/>
      <c r="D186" s="129" t="s">
        <v>53</v>
      </c>
      <c r="E186" s="3">
        <f>E187+E191</f>
        <v>0</v>
      </c>
      <c r="F186" s="3">
        <f>F187+F191</f>
        <v>23019</v>
      </c>
    </row>
    <row r="187" spans="1:6">
      <c r="A187" s="121"/>
      <c r="B187" s="148"/>
      <c r="C187" s="136"/>
      <c r="D187" s="122" t="s">
        <v>26</v>
      </c>
      <c r="E187" s="70">
        <f>E188+E189+E190</f>
        <v>0</v>
      </c>
      <c r="F187" s="70">
        <f>F188+F189+F190</f>
        <v>7820</v>
      </c>
    </row>
    <row r="188" spans="1:6" s="92" customFormat="1">
      <c r="A188" s="121"/>
      <c r="B188" s="148"/>
      <c r="C188" s="133">
        <v>4110</v>
      </c>
      <c r="D188" s="120" t="s">
        <v>40</v>
      </c>
      <c r="E188" s="70"/>
      <c r="F188" s="73">
        <v>5000</v>
      </c>
    </row>
    <row r="189" spans="1:6" s="92" customFormat="1">
      <c r="A189" s="121"/>
      <c r="B189" s="148"/>
      <c r="C189" s="125">
        <v>4790</v>
      </c>
      <c r="D189" s="118" t="s">
        <v>142</v>
      </c>
      <c r="E189" s="70"/>
      <c r="F189" s="73">
        <v>2224</v>
      </c>
    </row>
    <row r="190" spans="1:6" s="92" customFormat="1">
      <c r="A190" s="127"/>
      <c r="B190" s="127"/>
      <c r="C190" s="125">
        <v>4790</v>
      </c>
      <c r="D190" s="118" t="s">
        <v>143</v>
      </c>
      <c r="E190" s="73"/>
      <c r="F190" s="73">
        <v>596</v>
      </c>
    </row>
    <row r="191" spans="1:6" s="92" customFormat="1">
      <c r="A191" s="121"/>
      <c r="B191" s="148"/>
      <c r="C191" s="136"/>
      <c r="D191" s="122" t="s">
        <v>27</v>
      </c>
      <c r="E191" s="70">
        <f>E192+E193+E194</f>
        <v>0</v>
      </c>
      <c r="F191" s="70">
        <f>F192+F193+F194</f>
        <v>15199</v>
      </c>
    </row>
    <row r="192" spans="1:6" s="92" customFormat="1">
      <c r="A192" s="121"/>
      <c r="B192" s="148"/>
      <c r="C192" s="133">
        <v>4110</v>
      </c>
      <c r="D192" s="120" t="s">
        <v>40</v>
      </c>
      <c r="E192" s="70"/>
      <c r="F192" s="73">
        <v>6000</v>
      </c>
    </row>
    <row r="193" spans="1:6" s="92" customFormat="1">
      <c r="A193" s="121"/>
      <c r="B193" s="148"/>
      <c r="C193" s="125">
        <v>4790</v>
      </c>
      <c r="D193" s="118" t="s">
        <v>142</v>
      </c>
      <c r="E193" s="70"/>
      <c r="F193" s="73">
        <v>8404</v>
      </c>
    </row>
    <row r="194" spans="1:6" s="92" customFormat="1">
      <c r="A194" s="127"/>
      <c r="B194" s="127"/>
      <c r="C194" s="125">
        <v>4790</v>
      </c>
      <c r="D194" s="118" t="s">
        <v>143</v>
      </c>
      <c r="E194" s="73"/>
      <c r="F194" s="73">
        <v>795</v>
      </c>
    </row>
    <row r="195" spans="1:6" s="92" customFormat="1">
      <c r="A195" s="128"/>
      <c r="B195" s="108">
        <v>85410</v>
      </c>
      <c r="C195" s="81"/>
      <c r="D195" s="129" t="s">
        <v>18</v>
      </c>
      <c r="E195" s="3">
        <f>E196+E203</f>
        <v>0</v>
      </c>
      <c r="F195" s="3">
        <f>F203+F196</f>
        <v>28582</v>
      </c>
    </row>
    <row r="196" spans="1:6">
      <c r="A196" s="121"/>
      <c r="B196" s="148"/>
      <c r="C196" s="136"/>
      <c r="D196" s="103" t="s">
        <v>17</v>
      </c>
      <c r="E196" s="123">
        <f>E197+E200+E201+E202</f>
        <v>0</v>
      </c>
      <c r="F196" s="123">
        <f>F197+F200+F201+F202</f>
        <v>24570</v>
      </c>
    </row>
    <row r="197" spans="1:6">
      <c r="A197" s="95"/>
      <c r="B197" s="14"/>
      <c r="C197" s="132">
        <v>4010</v>
      </c>
      <c r="D197" s="118" t="s">
        <v>36</v>
      </c>
      <c r="E197" s="119"/>
      <c r="F197" s="119">
        <v>3000</v>
      </c>
    </row>
    <row r="198" spans="1:6">
      <c r="A198" s="94" t="s">
        <v>2</v>
      </c>
      <c r="B198" s="94" t="s">
        <v>3</v>
      </c>
      <c r="C198" s="94" t="s">
        <v>0</v>
      </c>
      <c r="D198" s="96" t="s">
        <v>4</v>
      </c>
      <c r="E198" s="94" t="s">
        <v>5</v>
      </c>
      <c r="F198" s="11" t="s">
        <v>6</v>
      </c>
    </row>
    <row r="199" spans="1:6">
      <c r="A199" s="143"/>
      <c r="B199" s="143"/>
      <c r="C199" s="95"/>
      <c r="D199" s="97"/>
      <c r="E199" s="95"/>
      <c r="F199" s="14"/>
    </row>
    <row r="200" spans="1:6" s="92" customFormat="1">
      <c r="A200" s="111"/>
      <c r="B200" s="84"/>
      <c r="C200" s="133">
        <v>4110</v>
      </c>
      <c r="D200" s="118" t="s">
        <v>40</v>
      </c>
      <c r="E200" s="126"/>
      <c r="F200" s="126">
        <v>3900</v>
      </c>
    </row>
    <row r="201" spans="1:6" s="92" customFormat="1">
      <c r="A201" s="127"/>
      <c r="B201" s="146"/>
      <c r="C201" s="133">
        <v>4120</v>
      </c>
      <c r="D201" s="118" t="s">
        <v>67</v>
      </c>
      <c r="E201" s="126"/>
      <c r="F201" s="126">
        <v>670</v>
      </c>
    </row>
    <row r="202" spans="1:6" s="92" customFormat="1">
      <c r="A202" s="127"/>
      <c r="B202" s="146"/>
      <c r="C202" s="133">
        <v>4790</v>
      </c>
      <c r="D202" s="118" t="s">
        <v>142</v>
      </c>
      <c r="E202" s="220"/>
      <c r="F202" s="221">
        <v>17000</v>
      </c>
    </row>
    <row r="203" spans="1:6" s="92" customFormat="1">
      <c r="A203" s="121"/>
      <c r="B203" s="148"/>
      <c r="C203" s="136"/>
      <c r="D203" s="122" t="s">
        <v>28</v>
      </c>
      <c r="E203" s="70">
        <f>E204</f>
        <v>0</v>
      </c>
      <c r="F203" s="70">
        <f>F204</f>
        <v>4012</v>
      </c>
    </row>
    <row r="204" spans="1:6">
      <c r="A204" s="127"/>
      <c r="B204" s="142"/>
      <c r="C204" s="133">
        <v>4010</v>
      </c>
      <c r="D204" s="120" t="s">
        <v>39</v>
      </c>
      <c r="E204" s="73"/>
      <c r="F204" s="73">
        <v>4012</v>
      </c>
    </row>
    <row r="205" spans="1:6" s="92" customFormat="1">
      <c r="A205" s="128"/>
      <c r="B205" s="147">
        <v>85411</v>
      </c>
      <c r="C205" s="4"/>
      <c r="D205" s="4" t="s">
        <v>54</v>
      </c>
      <c r="E205" s="3">
        <f>E206</f>
        <v>49366</v>
      </c>
      <c r="F205" s="3">
        <f>F206</f>
        <v>365</v>
      </c>
    </row>
    <row r="206" spans="1:6">
      <c r="A206" s="121"/>
      <c r="B206" s="148"/>
      <c r="C206" s="79"/>
      <c r="D206" s="79" t="s">
        <v>28</v>
      </c>
      <c r="E206" s="70">
        <f>E207+E209+E210+E211+E212</f>
        <v>49366</v>
      </c>
      <c r="F206" s="70">
        <f>F208+F212</f>
        <v>365</v>
      </c>
    </row>
    <row r="207" spans="1:6" s="102" customFormat="1">
      <c r="A207" s="127"/>
      <c r="B207" s="146"/>
      <c r="C207" s="125">
        <v>3020</v>
      </c>
      <c r="D207" s="85" t="s">
        <v>146</v>
      </c>
      <c r="E207" s="73">
        <v>1000</v>
      </c>
      <c r="F207" s="73"/>
    </row>
    <row r="208" spans="1:6">
      <c r="A208" s="127"/>
      <c r="B208" s="146"/>
      <c r="C208" s="125">
        <v>4790</v>
      </c>
      <c r="D208" s="118" t="s">
        <v>143</v>
      </c>
      <c r="E208" s="73"/>
      <c r="F208" s="73">
        <v>365</v>
      </c>
    </row>
    <row r="209" spans="1:6">
      <c r="A209" s="127"/>
      <c r="B209" s="146"/>
      <c r="C209" s="133">
        <v>4220</v>
      </c>
      <c r="D209" s="42" t="s">
        <v>150</v>
      </c>
      <c r="E209" s="73">
        <v>24042</v>
      </c>
      <c r="F209" s="73"/>
    </row>
    <row r="210" spans="1:6" s="92" customFormat="1">
      <c r="A210" s="127"/>
      <c r="B210" s="146"/>
      <c r="C210" s="133">
        <v>4260</v>
      </c>
      <c r="D210" s="85" t="s">
        <v>66</v>
      </c>
      <c r="E210" s="73">
        <v>20000</v>
      </c>
      <c r="F210" s="73"/>
    </row>
    <row r="211" spans="1:6" s="92" customFormat="1">
      <c r="A211" s="127"/>
      <c r="B211" s="146"/>
      <c r="C211" s="133">
        <v>4440</v>
      </c>
      <c r="D211" s="85" t="s">
        <v>144</v>
      </c>
      <c r="E211" s="73">
        <v>1324</v>
      </c>
      <c r="F211" s="73"/>
    </row>
    <row r="212" spans="1:6" s="92" customFormat="1">
      <c r="A212" s="127"/>
      <c r="B212" s="142"/>
      <c r="C212" s="34">
        <v>4530</v>
      </c>
      <c r="D212" s="120" t="s">
        <v>145</v>
      </c>
      <c r="E212" s="73">
        <v>3000</v>
      </c>
      <c r="F212" s="73"/>
    </row>
    <row r="213" spans="1:6">
      <c r="A213" s="107"/>
      <c r="B213" s="151">
        <v>85417</v>
      </c>
      <c r="C213" s="98"/>
      <c r="D213" s="98" t="s">
        <v>69</v>
      </c>
      <c r="E213" s="99">
        <f>E214</f>
        <v>0</v>
      </c>
      <c r="F213" s="99">
        <f>F214</f>
        <v>9926</v>
      </c>
    </row>
    <row r="214" spans="1:6">
      <c r="A214" s="121"/>
      <c r="B214" s="148"/>
      <c r="C214" s="136"/>
      <c r="D214" s="103" t="s">
        <v>17</v>
      </c>
      <c r="E214" s="123">
        <f>SUM(E215:E218)</f>
        <v>0</v>
      </c>
      <c r="F214" s="123">
        <f>F215+F216+F217+F218</f>
        <v>9926</v>
      </c>
    </row>
    <row r="215" spans="1:6">
      <c r="A215" s="121"/>
      <c r="B215" s="148"/>
      <c r="C215" s="132">
        <v>4010</v>
      </c>
      <c r="D215" s="118" t="s">
        <v>36</v>
      </c>
      <c r="E215" s="119"/>
      <c r="F215" s="126">
        <v>4000</v>
      </c>
    </row>
    <row r="216" spans="1:6">
      <c r="A216" s="121"/>
      <c r="B216" s="148"/>
      <c r="C216" s="133">
        <v>4110</v>
      </c>
      <c r="D216" s="118" t="s">
        <v>40</v>
      </c>
      <c r="E216" s="126"/>
      <c r="F216" s="126">
        <v>1710</v>
      </c>
    </row>
    <row r="217" spans="1:6" s="92" customFormat="1">
      <c r="A217" s="121"/>
      <c r="B217" s="148"/>
      <c r="C217" s="133">
        <v>4120</v>
      </c>
      <c r="D217" s="118" t="s">
        <v>67</v>
      </c>
      <c r="E217" s="126"/>
      <c r="F217" s="126">
        <v>216</v>
      </c>
    </row>
    <row r="218" spans="1:6">
      <c r="A218" s="127"/>
      <c r="B218" s="142"/>
      <c r="C218" s="125">
        <v>4790</v>
      </c>
      <c r="D218" s="118" t="s">
        <v>142</v>
      </c>
      <c r="E218" s="126"/>
      <c r="F218" s="126">
        <v>4000</v>
      </c>
    </row>
    <row r="219" spans="1:6">
      <c r="A219" s="128"/>
      <c r="B219" s="149">
        <v>85419</v>
      </c>
      <c r="C219" s="81"/>
      <c r="D219" s="4" t="s">
        <v>55</v>
      </c>
      <c r="E219" s="3">
        <f>E220</f>
        <v>0</v>
      </c>
      <c r="F219" s="3">
        <f>F220</f>
        <v>3814</v>
      </c>
    </row>
    <row r="220" spans="1:6">
      <c r="A220" s="121"/>
      <c r="B220" s="148"/>
      <c r="C220" s="69"/>
      <c r="D220" s="79" t="s">
        <v>32</v>
      </c>
      <c r="E220" s="70">
        <f>E221+E222</f>
        <v>0</v>
      </c>
      <c r="F220" s="70">
        <f>F221+F222</f>
        <v>3814</v>
      </c>
    </row>
    <row r="221" spans="1:6" s="92" customFormat="1">
      <c r="A221" s="121"/>
      <c r="B221" s="148"/>
      <c r="C221" s="133">
        <v>4010</v>
      </c>
      <c r="D221" s="125" t="s">
        <v>39</v>
      </c>
      <c r="E221" s="70"/>
      <c r="F221" s="73">
        <v>3000</v>
      </c>
    </row>
    <row r="222" spans="1:6" s="117" customFormat="1">
      <c r="A222" s="127"/>
      <c r="B222" s="75"/>
      <c r="C222" s="72">
        <v>4110</v>
      </c>
      <c r="D222" s="118" t="s">
        <v>40</v>
      </c>
      <c r="E222" s="73"/>
      <c r="F222" s="73">
        <v>814</v>
      </c>
    </row>
    <row r="223" spans="1:6">
      <c r="A223" s="128"/>
      <c r="B223" s="149">
        <v>85495</v>
      </c>
      <c r="C223" s="4"/>
      <c r="D223" s="4" t="s">
        <v>22</v>
      </c>
      <c r="E223" s="3">
        <f>E224</f>
        <v>8213</v>
      </c>
      <c r="F223" s="3"/>
    </row>
    <row r="224" spans="1:6">
      <c r="A224" s="121"/>
      <c r="B224" s="148"/>
      <c r="C224" s="79"/>
      <c r="D224" s="79" t="s">
        <v>29</v>
      </c>
      <c r="E224" s="70">
        <f>E225</f>
        <v>8213</v>
      </c>
      <c r="F224" s="70"/>
    </row>
    <row r="225" spans="1:6">
      <c r="A225" s="124"/>
      <c r="B225" s="146"/>
      <c r="C225" s="125">
        <v>4790</v>
      </c>
      <c r="D225" s="118" t="s">
        <v>142</v>
      </c>
      <c r="E225" s="82">
        <f>F208+F194+F190+F178</f>
        <v>8213</v>
      </c>
      <c r="F225" s="82"/>
    </row>
    <row r="226" spans="1:6">
      <c r="A226" s="153"/>
      <c r="B226" s="152"/>
      <c r="C226" s="152"/>
      <c r="D226" s="152" t="s">
        <v>56</v>
      </c>
      <c r="E226" s="154">
        <f>E227+E246</f>
        <v>544119</v>
      </c>
      <c r="F226" s="154">
        <f>F227+F246</f>
        <v>79808</v>
      </c>
    </row>
    <row r="227" spans="1:6" s="45" customFormat="1">
      <c r="A227" s="108">
        <v>801</v>
      </c>
      <c r="B227" s="129"/>
      <c r="C227" s="129"/>
      <c r="D227" s="129" t="s">
        <v>13</v>
      </c>
      <c r="E227" s="3">
        <f>E228+E234+E237+E240+E243</f>
        <v>51223</v>
      </c>
      <c r="F227" s="3">
        <f>F228+F234+F237+F240+F243</f>
        <v>41385</v>
      </c>
    </row>
    <row r="228" spans="1:6" s="45" customFormat="1">
      <c r="A228" s="108"/>
      <c r="B228" s="149">
        <v>80102</v>
      </c>
      <c r="C228" s="129"/>
      <c r="D228" s="129" t="s">
        <v>38</v>
      </c>
      <c r="E228" s="3">
        <f>E229</f>
        <v>0</v>
      </c>
      <c r="F228" s="3">
        <f>F229</f>
        <v>4978</v>
      </c>
    </row>
    <row r="229" spans="1:6">
      <c r="A229" s="121"/>
      <c r="B229" s="148"/>
      <c r="C229" s="122"/>
      <c r="D229" s="122" t="s">
        <v>25</v>
      </c>
      <c r="E229" s="70">
        <v>0</v>
      </c>
      <c r="F229" s="70">
        <f>F230</f>
        <v>4978</v>
      </c>
    </row>
    <row r="230" spans="1:6">
      <c r="A230" s="124"/>
      <c r="B230" s="142"/>
      <c r="C230" s="125">
        <v>2540</v>
      </c>
      <c r="D230" s="125" t="s">
        <v>33</v>
      </c>
      <c r="E230" s="73"/>
      <c r="F230" s="73">
        <v>4978</v>
      </c>
    </row>
    <row r="232" spans="1:6">
      <c r="A232" s="94" t="s">
        <v>2</v>
      </c>
      <c r="B232" s="47" t="s">
        <v>3</v>
      </c>
      <c r="C232" s="47" t="s">
        <v>0</v>
      </c>
      <c r="D232" s="51" t="s">
        <v>4</v>
      </c>
      <c r="E232" s="47" t="s">
        <v>5</v>
      </c>
      <c r="F232" s="11" t="s">
        <v>6</v>
      </c>
    </row>
    <row r="233" spans="1:6">
      <c r="A233" s="143"/>
      <c r="B233" s="48"/>
      <c r="C233" s="48"/>
      <c r="D233" s="52"/>
      <c r="E233" s="48"/>
      <c r="F233" s="14"/>
    </row>
    <row r="234" spans="1:6">
      <c r="A234" s="108"/>
      <c r="B234" s="149">
        <v>80116</v>
      </c>
      <c r="C234" s="4"/>
      <c r="D234" s="4" t="s">
        <v>57</v>
      </c>
      <c r="E234" s="3">
        <v>0</v>
      </c>
      <c r="F234" s="3">
        <f>F235</f>
        <v>6203</v>
      </c>
    </row>
    <row r="235" spans="1:6">
      <c r="A235" s="121"/>
      <c r="B235" s="148"/>
      <c r="C235" s="79"/>
      <c r="D235" s="79" t="s">
        <v>58</v>
      </c>
      <c r="E235" s="70">
        <v>0</v>
      </c>
      <c r="F235" s="70">
        <f>F236</f>
        <v>6203</v>
      </c>
    </row>
    <row r="236" spans="1:6">
      <c r="A236" s="127"/>
      <c r="B236" s="142"/>
      <c r="C236" s="34">
        <v>2540</v>
      </c>
      <c r="D236" s="34" t="s">
        <v>33</v>
      </c>
      <c r="E236" s="73"/>
      <c r="F236" s="73">
        <v>6203</v>
      </c>
    </row>
    <row r="237" spans="1:6">
      <c r="A237" s="128"/>
      <c r="B237" s="149">
        <v>80117</v>
      </c>
      <c r="C237" s="4"/>
      <c r="D237" s="4" t="s">
        <v>59</v>
      </c>
      <c r="E237" s="3">
        <f>E238</f>
        <v>0</v>
      </c>
      <c r="F237" s="3">
        <f>F238</f>
        <v>5246</v>
      </c>
    </row>
    <row r="238" spans="1:6">
      <c r="A238" s="121"/>
      <c r="B238" s="148"/>
      <c r="C238" s="79"/>
      <c r="D238" s="79" t="s">
        <v>25</v>
      </c>
      <c r="E238" s="70">
        <v>0</v>
      </c>
      <c r="F238" s="70">
        <f>F239</f>
        <v>5246</v>
      </c>
    </row>
    <row r="239" spans="1:6">
      <c r="A239" s="127"/>
      <c r="B239" s="142"/>
      <c r="C239" s="34">
        <v>2540</v>
      </c>
      <c r="D239" s="34" t="s">
        <v>33</v>
      </c>
      <c r="E239" s="73"/>
      <c r="F239" s="73">
        <v>5246</v>
      </c>
    </row>
    <row r="240" spans="1:6">
      <c r="A240" s="128"/>
      <c r="B240" s="149">
        <v>80120</v>
      </c>
      <c r="C240" s="4"/>
      <c r="D240" s="4" t="s">
        <v>43</v>
      </c>
      <c r="E240" s="3">
        <f>E241</f>
        <v>0</v>
      </c>
      <c r="F240" s="3">
        <f>F241</f>
        <v>24958</v>
      </c>
    </row>
    <row r="241" spans="1:6">
      <c r="A241" s="121"/>
      <c r="B241" s="148"/>
      <c r="C241" s="79"/>
      <c r="D241" s="79" t="s">
        <v>60</v>
      </c>
      <c r="E241" s="70">
        <f>E242</f>
        <v>0</v>
      </c>
      <c r="F241" s="70">
        <f>F242</f>
        <v>24958</v>
      </c>
    </row>
    <row r="242" spans="1:6">
      <c r="A242" s="127"/>
      <c r="B242" s="142"/>
      <c r="C242" s="34">
        <v>2540</v>
      </c>
      <c r="D242" s="34" t="s">
        <v>33</v>
      </c>
      <c r="E242" s="73"/>
      <c r="F242" s="73">
        <v>24958</v>
      </c>
    </row>
    <row r="243" spans="1:6">
      <c r="A243" s="128"/>
      <c r="B243" s="149">
        <v>80120</v>
      </c>
      <c r="C243" s="4"/>
      <c r="D243" s="4" t="s">
        <v>43</v>
      </c>
      <c r="E243" s="3">
        <f>E244</f>
        <v>51223</v>
      </c>
      <c r="F243" s="3">
        <f>F244</f>
        <v>0</v>
      </c>
    </row>
    <row r="244" spans="1:6">
      <c r="A244" s="121"/>
      <c r="B244" s="148"/>
      <c r="C244" s="79"/>
      <c r="D244" s="79" t="s">
        <v>61</v>
      </c>
      <c r="E244" s="70">
        <f>E245</f>
        <v>51223</v>
      </c>
      <c r="F244" s="70">
        <f>F245</f>
        <v>0</v>
      </c>
    </row>
    <row r="245" spans="1:6">
      <c r="A245" s="124"/>
      <c r="B245" s="142"/>
      <c r="C245" s="34">
        <v>2540</v>
      </c>
      <c r="D245" s="34" t="s">
        <v>33</v>
      </c>
      <c r="E245" s="73">
        <v>51223</v>
      </c>
      <c r="F245" s="73"/>
    </row>
    <row r="246" spans="1:6" s="92" customFormat="1">
      <c r="A246" s="150">
        <v>854</v>
      </c>
      <c r="B246" s="76"/>
      <c r="C246" s="4"/>
      <c r="D246" s="4" t="s">
        <v>14</v>
      </c>
      <c r="E246" s="3">
        <f>E247+E250+E253</f>
        <v>492896</v>
      </c>
      <c r="F246" s="3">
        <f>F247+F250+F253</f>
        <v>38423</v>
      </c>
    </row>
    <row r="247" spans="1:6" s="92" customFormat="1">
      <c r="A247" s="80"/>
      <c r="B247" s="76">
        <v>85406</v>
      </c>
      <c r="C247" s="4"/>
      <c r="D247" s="129" t="s">
        <v>53</v>
      </c>
      <c r="E247" s="3">
        <f>E248</f>
        <v>30541</v>
      </c>
      <c r="F247" s="3">
        <f>F248</f>
        <v>0</v>
      </c>
    </row>
    <row r="248" spans="1:6" s="92" customFormat="1">
      <c r="A248" s="44"/>
      <c r="B248" s="44"/>
      <c r="C248" s="79"/>
      <c r="D248" s="79" t="s">
        <v>147</v>
      </c>
      <c r="E248" s="70">
        <f>E249</f>
        <v>30541</v>
      </c>
      <c r="F248" s="70">
        <f>F249</f>
        <v>0</v>
      </c>
    </row>
    <row r="249" spans="1:6" s="92" customFormat="1">
      <c r="A249" s="71"/>
      <c r="B249" s="71"/>
      <c r="C249" s="34">
        <v>2540</v>
      </c>
      <c r="D249" s="34" t="s">
        <v>33</v>
      </c>
      <c r="E249" s="73">
        <v>30541</v>
      </c>
      <c r="F249" s="73"/>
    </row>
    <row r="250" spans="1:6" s="92" customFormat="1">
      <c r="A250" s="128"/>
      <c r="B250" s="108">
        <v>85419</v>
      </c>
      <c r="C250" s="129"/>
      <c r="D250" s="129" t="s">
        <v>55</v>
      </c>
      <c r="E250" s="3">
        <f>E251</f>
        <v>462355</v>
      </c>
      <c r="F250" s="3">
        <f>F251</f>
        <v>0</v>
      </c>
    </row>
    <row r="251" spans="1:6" s="92" customFormat="1">
      <c r="A251" s="121"/>
      <c r="B251" s="121"/>
      <c r="C251" s="122"/>
      <c r="D251" s="122" t="s">
        <v>148</v>
      </c>
      <c r="E251" s="70">
        <f>E252</f>
        <v>462355</v>
      </c>
      <c r="F251" s="70">
        <f>F252</f>
        <v>0</v>
      </c>
    </row>
    <row r="252" spans="1:6">
      <c r="A252" s="127"/>
      <c r="B252" s="127"/>
      <c r="C252" s="125">
        <v>2540</v>
      </c>
      <c r="D252" s="125" t="s">
        <v>33</v>
      </c>
      <c r="E252" s="73">
        <v>462355</v>
      </c>
      <c r="F252" s="73"/>
    </row>
    <row r="253" spans="1:6">
      <c r="A253" s="128"/>
      <c r="B253" s="108">
        <v>85420</v>
      </c>
      <c r="C253" s="129"/>
      <c r="D253" s="129" t="s">
        <v>62</v>
      </c>
      <c r="E253" s="3">
        <f>E254</f>
        <v>0</v>
      </c>
      <c r="F253" s="3">
        <f>F254</f>
        <v>38423</v>
      </c>
    </row>
    <row r="254" spans="1:6">
      <c r="A254" s="121"/>
      <c r="B254" s="121"/>
      <c r="C254" s="122"/>
      <c r="D254" s="122" t="s">
        <v>25</v>
      </c>
      <c r="E254" s="70">
        <f>E255</f>
        <v>0</v>
      </c>
      <c r="F254" s="70">
        <f>F255</f>
        <v>38423</v>
      </c>
    </row>
    <row r="255" spans="1:6">
      <c r="A255" s="127"/>
      <c r="B255" s="127"/>
      <c r="C255" s="125">
        <v>2540</v>
      </c>
      <c r="D255" s="125" t="s">
        <v>33</v>
      </c>
      <c r="E255" s="73"/>
      <c r="F255" s="73">
        <v>38423</v>
      </c>
    </row>
    <row r="256" spans="1:6">
      <c r="A256" s="4"/>
      <c r="B256" s="4"/>
      <c r="C256" s="4"/>
      <c r="D256" s="4" t="s">
        <v>63</v>
      </c>
      <c r="E256" s="3">
        <f>E246+E227+E175+E106</f>
        <v>1158600</v>
      </c>
      <c r="F256" s="3">
        <f>F246+F227+F175+F106</f>
        <v>483160</v>
      </c>
    </row>
    <row r="257" spans="1:6">
      <c r="A257" s="46"/>
      <c r="B257" s="46"/>
      <c r="C257" s="46"/>
      <c r="D257" s="46"/>
      <c r="E257" s="5"/>
      <c r="F257" s="5"/>
    </row>
    <row r="258" spans="1:6">
      <c r="A258" s="4"/>
      <c r="B258" s="4"/>
      <c r="C258" s="4"/>
      <c r="D258" s="83" t="s">
        <v>64</v>
      </c>
      <c r="E258" s="3">
        <f>E256+E80</f>
        <v>1766716</v>
      </c>
      <c r="F258" s="3">
        <f>F256+F80</f>
        <v>483160</v>
      </c>
    </row>
    <row r="259" spans="1:6">
      <c r="A259" s="18"/>
      <c r="B259" s="18"/>
      <c r="C259" s="18"/>
      <c r="D259" s="18" t="s">
        <v>15</v>
      </c>
      <c r="E259" s="19">
        <f>E81</f>
        <v>0</v>
      </c>
      <c r="F259" s="19">
        <f>F81</f>
        <v>0</v>
      </c>
    </row>
    <row r="260" spans="1:6">
      <c r="A260" s="46"/>
      <c r="B260" s="46"/>
      <c r="C260" s="46"/>
      <c r="D260" s="46"/>
      <c r="E260" s="46"/>
      <c r="F260" s="5">
        <f>E258-F258</f>
        <v>1283556</v>
      </c>
    </row>
    <row r="287" spans="4:6">
      <c r="D287"/>
      <c r="E287"/>
      <c r="F287"/>
    </row>
    <row r="288" spans="4:6">
      <c r="D288"/>
      <c r="E288"/>
      <c r="F288"/>
    </row>
    <row r="289" spans="4:6">
      <c r="D289"/>
      <c r="E289"/>
      <c r="F289"/>
    </row>
    <row r="290" spans="4:6">
      <c r="D290"/>
      <c r="E290"/>
      <c r="F290"/>
    </row>
    <row r="291" spans="4:6">
      <c r="D291"/>
      <c r="E291"/>
      <c r="F291"/>
    </row>
    <row r="292" spans="4:6">
      <c r="D292"/>
      <c r="E292"/>
      <c r="F292"/>
    </row>
    <row r="293" spans="4:6">
      <c r="D293"/>
      <c r="E293"/>
      <c r="F293"/>
    </row>
    <row r="294" spans="4:6">
      <c r="D294"/>
      <c r="E294"/>
      <c r="F294"/>
    </row>
    <row r="295" spans="4:6">
      <c r="D295"/>
      <c r="E295"/>
      <c r="F295"/>
    </row>
    <row r="296" spans="4:6">
      <c r="D296"/>
      <c r="E296"/>
      <c r="F296"/>
    </row>
  </sheetData>
  <pageMargins left="0.70866141732283472" right="0.70866141732283472" top="0.98425196850393704" bottom="0.70866141732283472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D3" sqref="D3"/>
    </sheetView>
  </sheetViews>
  <sheetFormatPr defaultRowHeight="14.4"/>
  <cols>
    <col min="1" max="1" width="6" style="92" customWidth="1"/>
    <col min="2" max="2" width="50.109375" style="92" customWidth="1"/>
    <col min="3" max="3" width="18" style="92" customWidth="1"/>
    <col min="4" max="4" width="12.88671875" style="92" customWidth="1"/>
    <col min="5" max="5" width="9.109375" style="92"/>
  </cols>
  <sheetData>
    <row r="1" spans="1:4">
      <c r="D1" s="101" t="s">
        <v>70</v>
      </c>
    </row>
    <row r="2" spans="1:4">
      <c r="D2" s="101" t="s">
        <v>11</v>
      </c>
    </row>
    <row r="3" spans="1:4">
      <c r="D3" s="101" t="s">
        <v>156</v>
      </c>
    </row>
    <row r="5" spans="1:4" ht="16.8">
      <c r="A5" s="157"/>
      <c r="B5" s="158" t="s">
        <v>126</v>
      </c>
      <c r="C5" s="159"/>
      <c r="D5" s="160"/>
    </row>
    <row r="6" spans="1:4">
      <c r="A6" s="157"/>
      <c r="B6" s="157"/>
      <c r="C6" s="159"/>
      <c r="D6" s="160"/>
    </row>
    <row r="7" spans="1:4">
      <c r="A7" s="157"/>
      <c r="B7" s="157"/>
      <c r="C7" s="159"/>
      <c r="D7" s="161" t="s">
        <v>115</v>
      </c>
    </row>
    <row r="8" spans="1:4">
      <c r="A8" s="162" t="s">
        <v>71</v>
      </c>
      <c r="B8" s="163" t="s">
        <v>72</v>
      </c>
      <c r="C8" s="164" t="s">
        <v>73</v>
      </c>
      <c r="D8" s="165" t="s">
        <v>74</v>
      </c>
    </row>
    <row r="9" spans="1:4">
      <c r="A9" s="166"/>
      <c r="B9" s="167"/>
      <c r="C9" s="168" t="s">
        <v>0</v>
      </c>
      <c r="D9" s="169" t="s">
        <v>127</v>
      </c>
    </row>
    <row r="10" spans="1:4">
      <c r="A10" s="170">
        <v>1</v>
      </c>
      <c r="B10" s="170">
        <v>2</v>
      </c>
      <c r="C10" s="169">
        <v>3</v>
      </c>
      <c r="D10" s="169">
        <v>4</v>
      </c>
    </row>
    <row r="11" spans="1:4" ht="15.6">
      <c r="A11" s="42"/>
      <c r="B11" s="171" t="s">
        <v>75</v>
      </c>
      <c r="C11" s="172" t="s">
        <v>76</v>
      </c>
      <c r="D11" s="172">
        <f>D16+D26</f>
        <v>3178850</v>
      </c>
    </row>
    <row r="12" spans="1:4">
      <c r="A12" s="177" t="s">
        <v>77</v>
      </c>
      <c r="B12" s="176" t="s">
        <v>83</v>
      </c>
      <c r="C12" s="164" t="s">
        <v>84</v>
      </c>
      <c r="D12" s="165">
        <v>0</v>
      </c>
    </row>
    <row r="13" spans="1:4">
      <c r="A13" s="180"/>
      <c r="B13" s="167" t="s">
        <v>85</v>
      </c>
      <c r="C13" s="182"/>
      <c r="D13" s="183"/>
    </row>
    <row r="14" spans="1:4">
      <c r="A14" s="176"/>
      <c r="B14" s="184" t="s">
        <v>116</v>
      </c>
      <c r="C14" s="185"/>
      <c r="D14" s="165"/>
    </row>
    <row r="15" spans="1:4">
      <c r="A15" s="186"/>
      <c r="B15" s="187" t="s">
        <v>117</v>
      </c>
      <c r="C15" s="188"/>
      <c r="D15" s="183"/>
    </row>
    <row r="16" spans="1:4">
      <c r="A16" s="186" t="s">
        <v>80</v>
      </c>
      <c r="B16" s="187" t="s">
        <v>118</v>
      </c>
      <c r="C16" s="188" t="s">
        <v>119</v>
      </c>
      <c r="D16" s="183">
        <v>0</v>
      </c>
    </row>
    <row r="17" spans="1:4">
      <c r="A17" s="186"/>
      <c r="B17" s="187" t="s">
        <v>120</v>
      </c>
      <c r="C17" s="188"/>
      <c r="D17" s="183"/>
    </row>
    <row r="18" spans="1:4">
      <c r="A18" s="186"/>
      <c r="B18" s="187" t="s">
        <v>121</v>
      </c>
      <c r="C18" s="188"/>
      <c r="D18" s="183"/>
    </row>
    <row r="19" spans="1:4">
      <c r="A19" s="179"/>
      <c r="B19" s="189" t="s">
        <v>122</v>
      </c>
      <c r="C19" s="190"/>
      <c r="D19" s="169"/>
    </row>
    <row r="20" spans="1:4">
      <c r="A20" s="179" t="s">
        <v>82</v>
      </c>
      <c r="B20" s="42" t="s">
        <v>78</v>
      </c>
      <c r="C20" s="169" t="s">
        <v>79</v>
      </c>
      <c r="D20" s="169">
        <v>0</v>
      </c>
    </row>
    <row r="21" spans="1:4">
      <c r="A21" s="173" t="s">
        <v>86</v>
      </c>
      <c r="B21" s="42" t="s">
        <v>81</v>
      </c>
      <c r="C21" s="174" t="s">
        <v>79</v>
      </c>
      <c r="D21" s="174">
        <v>0</v>
      </c>
    </row>
    <row r="22" spans="1:4">
      <c r="A22" s="179" t="s">
        <v>89</v>
      </c>
      <c r="B22" s="167" t="s">
        <v>87</v>
      </c>
      <c r="C22" s="169" t="s">
        <v>88</v>
      </c>
      <c r="D22" s="169">
        <v>0</v>
      </c>
    </row>
    <row r="23" spans="1:4">
      <c r="A23" s="173" t="s">
        <v>92</v>
      </c>
      <c r="B23" s="42" t="s">
        <v>90</v>
      </c>
      <c r="C23" s="174" t="s">
        <v>91</v>
      </c>
      <c r="D23" s="174">
        <v>0</v>
      </c>
    </row>
    <row r="24" spans="1:4">
      <c r="A24" s="173" t="s">
        <v>95</v>
      </c>
      <c r="B24" s="42" t="s">
        <v>93</v>
      </c>
      <c r="C24" s="174" t="s">
        <v>94</v>
      </c>
      <c r="D24" s="174">
        <v>0</v>
      </c>
    </row>
    <row r="25" spans="1:4">
      <c r="A25" s="173" t="s">
        <v>98</v>
      </c>
      <c r="B25" s="42" t="s">
        <v>96</v>
      </c>
      <c r="C25" s="174" t="s">
        <v>97</v>
      </c>
      <c r="D25" s="174">
        <v>0</v>
      </c>
    </row>
    <row r="26" spans="1:4">
      <c r="A26" s="173" t="s">
        <v>123</v>
      </c>
      <c r="B26" s="42" t="s">
        <v>99</v>
      </c>
      <c r="C26" s="174" t="s">
        <v>100</v>
      </c>
      <c r="D26" s="174">
        <v>3178850</v>
      </c>
    </row>
    <row r="27" spans="1:4" ht="15.6">
      <c r="A27" s="173"/>
      <c r="B27" s="171" t="s">
        <v>101</v>
      </c>
      <c r="C27" s="172" t="s">
        <v>76</v>
      </c>
      <c r="D27" s="172">
        <f>D28+D29</f>
        <v>1222500</v>
      </c>
    </row>
    <row r="28" spans="1:4">
      <c r="A28" s="173" t="s">
        <v>77</v>
      </c>
      <c r="B28" s="42" t="s">
        <v>124</v>
      </c>
      <c r="C28" s="174" t="s">
        <v>102</v>
      </c>
      <c r="D28" s="174">
        <v>1022500</v>
      </c>
    </row>
    <row r="29" spans="1:4">
      <c r="A29" s="175" t="s">
        <v>80</v>
      </c>
      <c r="B29" s="176" t="s">
        <v>125</v>
      </c>
      <c r="C29" s="165" t="s">
        <v>102</v>
      </c>
      <c r="D29" s="165">
        <v>200000</v>
      </c>
    </row>
    <row r="30" spans="1:4">
      <c r="A30" s="177" t="s">
        <v>82</v>
      </c>
      <c r="B30" s="176" t="s">
        <v>103</v>
      </c>
      <c r="C30" s="164"/>
      <c r="D30" s="165"/>
    </row>
    <row r="31" spans="1:4">
      <c r="A31" s="180"/>
      <c r="B31" s="181" t="s">
        <v>104</v>
      </c>
      <c r="C31" s="182" t="s">
        <v>105</v>
      </c>
      <c r="D31" s="183">
        <v>0</v>
      </c>
    </row>
    <row r="32" spans="1:4">
      <c r="A32" s="178"/>
      <c r="B32" s="167" t="s">
        <v>106</v>
      </c>
      <c r="C32" s="168"/>
      <c r="D32" s="169"/>
    </row>
    <row r="33" spans="1:4">
      <c r="A33" s="179" t="s">
        <v>86</v>
      </c>
      <c r="B33" s="167" t="s">
        <v>107</v>
      </c>
      <c r="C33" s="169" t="s">
        <v>108</v>
      </c>
      <c r="D33" s="169">
        <v>0</v>
      </c>
    </row>
    <row r="34" spans="1:4">
      <c r="A34" s="173" t="s">
        <v>89</v>
      </c>
      <c r="B34" s="42" t="s">
        <v>109</v>
      </c>
      <c r="C34" s="169" t="s">
        <v>110</v>
      </c>
      <c r="D34" s="174">
        <v>0</v>
      </c>
    </row>
    <row r="35" spans="1:4">
      <c r="A35" s="173" t="s">
        <v>92</v>
      </c>
      <c r="B35" s="42" t="s">
        <v>111</v>
      </c>
      <c r="C35" s="174" t="s">
        <v>112</v>
      </c>
      <c r="D35" s="174">
        <v>0</v>
      </c>
    </row>
    <row r="36" spans="1:4">
      <c r="A36" s="173" t="s">
        <v>95</v>
      </c>
      <c r="B36" s="42" t="s">
        <v>113</v>
      </c>
      <c r="C36" s="174" t="s">
        <v>114</v>
      </c>
      <c r="D36" s="174">
        <v>0</v>
      </c>
    </row>
    <row r="38" spans="1:4">
      <c r="D38" s="191">
        <f>D11-D27</f>
        <v>1956350</v>
      </c>
    </row>
  </sheetData>
  <pageMargins left="0.70866141732283472" right="0.70866141732283472" top="0.98425196850393704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załącznik_nr_1_2_</vt:lpstr>
      <vt:lpstr>załącznik_3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Marta Kozik</cp:lastModifiedBy>
  <cp:lastPrinted>2022-04-25T08:19:39Z</cp:lastPrinted>
  <dcterms:created xsi:type="dcterms:W3CDTF">2019-10-11T12:09:38Z</dcterms:created>
  <dcterms:modified xsi:type="dcterms:W3CDTF">2022-04-26T07:07:38Z</dcterms:modified>
</cp:coreProperties>
</file>