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0.172\M.Kozik\Moje dokumenty\sesje\sesja 25\uchwaly\XXV 124 26 zmiany budżetu\"/>
    </mc:Choice>
  </mc:AlternateContent>
  <xr:revisionPtr revIDLastSave="0" documentId="13_ncr:1_{E30068FA-C805-489F-BC5A-2D0E561716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ącznik nr 1 2 3" sheetId="1" r:id="rId1"/>
    <sheet name="załącznik nr 4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0" i="2" l="1"/>
  <c r="I123" i="2"/>
  <c r="I122" i="2"/>
  <c r="I121" i="2"/>
  <c r="I120" i="2"/>
  <c r="I100" i="2"/>
  <c r="G100" i="2" s="1"/>
  <c r="F181" i="1" l="1"/>
  <c r="F180" i="1" s="1"/>
  <c r="E181" i="1"/>
  <c r="E180" i="1" s="1"/>
  <c r="F175" i="1"/>
  <c r="F174" i="1" s="1"/>
  <c r="E175" i="1"/>
  <c r="E174" i="1" s="1"/>
  <c r="E171" i="1" l="1"/>
  <c r="F165" i="1"/>
  <c r="F164" i="1" s="1"/>
  <c r="F163" i="1" s="1"/>
  <c r="E165" i="1"/>
  <c r="E164" i="1" s="1"/>
  <c r="E163" i="1" s="1"/>
  <c r="E158" i="1"/>
  <c r="F158" i="1"/>
  <c r="F171" i="1" l="1"/>
  <c r="F170" i="1" s="1"/>
  <c r="F169" i="1" s="1"/>
  <c r="E170" i="1"/>
  <c r="E169" i="1" s="1"/>
  <c r="F157" i="1"/>
  <c r="F156" i="1" s="1"/>
  <c r="E157" i="1"/>
  <c r="E156" i="1" s="1"/>
  <c r="E153" i="1"/>
  <c r="E152" i="1" s="1"/>
  <c r="F152" i="1"/>
  <c r="E148" i="1"/>
  <c r="E147" i="1" s="1"/>
  <c r="F147" i="1"/>
  <c r="F145" i="1"/>
  <c r="F144" i="1" s="1"/>
  <c r="E145" i="1"/>
  <c r="E144" i="1" s="1"/>
  <c r="F143" i="1" l="1"/>
  <c r="F183" i="1" s="1"/>
  <c r="E143" i="1"/>
  <c r="E183" i="1" s="1"/>
  <c r="F59" i="1"/>
  <c r="F58" i="1" s="1"/>
  <c r="F57" i="1" s="1"/>
  <c r="E59" i="1"/>
  <c r="E58" i="1" s="1"/>
  <c r="E57" i="1" s="1"/>
  <c r="F121" i="1" l="1"/>
  <c r="F120" i="1" s="1"/>
  <c r="F119" i="1" s="1"/>
  <c r="E121" i="1"/>
  <c r="E120" i="1" s="1"/>
  <c r="E119" i="1" s="1"/>
  <c r="F62" i="1"/>
  <c r="E62" i="1"/>
  <c r="F51" i="1"/>
  <c r="F50" i="1" s="1"/>
  <c r="F49" i="1" s="1"/>
  <c r="E51" i="1"/>
  <c r="E50" i="1" s="1"/>
  <c r="E49" i="1" s="1"/>
  <c r="I96" i="2" l="1"/>
  <c r="G96" i="2" s="1"/>
  <c r="E96" i="1"/>
  <c r="E95" i="1" s="1"/>
  <c r="E94" i="1" s="1"/>
  <c r="F95" i="1"/>
  <c r="F94" i="1" s="1"/>
  <c r="F55" i="1" l="1"/>
  <c r="E55" i="1"/>
  <c r="F91" i="1" l="1"/>
  <c r="E91" i="1"/>
  <c r="E86" i="1"/>
  <c r="E85" i="1" s="1"/>
  <c r="E84" i="1" s="1"/>
  <c r="F86" i="1"/>
  <c r="F85" i="1" s="1"/>
  <c r="F84" i="1" s="1"/>
  <c r="F35" i="1"/>
  <c r="F34" i="1" s="1"/>
  <c r="F33" i="1" s="1"/>
  <c r="E35" i="1"/>
  <c r="E34" i="1" s="1"/>
  <c r="E33" i="1" s="1"/>
  <c r="F27" i="1"/>
  <c r="F26" i="1" s="1"/>
  <c r="F25" i="1" s="1"/>
  <c r="E27" i="1"/>
  <c r="E26" i="1" s="1"/>
  <c r="E25" i="1" s="1"/>
  <c r="F78" i="1"/>
  <c r="E78" i="1"/>
  <c r="F81" i="1"/>
  <c r="E81" i="1"/>
  <c r="E17" i="1"/>
  <c r="E16" i="1" s="1"/>
  <c r="E15" i="1" s="1"/>
  <c r="E21" i="1"/>
  <c r="F21" i="1"/>
  <c r="F17" i="1"/>
  <c r="F16" i="1" l="1"/>
  <c r="F15" i="1" s="1"/>
  <c r="E90" i="1"/>
  <c r="E89" i="1" s="1"/>
  <c r="F90" i="1"/>
  <c r="F89" i="1" s="1"/>
  <c r="E77" i="1"/>
  <c r="E76" i="1" s="1"/>
  <c r="F77" i="1"/>
  <c r="F76" i="1" s="1"/>
  <c r="F71" i="1"/>
  <c r="F74" i="1"/>
  <c r="F125" i="1" s="1"/>
  <c r="E74" i="1"/>
  <c r="E71" i="1"/>
  <c r="F8" i="1"/>
  <c r="E8" i="1"/>
  <c r="F11" i="1"/>
  <c r="E11" i="1"/>
  <c r="F13" i="1"/>
  <c r="E13" i="1"/>
  <c r="E125" i="1" l="1"/>
  <c r="F70" i="1"/>
  <c r="F69" i="1" s="1"/>
  <c r="E70" i="1"/>
  <c r="E69" i="1" s="1"/>
  <c r="F7" i="1"/>
  <c r="E7" i="1"/>
  <c r="E6" i="1" s="1"/>
  <c r="F6" i="1" l="1"/>
  <c r="E116" i="1"/>
  <c r="E115" i="1" s="1"/>
  <c r="F116" i="1"/>
  <c r="F115" i="1" s="1"/>
  <c r="F109" i="1"/>
  <c r="F108" i="1" s="1"/>
  <c r="E109" i="1"/>
  <c r="E108" i="1" s="1"/>
  <c r="F103" i="1" l="1"/>
  <c r="F102" i="1" s="1"/>
  <c r="F101" i="1" s="1"/>
  <c r="F124" i="1" s="1"/>
  <c r="E103" i="1"/>
  <c r="E102" i="1" s="1"/>
  <c r="E101" i="1" s="1"/>
  <c r="E124" i="1" s="1"/>
  <c r="F54" i="1" l="1"/>
  <c r="F53" i="1" s="1"/>
  <c r="F41" i="1" l="1"/>
  <c r="F40" i="1" s="1"/>
  <c r="E41" i="1"/>
  <c r="E40" i="1" s="1"/>
  <c r="F44" i="1"/>
  <c r="E44" i="1"/>
  <c r="F47" i="1" l="1"/>
  <c r="E47" i="1"/>
  <c r="E46" i="1" s="1"/>
  <c r="F43" i="1"/>
  <c r="F39" i="1" s="1"/>
  <c r="F61" i="1" s="1"/>
  <c r="E43" i="1"/>
  <c r="E39" i="1" s="1"/>
  <c r="E54" i="1" l="1"/>
  <c r="E53" i="1" s="1"/>
  <c r="I25" i="2"/>
  <c r="I24" i="2" s="1"/>
  <c r="G24" i="2" s="1"/>
  <c r="I84" i="2"/>
  <c r="G84" i="2" s="1"/>
  <c r="I116" i="2"/>
  <c r="G116" i="2" s="1"/>
  <c r="I112" i="2"/>
  <c r="G112" i="2"/>
  <c r="I110" i="2"/>
  <c r="I104" i="2"/>
  <c r="G104" i="2" s="1"/>
  <c r="I92" i="2"/>
  <c r="G92" i="2" s="1"/>
  <c r="I88" i="2"/>
  <c r="G88" i="2" s="1"/>
  <c r="I80" i="2"/>
  <c r="G80" i="2"/>
  <c r="I76" i="2"/>
  <c r="G76" i="2" s="1"/>
  <c r="I72" i="2"/>
  <c r="G72" i="2" s="1"/>
  <c r="I60" i="2"/>
  <c r="G60" i="2" s="1"/>
  <c r="I53" i="2"/>
  <c r="I48" i="2"/>
  <c r="G48" i="2" s="1"/>
  <c r="I44" i="2"/>
  <c r="I40" i="2"/>
  <c r="I36" i="2"/>
  <c r="G36" i="2" s="1"/>
  <c r="I32" i="2"/>
  <c r="G32" i="2" s="1"/>
  <c r="I28" i="2"/>
  <c r="G28" i="2" s="1"/>
  <c r="I20" i="2"/>
  <c r="G20" i="2" s="1"/>
  <c r="I16" i="2"/>
  <c r="G16" i="2" s="1"/>
  <c r="I12" i="2"/>
  <c r="G12" i="2" s="1"/>
  <c r="I52" i="2" l="1"/>
  <c r="G52" i="2" s="1"/>
  <c r="G40" i="2"/>
  <c r="E61" i="1"/>
  <c r="I108" i="2"/>
  <c r="G108" i="2" s="1"/>
  <c r="G44" i="2"/>
  <c r="I56" i="2"/>
  <c r="G56" i="2" l="1"/>
</calcChain>
</file>

<file path=xl/sharedStrings.xml><?xml version="1.0" encoding="utf-8"?>
<sst xmlns="http://schemas.openxmlformats.org/spreadsheetml/2006/main" count="399" uniqueCount="137">
  <si>
    <t>§</t>
  </si>
  <si>
    <t>DOCHODY</t>
  </si>
  <si>
    <t xml:space="preserve">Dział </t>
  </si>
  <si>
    <t xml:space="preserve">Rozdział </t>
  </si>
  <si>
    <t xml:space="preserve">Nazwa </t>
  </si>
  <si>
    <t xml:space="preserve">Zwiększenie </t>
  </si>
  <si>
    <t xml:space="preserve">Zmniejszenie </t>
  </si>
  <si>
    <t xml:space="preserve">Razem dochody </t>
  </si>
  <si>
    <t xml:space="preserve">                                                                                                                   </t>
  </si>
  <si>
    <t xml:space="preserve">WYDATKI </t>
  </si>
  <si>
    <t xml:space="preserve"> Załącznik Nr  1  do Uchwały</t>
  </si>
  <si>
    <t xml:space="preserve"> Rady  Powiatu  Świdwińskiego </t>
  </si>
  <si>
    <t xml:space="preserve"> Załącznik Nr  2  do Uchwały</t>
  </si>
  <si>
    <t>w tym na wydatki inwestycyjne</t>
  </si>
  <si>
    <t>w tym dochody majątkowe</t>
  </si>
  <si>
    <t xml:space="preserve">Razem wydatki </t>
  </si>
  <si>
    <t>Powiatowy Zarząd Dróg w Świdwinie</t>
  </si>
  <si>
    <t>Starostwo Powiatowe w Świdwinie</t>
  </si>
  <si>
    <t>Zakup materiałów i wyposażenia</t>
  </si>
  <si>
    <t>Pozostała działalność</t>
  </si>
  <si>
    <t>Zakup usług pozostałych</t>
  </si>
  <si>
    <t>Rady Powiatu Świdwińskiego</t>
  </si>
  <si>
    <t>Zadania inwestycyjne do realizacji w 2026 roku</t>
  </si>
  <si>
    <t>Jednostka</t>
  </si>
  <si>
    <t>Plan na 2026r.</t>
  </si>
  <si>
    <t>Nazwa zadania</t>
  </si>
  <si>
    <t>organizacyjna</t>
  </si>
  <si>
    <t>Okres</t>
  </si>
  <si>
    <t xml:space="preserve">Łączne </t>
  </si>
  <si>
    <t>Źródła</t>
  </si>
  <si>
    <t>Lp.</t>
  </si>
  <si>
    <t>Dział</t>
  </si>
  <si>
    <t>Rozdział</t>
  </si>
  <si>
    <t xml:space="preserve">inwestycyjnego </t>
  </si>
  <si>
    <t>realizująca program</t>
  </si>
  <si>
    <t>realizacji</t>
  </si>
  <si>
    <t>nakłady</t>
  </si>
  <si>
    <t>finansowania</t>
  </si>
  <si>
    <t>lub koordynująca</t>
  </si>
  <si>
    <t>finansowe</t>
  </si>
  <si>
    <t>wykonanie programu</t>
  </si>
  <si>
    <t>(w zł)</t>
  </si>
  <si>
    <t xml:space="preserve">Remont drogi powiatowej Nr 1088Z w km 8+787-13+370 na odcinku od m. Zajączkówko do m. Połczyn Zdrój  </t>
  </si>
  <si>
    <t>OGÓŁEM:</t>
  </si>
  <si>
    <t xml:space="preserve">środki własne </t>
  </si>
  <si>
    <t>środki pomocowe</t>
  </si>
  <si>
    <t>inne środki</t>
  </si>
  <si>
    <t>Przebudowa drogi powiatowej Nr 1074Z na odcinku Świdwin – Niemierzyno</t>
  </si>
  <si>
    <t>Przebudowa z rozbudową drogi powiatowej Nr 1083Z Świdwin – Świdwinek</t>
  </si>
  <si>
    <t>Zakupy majątkowe</t>
  </si>
  <si>
    <t>Zwiększenie jakości dostępności usług publicznych poprzez doposażenie CN Cordis - budowa przepompowni</t>
  </si>
  <si>
    <t xml:space="preserve">Starostwo Powiatowe w Świdwinie </t>
  </si>
  <si>
    <t>Powiatowy Inspektorat Nadzoru Budowlanego w Świdwinie</t>
  </si>
  <si>
    <t>Rozbudowa Regionalnej Infrastruktury Informacji Przestrzennej Województwa Zachodniopomorskiego</t>
  </si>
  <si>
    <t>Wydatki inwestycyjne - dokumentacje, nadzory</t>
  </si>
  <si>
    <t>Przebudowa ZPO w Połczynie Zdroju na potrzeby Poradni Psychologiczno-Pedagogicznej</t>
  </si>
  <si>
    <t>Zwiększenie jakości i dostępności usług publicznych ZSR CKZ w Świdwinie</t>
  </si>
  <si>
    <t>Wymiana windy w budynku Starostwa Powiatowego</t>
  </si>
  <si>
    <t>Wydzielenie klatki ppoż. w budynku Starostwa Powiatowego</t>
  </si>
  <si>
    <t>Zwiększenie efektywności energetycznej w budynku Poradni PP w Świdwinie poprzez termomodernizację i wymianę źródła ciepła</t>
  </si>
  <si>
    <t>Budowa hali magazynowej o konstrukcji stalowej wraz z niezbędnymi urządzeniami - OLOC</t>
  </si>
  <si>
    <t>Adaptacja terenów zurbanizowanych do zmian klimatu – mała retencja wodna                         w szpitalu w Połczynie Zdroju</t>
  </si>
  <si>
    <t>Utworzenie terenów zielonych przy Domu Pomocy Społecznej w Modrzewcu</t>
  </si>
  <si>
    <t xml:space="preserve">Poprawa jakości i dostępności kształcenia zawodowego w szkołach ponadpodstawowych wraz z doposażeniem pracowni </t>
  </si>
  <si>
    <t>Zespół Szkół w Połczynie Zdroju</t>
  </si>
  <si>
    <t>Zespół Szkół Rolniczych CKZ w Świdwinie</t>
  </si>
  <si>
    <t>Termomodernizacja budynku mieszkalnego przy ul. Wojska Polskiego 27 w Świdwinie</t>
  </si>
  <si>
    <t>Poprawa infrastruktury sportowej na terenie szkół Powiatu Świdwińskiego</t>
  </si>
  <si>
    <t xml:space="preserve">RAZEM </t>
  </si>
  <si>
    <t xml:space="preserve">Dokumentacja projektowa instalacji fotowoltaicznej </t>
  </si>
  <si>
    <t>Komenda Powiatowej Państwowej Straży Pożarnej w Świdwinie</t>
  </si>
  <si>
    <t>Zakupy majątkowe  w ramach programu "Bezpieczeństwo na terenie Powiatu Świdwińskiego"</t>
  </si>
  <si>
    <t>OŚWIATA I WYCHOWANIE</t>
  </si>
  <si>
    <t>POMOC SPOŁECZNA</t>
  </si>
  <si>
    <t>0 830</t>
  </si>
  <si>
    <t>Wpływy z usług</t>
  </si>
  <si>
    <t>EDUKACYJNA OPIEKA WYCHOWAWCZA</t>
  </si>
  <si>
    <t>Zespół Placówek Specjalnych w Sławoborzu</t>
  </si>
  <si>
    <t>Internaty i bursy szkolne</t>
  </si>
  <si>
    <t>Domy wczasów dziecięcych</t>
  </si>
  <si>
    <t>Szkolne schroniska młodzieżowe</t>
  </si>
  <si>
    <t>KULTURA FIZYCZNA</t>
  </si>
  <si>
    <t>Dotacja celowa w ramach programów finansowanych z udziałem środków europejskich oraz</t>
  </si>
  <si>
    <t>środków, o których mowa w art.5 ust.3 pkt 5 lit a i b ustawy, lub płatności w ramach</t>
  </si>
  <si>
    <t>budżetu środków europejskich, realizowanych przez jednostki samorządu terytorialnego</t>
  </si>
  <si>
    <t>Zakup energii</t>
  </si>
  <si>
    <t>Zakup usług remontowych</t>
  </si>
  <si>
    <t>Zakup środków żywności</t>
  </si>
  <si>
    <t>Zespół Placówek Oświatowych w Połczynie-Zdroju</t>
  </si>
  <si>
    <t>Wydatki osobowe niezaliczane do wynagrodzeń</t>
  </si>
  <si>
    <t>Podatek od towarów i usług (VAT)</t>
  </si>
  <si>
    <t>Wydatki inwestycyjne jednostek budżetowych</t>
  </si>
  <si>
    <t>OCHRONA ZDROWIA</t>
  </si>
  <si>
    <t>TRANSPORT I ŁĄCZNOŚĆ</t>
  </si>
  <si>
    <t>Drogi publiczne powiatowe</t>
  </si>
  <si>
    <t xml:space="preserve">Remont drogi powiatowej Nr 1088Z w km 8+787-13+370 na odcinku od m. Zajączkówko do m. Połczyn-Zdrój </t>
  </si>
  <si>
    <t>Środki na dofinansowanie własnych zadań bieżących gmin, powiatów (związków gmin, związków powiatowo-gminnych, związków powiatów), samorządów województw, pozyskane z innych źródeł</t>
  </si>
  <si>
    <t>Dotacja celowa w ramach programów finansowanych z udziałem środków europejskich oraz środków, o których mowa w art.5 ust.3 pkt 5 lit a i b ustawy, lub płatności w ramach budżetu środków europejskich, realizowanych przez jednostki samorządu terytorialnego</t>
  </si>
  <si>
    <t>Środki na dofinansowanie własnych inwestycji gmin, powiatów (związków gmin, związków powiatowo-gminnych, związków powiatów), samorządów województw, pozyskane z innych źródeł - FOGR</t>
  </si>
  <si>
    <t>Środki na dofinansowanie własnych inwestycji gmin, powiatów (związków gmin, związków powiatowo-gminnych, związków powiatów), samorządów województw, pozyskane z innych źródeł - RFRD</t>
  </si>
  <si>
    <t>ADMINISTRACJA PUBLICZNA</t>
  </si>
  <si>
    <t>Adaptacja terenów zurbanizowanych do zmian klimatu – mała retencja wodna  w szpitalu w Połczynie-Zdroju</t>
  </si>
  <si>
    <t>Dotacja celowa otrzymana z tytułu pomocy finansowej udzielanej między jednostkami samorządu terytorialnego na dofinansowanie własnych zadań inwestycyjnych i zakupów inwestycyjnych - UM Szczecin</t>
  </si>
  <si>
    <t>Starostwo Powiatowe w Świdwinie - "Poprawa infrastruktury sportowej na terenie szkół Powiatu Świdwińskiego"</t>
  </si>
  <si>
    <t>POZOSTAŁE ZDANIA W ZAKRESIE POLITYKI SPOŁECZNEJ</t>
  </si>
  <si>
    <t>Świadczenia społeczne</t>
  </si>
  <si>
    <t>Powiatowe urzędy pracy</t>
  </si>
  <si>
    <t>Powiatowy Urząd Pracy w Świdwinie</t>
  </si>
  <si>
    <t>Wynagrodzenie osobowe pracowników</t>
  </si>
  <si>
    <t xml:space="preserve">RODZINA </t>
  </si>
  <si>
    <t xml:space="preserve">Rodziny zastępcze </t>
  </si>
  <si>
    <t>Powiatowe Centrum Pomocy Rodzinie w Świdwinie</t>
  </si>
  <si>
    <t xml:space="preserve">Wpływy z wpłat gmin i powiatów na rzecz innych jednostek samorządu terytorialnego oraz związków gmin, związków powiatów  na dofinansowanie zadań bieżących </t>
  </si>
  <si>
    <t>Wynagrodzenia osobowe pracowników</t>
  </si>
  <si>
    <t>Działalność placówek opiekuńczo - wychowawczych</t>
  </si>
  <si>
    <t>Zakup usług przez jednostki samorządu terytorialnego od innych jednostek samorządu terytorialnego</t>
  </si>
  <si>
    <t>Załącznik Nr 4 do Uchwały</t>
  </si>
  <si>
    <t>Wydzielenie klatki ppoż. w budynku internatu</t>
  </si>
  <si>
    <t xml:space="preserve"> Załącznik Nr  3  do Uchwały</t>
  </si>
  <si>
    <t>PRZENIESIENIA WYDATKÓW MIĘDZY DZIAŁAMI</t>
  </si>
  <si>
    <t>Starostwa powiatowe</t>
  </si>
  <si>
    <t>0 920</t>
  </si>
  <si>
    <t>Wpływy z pozostałych odsetek</t>
  </si>
  <si>
    <t>Składki na ubezpieczenia społeczne</t>
  </si>
  <si>
    <t>Wynagrodzenia osobowe nauczycieli</t>
  </si>
  <si>
    <t>Szkoły podstawowe specjalne</t>
  </si>
  <si>
    <t>Przedszkola specjalne</t>
  </si>
  <si>
    <t>Szkoły zawodowe specjalne</t>
  </si>
  <si>
    <t>Specjalne ośrodki szkolno-wychowawcze</t>
  </si>
  <si>
    <t xml:space="preserve">Odpis na zakładowy fundusz świadczeń socjalnych </t>
  </si>
  <si>
    <t>Wpłaty na PPK finansowane przez podmiot zatrudniający</t>
  </si>
  <si>
    <t xml:space="preserve">Powiatowe centra pomocy rodzinie </t>
  </si>
  <si>
    <t>Dodatkowe wynagrodzenie roczne</t>
  </si>
  <si>
    <t xml:space="preserve">Wynagrodzenia bezosobowe </t>
  </si>
  <si>
    <t xml:space="preserve">Razem przeniesienia wydatków </t>
  </si>
  <si>
    <t xml:space="preserve">Dodatkowe wynagrodzenie roczne </t>
  </si>
  <si>
    <t xml:space="preserve">  Nr XXV/124/26 z dnia 27 sierpnia 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</si>
</sst>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0;[Red]#,##0.0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u/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sz val="10.5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u/>
      <sz val="11"/>
      <name val="Times New Roman"/>
      <family val="1"/>
      <charset val="238"/>
    </font>
    <font>
      <i/>
      <sz val="10.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76">
    <xf numFmtId="0" fontId="0" fillId="0" borderId="0" xfId="0"/>
    <xf numFmtId="0" fontId="1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165" fontId="11" fillId="0" borderId="0" xfId="0" applyNumberFormat="1" applyFont="1"/>
    <xf numFmtId="0" fontId="7" fillId="0" borderId="5" xfId="0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165" fontId="11" fillId="0" borderId="5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165" fontId="12" fillId="0" borderId="5" xfId="0" applyNumberFormat="1" applyFont="1" applyBorder="1" applyAlignment="1">
      <alignment vertical="center"/>
    </xf>
    <xf numFmtId="0" fontId="2" fillId="0" borderId="5" xfId="0" applyFont="1" applyBorder="1"/>
    <xf numFmtId="0" fontId="6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1" xfId="1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13" xfId="1" applyNumberFormat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4" fontId="14" fillId="0" borderId="6" xfId="1" applyNumberFormat="1" applyFont="1" applyBorder="1" applyAlignment="1">
      <alignment horizontal="center"/>
    </xf>
    <xf numFmtId="4" fontId="14" fillId="0" borderId="1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4" fontId="14" fillId="0" borderId="3" xfId="1" applyNumberFormat="1" applyFont="1" applyBorder="1" applyAlignment="1">
      <alignment horizontal="center"/>
    </xf>
    <xf numFmtId="4" fontId="14" fillId="0" borderId="14" xfId="1" applyNumberFormat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3" fontId="14" fillId="0" borderId="5" xfId="1" applyNumberFormat="1" applyFont="1" applyBorder="1" applyAlignment="1">
      <alignment horizontal="center"/>
    </xf>
    <xf numFmtId="4" fontId="15" fillId="2" borderId="5" xfId="1" applyNumberFormat="1" applyFont="1" applyFill="1" applyBorder="1" applyAlignment="1">
      <alignment vertical="center"/>
    </xf>
    <xf numFmtId="4" fontId="15" fillId="0" borderId="5" xfId="1" applyNumberFormat="1" applyFont="1" applyBorder="1" applyAlignment="1">
      <alignment vertical="center" wrapText="1"/>
    </xf>
    <xf numFmtId="4" fontId="14" fillId="2" borderId="5" xfId="1" applyNumberFormat="1" applyFont="1" applyFill="1" applyBorder="1" applyAlignment="1">
      <alignment vertical="center"/>
    </xf>
    <xf numFmtId="4" fontId="14" fillId="0" borderId="5" xfId="2" applyNumberFormat="1" applyFont="1" applyBorder="1" applyAlignment="1">
      <alignment vertical="center"/>
    </xf>
    <xf numFmtId="4" fontId="14" fillId="2" borderId="5" xfId="1" applyNumberFormat="1" applyFont="1" applyFill="1" applyBorder="1" applyAlignment="1">
      <alignment vertical="center" wrapText="1"/>
    </xf>
    <xf numFmtId="4" fontId="14" fillId="0" borderId="5" xfId="1" applyNumberFormat="1" applyFont="1" applyBorder="1" applyAlignment="1">
      <alignment vertical="center" wrapText="1"/>
    </xf>
    <xf numFmtId="4" fontId="15" fillId="0" borderId="5" xfId="0" applyNumberFormat="1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8" fillId="0" borderId="0" xfId="0" applyFont="1"/>
    <xf numFmtId="0" fontId="0" fillId="3" borderId="0" xfId="0" applyFill="1"/>
    <xf numFmtId="0" fontId="2" fillId="0" borderId="1" xfId="0" applyFont="1" applyBorder="1"/>
    <xf numFmtId="0" fontId="4" fillId="0" borderId="6" xfId="0" applyFont="1" applyBorder="1"/>
    <xf numFmtId="0" fontId="1" fillId="0" borderId="5" xfId="0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6" xfId="0" applyFont="1" applyBorder="1"/>
    <xf numFmtId="0" fontId="7" fillId="0" borderId="5" xfId="0" applyFont="1" applyBorder="1"/>
    <xf numFmtId="165" fontId="7" fillId="0" borderId="5" xfId="0" applyNumberFormat="1" applyFont="1" applyBorder="1"/>
    <xf numFmtId="0" fontId="7" fillId="0" borderId="13" xfId="0" applyFont="1" applyBorder="1"/>
    <xf numFmtId="0" fontId="7" fillId="0" borderId="10" xfId="0" applyFont="1" applyBorder="1"/>
    <xf numFmtId="0" fontId="12" fillId="0" borderId="12" xfId="0" applyFont="1" applyBorder="1"/>
    <xf numFmtId="0" fontId="12" fillId="0" borderId="6" xfId="0" applyFont="1" applyBorder="1"/>
    <xf numFmtId="0" fontId="12" fillId="0" borderId="10" xfId="0" applyFont="1" applyBorder="1"/>
    <xf numFmtId="165" fontId="12" fillId="0" borderId="5" xfId="0" applyNumberFormat="1" applyFont="1" applyBorder="1"/>
    <xf numFmtId="164" fontId="10" fillId="0" borderId="0" xfId="0" applyNumberFormat="1" applyFont="1" applyAlignment="1">
      <alignment vertical="center"/>
    </xf>
    <xf numFmtId="0" fontId="6" fillId="0" borderId="12" xfId="0" applyFont="1" applyBorder="1"/>
    <xf numFmtId="0" fontId="6" fillId="0" borderId="6" xfId="0" applyFont="1" applyBorder="1"/>
    <xf numFmtId="0" fontId="6" fillId="0" borderId="10" xfId="0" applyFont="1" applyBorder="1" applyAlignment="1">
      <alignment horizontal="right"/>
    </xf>
    <xf numFmtId="0" fontId="6" fillId="0" borderId="5" xfId="0" applyFont="1" applyBorder="1"/>
    <xf numFmtId="165" fontId="6" fillId="0" borderId="5" xfId="0" applyNumberFormat="1" applyFont="1" applyBorder="1"/>
    <xf numFmtId="164" fontId="9" fillId="0" borderId="0" xfId="0" applyNumberFormat="1" applyFont="1" applyAlignment="1">
      <alignment vertical="center"/>
    </xf>
    <xf numFmtId="165" fontId="6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2" fillId="0" borderId="5" xfId="0" applyFont="1" applyBorder="1"/>
    <xf numFmtId="165" fontId="10" fillId="0" borderId="0" xfId="0" applyNumberFormat="1" applyFont="1" applyAlignment="1">
      <alignment vertical="center"/>
    </xf>
    <xf numFmtId="165" fontId="2" fillId="0" borderId="5" xfId="0" applyNumberFormat="1" applyFont="1" applyBorder="1"/>
    <xf numFmtId="0" fontId="10" fillId="0" borderId="0" xfId="0" applyFont="1"/>
    <xf numFmtId="0" fontId="7" fillId="0" borderId="10" xfId="0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6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9" fillId="0" borderId="0" xfId="0" applyFont="1"/>
    <xf numFmtId="0" fontId="6" fillId="0" borderId="3" xfId="0" applyFont="1" applyBorder="1"/>
    <xf numFmtId="0" fontId="2" fillId="0" borderId="6" xfId="0" applyFont="1" applyBorder="1"/>
    <xf numFmtId="0" fontId="12" fillId="0" borderId="9" xfId="0" applyFont="1" applyBorder="1"/>
    <xf numFmtId="0" fontId="2" fillId="0" borderId="7" xfId="0" applyFont="1" applyBorder="1"/>
    <xf numFmtId="0" fontId="4" fillId="0" borderId="9" xfId="0" applyFont="1" applyBorder="1"/>
    <xf numFmtId="0" fontId="6" fillId="0" borderId="8" xfId="0" applyFont="1" applyBorder="1"/>
    <xf numFmtId="0" fontId="6" fillId="0" borderId="9" xfId="0" applyFont="1" applyBorder="1"/>
    <xf numFmtId="0" fontId="2" fillId="0" borderId="9" xfId="0" applyFont="1" applyBorder="1"/>
    <xf numFmtId="0" fontId="13" fillId="0" borderId="5" xfId="0" applyFont="1" applyBorder="1"/>
    <xf numFmtId="0" fontId="6" fillId="0" borderId="4" xfId="0" applyFont="1" applyBorder="1" applyAlignment="1">
      <alignment horizontal="left"/>
    </xf>
    <xf numFmtId="0" fontId="7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3" xfId="0" applyFont="1" applyBorder="1"/>
    <xf numFmtId="165" fontId="7" fillId="0" borderId="3" xfId="0" applyNumberFormat="1" applyFont="1" applyBorder="1"/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7" fillId="0" borderId="11" xfId="0" applyFont="1" applyBorder="1"/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21" fillId="3" borderId="0" xfId="1" applyFont="1" applyFill="1" applyAlignment="1">
      <alignment vertical="center" wrapText="1"/>
    </xf>
    <xf numFmtId="0" fontId="17" fillId="3" borderId="0" xfId="1" applyFont="1" applyFill="1" applyAlignment="1">
      <alignment horizontal="center" vertical="center" wrapText="1"/>
    </xf>
    <xf numFmtId="0" fontId="22" fillId="3" borderId="0" xfId="1" applyFont="1" applyFill="1" applyAlignment="1">
      <alignment horizontal="center" vertical="center" wrapText="1"/>
    </xf>
    <xf numFmtId="4" fontId="21" fillId="3" borderId="0" xfId="1" applyNumberFormat="1" applyFont="1" applyFill="1" applyAlignment="1">
      <alignment vertical="center" wrapText="1"/>
    </xf>
    <xf numFmtId="4" fontId="21" fillId="3" borderId="0" xfId="1" applyNumberFormat="1" applyFont="1" applyFill="1" applyAlignment="1">
      <alignment vertical="center"/>
    </xf>
    <xf numFmtId="4" fontId="21" fillId="3" borderId="0" xfId="0" applyNumberFormat="1" applyFont="1" applyFill="1" applyAlignment="1">
      <alignment vertical="center"/>
    </xf>
    <xf numFmtId="0" fontId="9" fillId="0" borderId="0" xfId="0" applyFont="1"/>
    <xf numFmtId="0" fontId="6" fillId="0" borderId="3" xfId="0" applyFont="1" applyBorder="1" applyAlignment="1">
      <alignment horizontal="right" vertic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7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5" fontId="6" fillId="0" borderId="8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0" fontId="23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right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/>
    </xf>
    <xf numFmtId="165" fontId="23" fillId="0" borderId="3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/>
    </xf>
    <xf numFmtId="165" fontId="6" fillId="0" borderId="8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165" fontId="7" fillId="0" borderId="5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165" fontId="7" fillId="0" borderId="3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0" fontId="23" fillId="0" borderId="6" xfId="0" applyFont="1" applyBorder="1" applyAlignment="1">
      <alignment horizontal="center"/>
    </xf>
    <xf numFmtId="0" fontId="23" fillId="0" borderId="9" xfId="0" applyFont="1" applyBorder="1" applyAlignment="1">
      <alignment horizontal="right"/>
    </xf>
    <xf numFmtId="0" fontId="23" fillId="0" borderId="5" xfId="0" applyFont="1" applyBorder="1" applyAlignment="1">
      <alignment horizontal="center"/>
    </xf>
    <xf numFmtId="0" fontId="23" fillId="0" borderId="5" xfId="0" applyFont="1" applyBorder="1" applyAlignment="1">
      <alignment horizontal="left" wrapText="1"/>
    </xf>
    <xf numFmtId="165" fontId="23" fillId="0" borderId="5" xfId="0" applyNumberFormat="1" applyFont="1" applyBorder="1" applyAlignment="1">
      <alignment horizontal="right" vertical="center"/>
    </xf>
    <xf numFmtId="165" fontId="6" fillId="0" borderId="5" xfId="0" applyNumberFormat="1" applyFont="1" applyBorder="1" applyAlignment="1">
      <alignment horizontal="right"/>
    </xf>
    <xf numFmtId="0" fontId="2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/>
    <xf numFmtId="165" fontId="18" fillId="0" borderId="0" xfId="0" applyNumberFormat="1" applyFont="1"/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right" vertical="center"/>
    </xf>
    <xf numFmtId="3" fontId="11" fillId="0" borderId="0" xfId="0" applyNumberFormat="1" applyFont="1"/>
    <xf numFmtId="165" fontId="9" fillId="0" borderId="0" xfId="0" applyNumberFormat="1" applyFont="1"/>
    <xf numFmtId="0" fontId="7" fillId="0" borderId="1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65" fontId="4" fillId="0" borderId="5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right" vertical="center"/>
    </xf>
    <xf numFmtId="0" fontId="25" fillId="0" borderId="0" xfId="0" applyFont="1"/>
    <xf numFmtId="0" fontId="20" fillId="0" borderId="0" xfId="0" applyFont="1"/>
    <xf numFmtId="0" fontId="2" fillId="0" borderId="3" xfId="0" applyFont="1" applyBorder="1"/>
    <xf numFmtId="165" fontId="2" fillId="0" borderId="3" xfId="0" applyNumberFormat="1" applyFont="1" applyBorder="1"/>
    <xf numFmtId="0" fontId="4" fillId="0" borderId="3" xfId="0" applyFont="1" applyBorder="1"/>
    <xf numFmtId="0" fontId="4" fillId="0" borderId="4" xfId="0" applyFont="1" applyBorder="1"/>
    <xf numFmtId="165" fontId="4" fillId="0" borderId="3" xfId="0" applyNumberFormat="1" applyFont="1" applyBorder="1"/>
    <xf numFmtId="0" fontId="1" fillId="0" borderId="4" xfId="0" applyFont="1" applyBorder="1" applyAlignment="1">
      <alignment vertical="center" wrapText="1"/>
    </xf>
    <xf numFmtId="165" fontId="1" fillId="0" borderId="3" xfId="0" applyNumberFormat="1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14" xfId="0" applyFont="1" applyBorder="1" applyAlignment="1">
      <alignment horizont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7" fillId="0" borderId="12" xfId="0" applyFont="1" applyBorder="1"/>
    <xf numFmtId="0" fontId="6" fillId="0" borderId="14" xfId="0" applyFont="1" applyBorder="1"/>
    <xf numFmtId="0" fontId="2" fillId="0" borderId="8" xfId="0" applyFont="1" applyBorder="1"/>
    <xf numFmtId="0" fontId="4" fillId="0" borderId="8" xfId="0" applyFont="1" applyBorder="1"/>
    <xf numFmtId="0" fontId="1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left"/>
    </xf>
    <xf numFmtId="165" fontId="1" fillId="0" borderId="6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vertical="center"/>
    </xf>
    <xf numFmtId="165" fontId="0" fillId="0" borderId="0" xfId="0" applyNumberFormat="1"/>
    <xf numFmtId="0" fontId="6" fillId="0" borderId="14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vertical="center"/>
    </xf>
    <xf numFmtId="0" fontId="6" fillId="0" borderId="1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5" fillId="0" borderId="0" xfId="1" applyFont="1" applyAlignment="1">
      <alignment horizontal="center" vertical="center" wrapText="1"/>
    </xf>
    <xf numFmtId="4" fontId="14" fillId="0" borderId="0" xfId="1" applyNumberFormat="1" applyFont="1" applyAlignment="1">
      <alignment vertical="center" wrapText="1"/>
    </xf>
    <xf numFmtId="4" fontId="14" fillId="0" borderId="0" xfId="1" applyNumberFormat="1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9" fillId="3" borderId="0" xfId="0" applyFont="1" applyFill="1"/>
    <xf numFmtId="4" fontId="28" fillId="2" borderId="5" xfId="1" applyNumberFormat="1" applyFont="1" applyFill="1" applyBorder="1" applyAlignment="1">
      <alignment vertical="center"/>
    </xf>
    <xf numFmtId="4" fontId="28" fillId="0" borderId="5" xfId="1" applyNumberFormat="1" applyFont="1" applyBorder="1" applyAlignment="1">
      <alignment vertical="center" wrapText="1"/>
    </xf>
    <xf numFmtId="4" fontId="28" fillId="2" borderId="5" xfId="1" applyNumberFormat="1" applyFont="1" applyFill="1" applyBorder="1" applyAlignment="1">
      <alignment vertical="center" wrapText="1"/>
    </xf>
    <xf numFmtId="4" fontId="6" fillId="0" borderId="0" xfId="0" applyNumberFormat="1" applyFont="1"/>
    <xf numFmtId="0" fontId="15" fillId="0" borderId="1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6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7" fillId="0" borderId="0" xfId="0" applyFont="1" applyAlignment="1">
      <alignment horizont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6" xfId="0" applyNumberFormat="1" applyFont="1" applyBorder="1"/>
    <xf numFmtId="4" fontId="14" fillId="0" borderId="3" xfId="0" applyNumberFormat="1" applyFont="1" applyBorder="1"/>
    <xf numFmtId="0" fontId="14" fillId="0" borderId="1" xfId="1" applyFont="1" applyBorder="1" applyAlignment="1">
      <alignment vertical="center" wrapText="1"/>
    </xf>
    <xf numFmtId="0" fontId="14" fillId="0" borderId="6" xfId="1" applyFont="1" applyBorder="1" applyAlignment="1">
      <alignment vertical="center" wrapText="1"/>
    </xf>
    <xf numFmtId="0" fontId="14" fillId="0" borderId="3" xfId="1" applyFont="1" applyBorder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4" fontId="14" fillId="0" borderId="6" xfId="1" applyNumberFormat="1" applyFont="1" applyBorder="1" applyAlignment="1">
      <alignment vertical="center" wrapText="1"/>
    </xf>
    <xf numFmtId="4" fontId="14" fillId="0" borderId="3" xfId="1" applyNumberFormat="1" applyFont="1" applyBorder="1" applyAlignment="1">
      <alignment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</cellXfs>
  <cellStyles count="3">
    <cellStyle name="Normalny" xfId="0" builtinId="0"/>
    <cellStyle name="Normalny 4 3" xfId="1" xr:uid="{00000000-0005-0000-0000-000001000000}"/>
    <cellStyle name="Normalny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"/>
  <sheetViews>
    <sheetView tabSelected="1" view="pageBreakPreview" topLeftCell="A142" zoomScale="60" zoomScaleNormal="100" workbookViewId="0">
      <selection activeCell="D151" sqref="D151"/>
    </sheetView>
  </sheetViews>
  <sheetFormatPr defaultRowHeight="14.4"/>
  <cols>
    <col min="1" max="2" width="8.6640625" style="50" customWidth="1"/>
    <col min="3" max="3" width="7.44140625" style="50" customWidth="1"/>
    <col min="4" max="4" width="101.109375" style="50" customWidth="1"/>
    <col min="5" max="6" width="18.6640625" style="176" customWidth="1"/>
    <col min="8" max="8" width="11.44140625" bestFit="1" customWidth="1"/>
  </cols>
  <sheetData>
    <row r="1" spans="1:9" s="130" customFormat="1" ht="15" customHeight="1">
      <c r="A1" s="3"/>
      <c r="B1" s="3"/>
      <c r="C1" s="3"/>
      <c r="D1" s="3"/>
      <c r="E1" s="132"/>
      <c r="F1" s="133" t="s">
        <v>10</v>
      </c>
    </row>
    <row r="2" spans="1:9" s="130" customFormat="1" ht="15" customHeight="1">
      <c r="A2" s="3"/>
      <c r="B2" s="3"/>
      <c r="C2" s="3"/>
      <c r="D2" s="3"/>
      <c r="E2" s="132"/>
      <c r="F2" s="133" t="s">
        <v>11</v>
      </c>
    </row>
    <row r="3" spans="1:9" s="130" customFormat="1" ht="15" customHeight="1">
      <c r="A3" s="3"/>
      <c r="B3" s="3"/>
      <c r="C3" s="3"/>
      <c r="D3" s="3"/>
      <c r="E3" s="132"/>
      <c r="F3" s="133" t="s">
        <v>136</v>
      </c>
    </row>
    <row r="4" spans="1:9" s="130" customFormat="1" ht="15" customHeight="1">
      <c r="A4" s="3"/>
      <c r="B4" s="3"/>
      <c r="C4" s="3"/>
      <c r="D4" s="134" t="s">
        <v>1</v>
      </c>
      <c r="E4" s="132"/>
      <c r="F4" s="132"/>
    </row>
    <row r="5" spans="1:9" s="130" customFormat="1" ht="17.100000000000001" customHeight="1">
      <c r="A5" s="135" t="s">
        <v>2</v>
      </c>
      <c r="B5" s="135" t="s">
        <v>3</v>
      </c>
      <c r="C5" s="135" t="s">
        <v>0</v>
      </c>
      <c r="D5" s="136" t="s">
        <v>4</v>
      </c>
      <c r="E5" s="137" t="s">
        <v>5</v>
      </c>
      <c r="F5" s="138" t="s">
        <v>6</v>
      </c>
    </row>
    <row r="6" spans="1:9" s="5" customFormat="1" ht="17.100000000000001" customHeight="1">
      <c r="A6" s="112">
        <v>600</v>
      </c>
      <c r="B6" s="113"/>
      <c r="C6" s="114"/>
      <c r="D6" s="9" t="s">
        <v>93</v>
      </c>
      <c r="E6" s="115">
        <f t="shared" ref="E6:F6" si="0">E7</f>
        <v>1245040</v>
      </c>
      <c r="F6" s="115">
        <f t="shared" si="0"/>
        <v>4050367</v>
      </c>
    </row>
    <row r="7" spans="1:9" s="5" customFormat="1" ht="17.100000000000001" customHeight="1">
      <c r="A7" s="143"/>
      <c r="B7" s="144">
        <v>60014</v>
      </c>
      <c r="C7" s="145"/>
      <c r="D7" s="146" t="s">
        <v>94</v>
      </c>
      <c r="E7" s="147">
        <f>E8+E11+E13</f>
        <v>1245040</v>
      </c>
      <c r="F7" s="147">
        <f>F8+F11+F13</f>
        <v>4050367</v>
      </c>
      <c r="H7" s="123"/>
    </row>
    <row r="8" spans="1:9" s="121" customFormat="1" ht="22.8" customHeight="1">
      <c r="A8" s="148"/>
      <c r="B8" s="149"/>
      <c r="C8" s="150"/>
      <c r="D8" s="151" t="s">
        <v>95</v>
      </c>
      <c r="E8" s="152">
        <f>E9+E10</f>
        <v>1245040</v>
      </c>
      <c r="F8" s="152">
        <f>F9+F10</f>
        <v>2000000</v>
      </c>
      <c r="I8" s="122"/>
    </row>
    <row r="9" spans="1:9" s="5" customFormat="1" ht="30" customHeight="1">
      <c r="A9" s="153"/>
      <c r="B9" s="154"/>
      <c r="C9" s="118">
        <v>2700</v>
      </c>
      <c r="D9" s="24" t="s">
        <v>96</v>
      </c>
      <c r="E9" s="109"/>
      <c r="F9" s="155">
        <v>2000000</v>
      </c>
      <c r="H9" s="123"/>
      <c r="I9" s="72"/>
    </row>
    <row r="10" spans="1:9" s="5" customFormat="1" ht="30" customHeight="1">
      <c r="A10" s="22"/>
      <c r="B10" s="110"/>
      <c r="C10" s="118">
        <v>6290</v>
      </c>
      <c r="D10" s="104" t="s">
        <v>99</v>
      </c>
      <c r="E10" s="109">
        <v>1245040</v>
      </c>
      <c r="F10" s="156"/>
      <c r="I10" s="72"/>
    </row>
    <row r="11" spans="1:9" s="121" customFormat="1" ht="17.100000000000001" customHeight="1">
      <c r="A11" s="148"/>
      <c r="B11" s="149"/>
      <c r="C11" s="150"/>
      <c r="D11" s="151" t="s">
        <v>47</v>
      </c>
      <c r="E11" s="152">
        <f>E12</f>
        <v>0</v>
      </c>
      <c r="F11" s="152">
        <f>F12</f>
        <v>1050367</v>
      </c>
      <c r="I11" s="122"/>
    </row>
    <row r="12" spans="1:9" s="5" customFormat="1" ht="30" customHeight="1">
      <c r="A12" s="153"/>
      <c r="B12" s="154"/>
      <c r="C12" s="118">
        <v>6257</v>
      </c>
      <c r="D12" s="224" t="s">
        <v>97</v>
      </c>
      <c r="E12" s="109"/>
      <c r="F12" s="155">
        <v>1050367</v>
      </c>
      <c r="I12" s="72"/>
    </row>
    <row r="13" spans="1:9" s="121" customFormat="1" ht="17.100000000000001" customHeight="1">
      <c r="A13" s="148"/>
      <c r="B13" s="149"/>
      <c r="C13" s="150"/>
      <c r="D13" s="151" t="s">
        <v>48</v>
      </c>
      <c r="E13" s="152">
        <f>E14</f>
        <v>0</v>
      </c>
      <c r="F13" s="152">
        <f>F14</f>
        <v>1000000</v>
      </c>
      <c r="I13" s="122"/>
    </row>
    <row r="14" spans="1:9" s="5" customFormat="1" ht="30" customHeight="1">
      <c r="A14" s="153"/>
      <c r="B14" s="154"/>
      <c r="C14" s="118">
        <v>6290</v>
      </c>
      <c r="D14" s="104" t="s">
        <v>98</v>
      </c>
      <c r="E14" s="109"/>
      <c r="F14" s="155">
        <v>1000000</v>
      </c>
      <c r="I14" s="72"/>
    </row>
    <row r="15" spans="1:9" s="130" customFormat="1" ht="17.100000000000001" customHeight="1">
      <c r="A15" s="100">
        <v>750</v>
      </c>
      <c r="B15" s="157"/>
      <c r="C15" s="157"/>
      <c r="D15" s="158" t="s">
        <v>100</v>
      </c>
      <c r="E15" s="159">
        <f>E16</f>
        <v>0</v>
      </c>
      <c r="F15" s="160">
        <f>F16</f>
        <v>1349528</v>
      </c>
    </row>
    <row r="16" spans="1:9" s="130" customFormat="1" ht="17.100000000000001" customHeight="1">
      <c r="A16" s="161"/>
      <c r="B16" s="162">
        <v>75095</v>
      </c>
      <c r="C16" s="163"/>
      <c r="D16" s="164" t="s">
        <v>19</v>
      </c>
      <c r="E16" s="165">
        <f>E17</f>
        <v>0</v>
      </c>
      <c r="F16" s="166">
        <f>F17+F21</f>
        <v>1349528</v>
      </c>
    </row>
    <row r="17" spans="1:9" s="130" customFormat="1" ht="31.5" customHeight="1">
      <c r="A17" s="167"/>
      <c r="B17" s="168"/>
      <c r="C17" s="169"/>
      <c r="D17" s="170" t="s">
        <v>59</v>
      </c>
      <c r="E17" s="171">
        <f>E20</f>
        <v>0</v>
      </c>
      <c r="F17" s="171">
        <f>F20</f>
        <v>210814</v>
      </c>
    </row>
    <row r="18" spans="1:9" s="5" customFormat="1" ht="17.100000000000001" customHeight="1">
      <c r="A18" s="68"/>
      <c r="B18" s="90"/>
      <c r="C18" s="70">
        <v>6257</v>
      </c>
      <c r="D18" s="70" t="s">
        <v>82</v>
      </c>
      <c r="E18" s="172"/>
      <c r="F18" s="71"/>
    </row>
    <row r="19" spans="1:9" s="6" customFormat="1" ht="17.100000000000001" customHeight="1">
      <c r="A19" s="68"/>
      <c r="B19" s="90"/>
      <c r="C19" s="70"/>
      <c r="D19" s="70" t="s">
        <v>83</v>
      </c>
      <c r="E19" s="172"/>
      <c r="F19" s="71"/>
      <c r="I19" s="66"/>
    </row>
    <row r="20" spans="1:9" s="181" customFormat="1" ht="17.100000000000001" customHeight="1">
      <c r="A20" s="68"/>
      <c r="B20" s="90"/>
      <c r="C20" s="70"/>
      <c r="D20" s="92" t="s">
        <v>84</v>
      </c>
      <c r="E20" s="172"/>
      <c r="F20" s="71">
        <v>210814</v>
      </c>
    </row>
    <row r="21" spans="1:9" s="5" customFormat="1" ht="20.25" customHeight="1">
      <c r="A21" s="148"/>
      <c r="B21" s="149"/>
      <c r="C21" s="150"/>
      <c r="D21" s="173" t="s">
        <v>56</v>
      </c>
      <c r="E21" s="171">
        <f>E24</f>
        <v>0</v>
      </c>
      <c r="F21" s="171">
        <f>F24</f>
        <v>1138714</v>
      </c>
    </row>
    <row r="22" spans="1:9" s="5" customFormat="1" ht="17.100000000000001" customHeight="1">
      <c r="A22" s="68"/>
      <c r="B22" s="90"/>
      <c r="C22" s="70">
        <v>6257</v>
      </c>
      <c r="D22" s="70" t="s">
        <v>82</v>
      </c>
      <c r="E22" s="172"/>
      <c r="F22" s="71"/>
    </row>
    <row r="23" spans="1:9" s="6" customFormat="1" ht="17.100000000000001" customHeight="1">
      <c r="A23" s="68"/>
      <c r="B23" s="90"/>
      <c r="C23" s="70"/>
      <c r="D23" s="70" t="s">
        <v>83</v>
      </c>
      <c r="E23" s="172"/>
      <c r="F23" s="71"/>
      <c r="I23" s="66"/>
    </row>
    <row r="24" spans="1:9" s="181" customFormat="1" ht="17.100000000000001" customHeight="1">
      <c r="A24" s="68"/>
      <c r="B24" s="90"/>
      <c r="C24" s="70"/>
      <c r="D24" s="92" t="s">
        <v>84</v>
      </c>
      <c r="E24" s="172"/>
      <c r="F24" s="71">
        <v>1138714</v>
      </c>
    </row>
    <row r="25" spans="1:9" s="130" customFormat="1" ht="17.100000000000001" customHeight="1">
      <c r="A25" s="100">
        <v>851</v>
      </c>
      <c r="B25" s="157"/>
      <c r="C25" s="157"/>
      <c r="D25" s="158" t="s">
        <v>92</v>
      </c>
      <c r="E25" s="159">
        <f>E26</f>
        <v>0</v>
      </c>
      <c r="F25" s="160">
        <f>F26</f>
        <v>562755</v>
      </c>
    </row>
    <row r="26" spans="1:9" s="130" customFormat="1" ht="17.100000000000001" customHeight="1">
      <c r="A26" s="161"/>
      <c r="B26" s="162">
        <v>85195</v>
      </c>
      <c r="C26" s="163"/>
      <c r="D26" s="164" t="s">
        <v>19</v>
      </c>
      <c r="E26" s="165">
        <f>E27</f>
        <v>0</v>
      </c>
      <c r="F26" s="166">
        <f>F27</f>
        <v>562755</v>
      </c>
    </row>
    <row r="27" spans="1:9" s="5" customFormat="1" ht="19.5" customHeight="1">
      <c r="A27" s="148"/>
      <c r="B27" s="149"/>
      <c r="C27" s="150"/>
      <c r="D27" s="173" t="s">
        <v>101</v>
      </c>
      <c r="E27" s="171">
        <f>E30</f>
        <v>0</v>
      </c>
      <c r="F27" s="171">
        <f>F30</f>
        <v>562755</v>
      </c>
    </row>
    <row r="28" spans="1:9" s="5" customFormat="1" ht="17.100000000000001" customHeight="1">
      <c r="A28" s="68"/>
      <c r="B28" s="90"/>
      <c r="C28" s="70">
        <v>6257</v>
      </c>
      <c r="D28" s="70" t="s">
        <v>82</v>
      </c>
      <c r="E28" s="172"/>
      <c r="F28" s="71"/>
    </row>
    <row r="29" spans="1:9" s="6" customFormat="1" ht="17.100000000000001" customHeight="1">
      <c r="A29" s="68"/>
      <c r="B29" s="90"/>
      <c r="C29" s="70"/>
      <c r="D29" s="70" t="s">
        <v>83</v>
      </c>
      <c r="E29" s="172"/>
      <c r="F29" s="71"/>
      <c r="I29" s="66"/>
    </row>
    <row r="30" spans="1:9" s="181" customFormat="1" ht="17.100000000000001" customHeight="1">
      <c r="A30" s="84"/>
      <c r="B30" s="89"/>
      <c r="C30" s="70"/>
      <c r="D30" s="92" t="s">
        <v>84</v>
      </c>
      <c r="E30" s="172"/>
      <c r="F30" s="71">
        <v>562755</v>
      </c>
    </row>
    <row r="31" spans="1:9" s="78" customFormat="1">
      <c r="A31" s="135" t="s">
        <v>2</v>
      </c>
      <c r="B31" s="135" t="s">
        <v>3</v>
      </c>
      <c r="C31" s="135" t="s">
        <v>0</v>
      </c>
      <c r="D31" s="136" t="s">
        <v>4</v>
      </c>
      <c r="E31" s="137" t="s">
        <v>5</v>
      </c>
      <c r="F31" s="138" t="s">
        <v>6</v>
      </c>
    </row>
    <row r="32" spans="1:9" s="83" customFormat="1">
      <c r="A32" s="139"/>
      <c r="B32" s="139"/>
      <c r="C32" s="139"/>
      <c r="D32" s="140"/>
      <c r="E32" s="141"/>
      <c r="F32" s="142"/>
    </row>
    <row r="33" spans="1:9" s="130" customFormat="1" ht="17.100000000000001" customHeight="1">
      <c r="A33" s="58">
        <v>852</v>
      </c>
      <c r="B33" s="58"/>
      <c r="C33" s="58"/>
      <c r="D33" s="58" t="s">
        <v>73</v>
      </c>
      <c r="E33" s="59">
        <f>E34</f>
        <v>0</v>
      </c>
      <c r="F33" s="59">
        <f>F34</f>
        <v>174020</v>
      </c>
    </row>
    <row r="34" spans="1:9" s="5" customFormat="1" ht="17.100000000000001" customHeight="1">
      <c r="A34" s="161"/>
      <c r="B34" s="162">
        <v>85295</v>
      </c>
      <c r="C34" s="163"/>
      <c r="D34" s="164" t="s">
        <v>19</v>
      </c>
      <c r="E34" s="165">
        <f>E35</f>
        <v>0</v>
      </c>
      <c r="F34" s="166">
        <f>F35</f>
        <v>174020</v>
      </c>
    </row>
    <row r="35" spans="1:9" s="6" customFormat="1" ht="17.100000000000001" customHeight="1">
      <c r="A35" s="167"/>
      <c r="B35" s="168"/>
      <c r="C35" s="169"/>
      <c r="D35" s="173" t="s">
        <v>62</v>
      </c>
      <c r="E35" s="171">
        <f>E38</f>
        <v>0</v>
      </c>
      <c r="F35" s="171">
        <f>F38</f>
        <v>174020</v>
      </c>
      <c r="I35" s="66"/>
    </row>
    <row r="36" spans="1:9" s="181" customFormat="1" ht="17.100000000000001" customHeight="1">
      <c r="A36" s="68"/>
      <c r="B36" s="90"/>
      <c r="C36" s="70">
        <v>6257</v>
      </c>
      <c r="D36" s="70" t="s">
        <v>82</v>
      </c>
      <c r="E36" s="172"/>
      <c r="F36" s="71"/>
    </row>
    <row r="37" spans="1:9" s="195" customFormat="1" ht="17.100000000000001" customHeight="1">
      <c r="A37" s="68"/>
      <c r="B37" s="90"/>
      <c r="C37" s="70"/>
      <c r="D37" s="70" t="s">
        <v>83</v>
      </c>
      <c r="E37" s="172"/>
      <c r="F37" s="71"/>
    </row>
    <row r="38" spans="1:9" s="130" customFormat="1" ht="17.100000000000001" customHeight="1">
      <c r="A38" s="68"/>
      <c r="B38" s="90"/>
      <c r="C38" s="70"/>
      <c r="D38" s="92" t="s">
        <v>84</v>
      </c>
      <c r="E38" s="172"/>
      <c r="F38" s="71">
        <v>174020</v>
      </c>
    </row>
    <row r="39" spans="1:9" s="130" customFormat="1" ht="17.100000000000001" customHeight="1">
      <c r="A39" s="58">
        <v>854</v>
      </c>
      <c r="B39" s="58"/>
      <c r="C39" s="100"/>
      <c r="D39" s="58" t="s">
        <v>76</v>
      </c>
      <c r="E39" s="59">
        <f>E40+E43+E46</f>
        <v>250000</v>
      </c>
      <c r="F39" s="59">
        <f>F40+F43+F46</f>
        <v>0</v>
      </c>
    </row>
    <row r="40" spans="1:9" s="195" customFormat="1" ht="17.100000000000001" customHeight="1">
      <c r="A40" s="57"/>
      <c r="B40" s="175">
        <v>85410</v>
      </c>
      <c r="C40" s="101"/>
      <c r="D40" s="102" t="s">
        <v>78</v>
      </c>
      <c r="E40" s="103">
        <f>E41</f>
        <v>40000</v>
      </c>
      <c r="F40" s="103">
        <f>F41</f>
        <v>0</v>
      </c>
    </row>
    <row r="41" spans="1:9" s="130" customFormat="1" ht="17.100000000000001" customHeight="1">
      <c r="A41" s="63"/>
      <c r="B41" s="86"/>
      <c r="C41" s="80"/>
      <c r="D41" s="75" t="s">
        <v>65</v>
      </c>
      <c r="E41" s="65">
        <f>E42</f>
        <v>40000</v>
      </c>
      <c r="F41" s="65">
        <f>F42</f>
        <v>0</v>
      </c>
    </row>
    <row r="42" spans="1:9" s="130" customFormat="1" ht="17.100000000000001" customHeight="1">
      <c r="A42" s="68"/>
      <c r="B42" s="89"/>
      <c r="C42" s="69" t="s">
        <v>74</v>
      </c>
      <c r="D42" s="70" t="s">
        <v>75</v>
      </c>
      <c r="E42" s="71">
        <v>40000</v>
      </c>
      <c r="F42" s="71"/>
    </row>
    <row r="43" spans="1:9" s="196" customFormat="1" ht="17.100000000000001" customHeight="1">
      <c r="A43" s="57"/>
      <c r="B43" s="56">
        <v>85411</v>
      </c>
      <c r="C43" s="79"/>
      <c r="D43" s="58" t="s">
        <v>79</v>
      </c>
      <c r="E43" s="59">
        <f>E44</f>
        <v>50000</v>
      </c>
      <c r="F43" s="59">
        <f>F44</f>
        <v>0</v>
      </c>
    </row>
    <row r="44" spans="1:9" s="130" customFormat="1" ht="17.100000000000001" customHeight="1">
      <c r="A44" s="63"/>
      <c r="B44" s="63"/>
      <c r="C44" s="80"/>
      <c r="D44" s="26" t="s">
        <v>88</v>
      </c>
      <c r="E44" s="65">
        <f>E45</f>
        <v>50000</v>
      </c>
      <c r="F44" s="65">
        <f>F45</f>
        <v>0</v>
      </c>
    </row>
    <row r="45" spans="1:9" s="130" customFormat="1" ht="17.100000000000001" customHeight="1">
      <c r="A45" s="68"/>
      <c r="B45" s="84"/>
      <c r="C45" s="69" t="s">
        <v>74</v>
      </c>
      <c r="D45" s="70" t="s">
        <v>75</v>
      </c>
      <c r="E45" s="71">
        <v>50000</v>
      </c>
      <c r="F45" s="71"/>
    </row>
    <row r="46" spans="1:9" s="130" customFormat="1" ht="17.100000000000001" customHeight="1">
      <c r="A46" s="57"/>
      <c r="B46" s="175">
        <v>85417</v>
      </c>
      <c r="C46" s="79"/>
      <c r="D46" s="58" t="s">
        <v>80</v>
      </c>
      <c r="E46" s="59">
        <f>E47</f>
        <v>160000</v>
      </c>
      <c r="F46" s="59">
        <v>0</v>
      </c>
    </row>
    <row r="47" spans="1:9" s="130" customFormat="1" ht="17.100000000000001" customHeight="1">
      <c r="A47" s="63"/>
      <c r="B47" s="86"/>
      <c r="C47" s="80"/>
      <c r="D47" s="75" t="s">
        <v>65</v>
      </c>
      <c r="E47" s="65">
        <f>E48</f>
        <v>160000</v>
      </c>
      <c r="F47" s="65">
        <f>F48</f>
        <v>0</v>
      </c>
    </row>
    <row r="48" spans="1:9" s="130" customFormat="1" ht="17.100000000000001" customHeight="1">
      <c r="A48" s="84"/>
      <c r="B48" s="89"/>
      <c r="C48" s="69" t="s">
        <v>74</v>
      </c>
      <c r="D48" s="70" t="s">
        <v>75</v>
      </c>
      <c r="E48" s="71">
        <v>160000</v>
      </c>
      <c r="F48" s="71"/>
    </row>
    <row r="49" spans="1:9" s="4" customFormat="1">
      <c r="A49" s="197">
        <v>855</v>
      </c>
      <c r="B49" s="197"/>
      <c r="C49" s="28"/>
      <c r="D49" s="58" t="s">
        <v>109</v>
      </c>
      <c r="E49" s="77">
        <f>E50</f>
        <v>150000</v>
      </c>
      <c r="F49" s="77">
        <f>F50</f>
        <v>0</v>
      </c>
    </row>
    <row r="50" spans="1:9" s="2" customFormat="1">
      <c r="A50" s="52"/>
      <c r="B50" s="87">
        <v>85508</v>
      </c>
      <c r="C50" s="197"/>
      <c r="D50" s="58" t="s">
        <v>110</v>
      </c>
      <c r="E50" s="198">
        <f>E51</f>
        <v>150000</v>
      </c>
      <c r="F50" s="198">
        <f>F51</f>
        <v>0</v>
      </c>
    </row>
    <row r="51" spans="1:9" s="83" customFormat="1">
      <c r="A51" s="53"/>
      <c r="B51" s="88"/>
      <c r="C51" s="199"/>
      <c r="D51" s="200" t="s">
        <v>111</v>
      </c>
      <c r="E51" s="201">
        <f t="shared" ref="E51:F51" si="1">E52</f>
        <v>150000</v>
      </c>
      <c r="F51" s="201">
        <f t="shared" si="1"/>
        <v>0</v>
      </c>
    </row>
    <row r="52" spans="1:9" s="83" customFormat="1" ht="27.6">
      <c r="A52" s="116"/>
      <c r="B52" s="117"/>
      <c r="C52" s="204">
        <v>2900</v>
      </c>
      <c r="D52" s="202" t="s">
        <v>112</v>
      </c>
      <c r="E52" s="203">
        <v>150000</v>
      </c>
      <c r="F52" s="119"/>
    </row>
    <row r="53" spans="1:9" s="5" customFormat="1" ht="17.100000000000001" customHeight="1">
      <c r="A53" s="100">
        <v>926</v>
      </c>
      <c r="B53" s="157"/>
      <c r="C53" s="157"/>
      <c r="D53" s="158" t="s">
        <v>81</v>
      </c>
      <c r="E53" s="159">
        <f t="shared" ref="E53:F55" si="2">E54</f>
        <v>0</v>
      </c>
      <c r="F53" s="160">
        <f t="shared" si="2"/>
        <v>4660</v>
      </c>
    </row>
    <row r="54" spans="1:9" s="5" customFormat="1" ht="17.100000000000001" customHeight="1">
      <c r="A54" s="161"/>
      <c r="B54" s="162">
        <v>92695</v>
      </c>
      <c r="C54" s="163"/>
      <c r="D54" s="164" t="s">
        <v>19</v>
      </c>
      <c r="E54" s="165">
        <f t="shared" si="2"/>
        <v>0</v>
      </c>
      <c r="F54" s="166">
        <f t="shared" si="2"/>
        <v>4660</v>
      </c>
    </row>
    <row r="55" spans="1:9" ht="36.75" customHeight="1">
      <c r="A55" s="148"/>
      <c r="B55" s="149"/>
      <c r="C55" s="150"/>
      <c r="D55" s="173" t="s">
        <v>103</v>
      </c>
      <c r="E55" s="171">
        <f t="shared" si="2"/>
        <v>0</v>
      </c>
      <c r="F55" s="171">
        <f t="shared" si="2"/>
        <v>4660</v>
      </c>
    </row>
    <row r="56" spans="1:9" ht="32.25" customHeight="1">
      <c r="A56" s="22"/>
      <c r="B56" s="110"/>
      <c r="C56" s="118">
        <v>6300</v>
      </c>
      <c r="D56" s="104" t="s">
        <v>102</v>
      </c>
      <c r="E56" s="109"/>
      <c r="F56" s="156">
        <v>4660</v>
      </c>
    </row>
    <row r="57" spans="1:9" s="5" customFormat="1">
      <c r="A57" s="56">
        <v>750</v>
      </c>
      <c r="B57" s="58"/>
      <c r="C57" s="58"/>
      <c r="D57" s="58" t="s">
        <v>100</v>
      </c>
      <c r="E57" s="59">
        <f t="shared" ref="E57:F59" si="3">E58</f>
        <v>92818</v>
      </c>
      <c r="F57" s="59">
        <f t="shared" si="3"/>
        <v>0</v>
      </c>
    </row>
    <row r="58" spans="1:9" s="5" customFormat="1">
      <c r="A58" s="60"/>
      <c r="B58" s="56">
        <v>75020</v>
      </c>
      <c r="C58" s="61"/>
      <c r="D58" s="58" t="s">
        <v>120</v>
      </c>
      <c r="E58" s="59">
        <f t="shared" si="3"/>
        <v>92818</v>
      </c>
      <c r="F58" s="59">
        <f t="shared" si="3"/>
        <v>0</v>
      </c>
    </row>
    <row r="59" spans="1:9" s="6" customFormat="1">
      <c r="A59" s="62"/>
      <c r="B59" s="63"/>
      <c r="C59" s="64"/>
      <c r="D59" s="75" t="s">
        <v>17</v>
      </c>
      <c r="E59" s="65">
        <f t="shared" si="3"/>
        <v>92818</v>
      </c>
      <c r="F59" s="65">
        <f t="shared" si="3"/>
        <v>0</v>
      </c>
      <c r="I59" s="66"/>
    </row>
    <row r="60" spans="1:9" s="74" customFormat="1" ht="17.25" customHeight="1">
      <c r="A60" s="218"/>
      <c r="B60" s="131"/>
      <c r="C60" s="23" t="s">
        <v>121</v>
      </c>
      <c r="D60" s="174" t="s">
        <v>122</v>
      </c>
      <c r="E60" s="73">
        <v>92818</v>
      </c>
      <c r="F60" s="73"/>
    </row>
    <row r="61" spans="1:9" s="130" customFormat="1" ht="17.100000000000001" customHeight="1">
      <c r="A61" s="9"/>
      <c r="B61" s="9"/>
      <c r="C61" s="9"/>
      <c r="D61" s="9" t="s">
        <v>7</v>
      </c>
      <c r="E61" s="10">
        <f>E53+E49+E39+E33+E25+E15+E6+E57</f>
        <v>1737858</v>
      </c>
      <c r="F61" s="10">
        <f>F53+F49+F39+F33+F25+F15+F6+F57</f>
        <v>6141330</v>
      </c>
    </row>
    <row r="62" spans="1:9" s="78" customFormat="1" ht="17.100000000000001" customHeight="1">
      <c r="A62" s="16"/>
      <c r="B62" s="16"/>
      <c r="C62" s="11"/>
      <c r="D62" s="11" t="s">
        <v>14</v>
      </c>
      <c r="E62" s="12">
        <f>E56+E38+E30+E24+E20+E14+E12+E10</f>
        <v>1245040</v>
      </c>
      <c r="F62" s="12">
        <f>F56+F38+F30+F24+F20+F14+F12+F10</f>
        <v>4141330</v>
      </c>
    </row>
    <row r="63" spans="1:9" s="130" customFormat="1" ht="17.100000000000001" customHeight="1">
      <c r="A63" s="17"/>
      <c r="B63" s="17"/>
      <c r="C63" s="17"/>
      <c r="D63" s="17"/>
      <c r="E63" s="18"/>
      <c r="F63" s="15"/>
    </row>
    <row r="64" spans="1:9" s="130" customFormat="1">
      <c r="A64" s="7"/>
      <c r="B64" s="7"/>
      <c r="C64" s="7"/>
      <c r="D64" s="7"/>
      <c r="E64" s="8"/>
      <c r="F64" s="133" t="s">
        <v>12</v>
      </c>
    </row>
    <row r="65" spans="1:10" s="130" customFormat="1" ht="15" customHeight="1">
      <c r="A65" s="7"/>
      <c r="B65" s="7"/>
      <c r="C65" s="7"/>
      <c r="D65" s="7"/>
      <c r="E65" s="8"/>
      <c r="F65" s="133" t="s">
        <v>11</v>
      </c>
      <c r="G65" s="132"/>
      <c r="H65" s="3"/>
    </row>
    <row r="66" spans="1:10" s="130" customFormat="1">
      <c r="A66" s="7"/>
      <c r="B66" s="7"/>
      <c r="C66" s="7"/>
      <c r="D66" s="7"/>
      <c r="E66" s="8"/>
      <c r="F66" s="133" t="s">
        <v>136</v>
      </c>
    </row>
    <row r="67" spans="1:10" s="130" customFormat="1">
      <c r="A67" s="3" t="s">
        <v>8</v>
      </c>
      <c r="B67" s="3"/>
      <c r="C67" s="3"/>
      <c r="D67" s="134" t="s">
        <v>9</v>
      </c>
      <c r="E67" s="132"/>
      <c r="F67" s="123"/>
      <c r="G67" s="3"/>
      <c r="H67" s="3"/>
      <c r="I67" s="3"/>
      <c r="J67" s="182"/>
    </row>
    <row r="68" spans="1:10" s="5" customFormat="1" ht="18" customHeight="1">
      <c r="A68" s="135" t="s">
        <v>2</v>
      </c>
      <c r="B68" s="135" t="s">
        <v>3</v>
      </c>
      <c r="C68" s="135" t="s">
        <v>0</v>
      </c>
      <c r="D68" s="136" t="s">
        <v>4</v>
      </c>
      <c r="E68" s="137" t="s">
        <v>5</v>
      </c>
      <c r="F68" s="138" t="s">
        <v>6</v>
      </c>
    </row>
    <row r="69" spans="1:10" s="121" customFormat="1" ht="18" customHeight="1">
      <c r="A69" s="112">
        <v>600</v>
      </c>
      <c r="B69" s="113"/>
      <c r="C69" s="114"/>
      <c r="D69" s="9" t="s">
        <v>93</v>
      </c>
      <c r="E69" s="115">
        <f t="shared" ref="E69:F69" si="4">E70</f>
        <v>0</v>
      </c>
      <c r="F69" s="115">
        <f t="shared" si="4"/>
        <v>2235726</v>
      </c>
      <c r="I69" s="122"/>
    </row>
    <row r="70" spans="1:10" s="5" customFormat="1" ht="18" customHeight="1">
      <c r="A70" s="143"/>
      <c r="B70" s="144">
        <v>60014</v>
      </c>
      <c r="C70" s="145"/>
      <c r="D70" s="146" t="s">
        <v>94</v>
      </c>
      <c r="E70" s="147">
        <f>E71+E74</f>
        <v>0</v>
      </c>
      <c r="F70" s="147">
        <f>F71+F74</f>
        <v>2235726</v>
      </c>
      <c r="H70" s="123"/>
      <c r="I70" s="72"/>
    </row>
    <row r="71" spans="1:10" s="5" customFormat="1" ht="18" customHeight="1">
      <c r="A71" s="148"/>
      <c r="B71" s="149"/>
      <c r="C71" s="150"/>
      <c r="D71" s="151" t="s">
        <v>47</v>
      </c>
      <c r="E71" s="152">
        <f>E73</f>
        <v>0</v>
      </c>
      <c r="F71" s="152">
        <f>F73+F72</f>
        <v>1235726</v>
      </c>
      <c r="I71" s="72"/>
    </row>
    <row r="72" spans="1:10" s="121" customFormat="1" ht="18" customHeight="1">
      <c r="A72" s="153"/>
      <c r="B72" s="154"/>
      <c r="C72" s="118">
        <v>6057</v>
      </c>
      <c r="D72" s="24" t="s">
        <v>91</v>
      </c>
      <c r="E72" s="109"/>
      <c r="F72" s="155">
        <v>1050367</v>
      </c>
      <c r="I72" s="122"/>
    </row>
    <row r="73" spans="1:10" s="5" customFormat="1" ht="18" customHeight="1">
      <c r="A73" s="153"/>
      <c r="B73" s="154"/>
      <c r="C73" s="118">
        <v>6059</v>
      </c>
      <c r="D73" s="24" t="s">
        <v>91</v>
      </c>
      <c r="E73" s="109"/>
      <c r="F73" s="155">
        <v>185359</v>
      </c>
      <c r="I73" s="72"/>
    </row>
    <row r="74" spans="1:10" s="130" customFormat="1" ht="18" customHeight="1">
      <c r="A74" s="148"/>
      <c r="B74" s="149"/>
      <c r="C74" s="150"/>
      <c r="D74" s="151" t="s">
        <v>48</v>
      </c>
      <c r="E74" s="152">
        <f>E75</f>
        <v>0</v>
      </c>
      <c r="F74" s="152">
        <f>F75</f>
        <v>1000000</v>
      </c>
    </row>
    <row r="75" spans="1:10" s="130" customFormat="1" ht="18" customHeight="1">
      <c r="A75" s="153"/>
      <c r="B75" s="154"/>
      <c r="C75" s="118">
        <v>6050</v>
      </c>
      <c r="D75" s="24" t="s">
        <v>91</v>
      </c>
      <c r="E75" s="109"/>
      <c r="F75" s="155">
        <v>1000000</v>
      </c>
    </row>
    <row r="76" spans="1:10" s="130" customFormat="1" ht="17.100000000000001" customHeight="1">
      <c r="A76" s="100">
        <v>750</v>
      </c>
      <c r="B76" s="157"/>
      <c r="C76" s="157"/>
      <c r="D76" s="158" t="s">
        <v>100</v>
      </c>
      <c r="E76" s="159">
        <f>E77</f>
        <v>0</v>
      </c>
      <c r="F76" s="160">
        <f>F77</f>
        <v>1587679</v>
      </c>
    </row>
    <row r="77" spans="1:10" s="5" customFormat="1" ht="17.100000000000001" customHeight="1">
      <c r="A77" s="161"/>
      <c r="B77" s="162">
        <v>75095</v>
      </c>
      <c r="C77" s="163"/>
      <c r="D77" s="164" t="s">
        <v>19</v>
      </c>
      <c r="E77" s="165">
        <f>E78+E81</f>
        <v>0</v>
      </c>
      <c r="F77" s="165">
        <f>F78+F81</f>
        <v>1587679</v>
      </c>
    </row>
    <row r="78" spans="1:10" s="6" customFormat="1" ht="31.5" customHeight="1">
      <c r="A78" s="167"/>
      <c r="B78" s="168"/>
      <c r="C78" s="169"/>
      <c r="D78" s="170" t="s">
        <v>59</v>
      </c>
      <c r="E78" s="171">
        <f>E79+E80</f>
        <v>0</v>
      </c>
      <c r="F78" s="171">
        <f>F79+F80</f>
        <v>248016</v>
      </c>
      <c r="I78" s="66"/>
    </row>
    <row r="79" spans="1:10" s="5" customFormat="1" ht="17.100000000000001" customHeight="1">
      <c r="A79" s="68"/>
      <c r="B79" s="90"/>
      <c r="C79" s="70">
        <v>6057</v>
      </c>
      <c r="D79" s="24" t="s">
        <v>91</v>
      </c>
      <c r="E79" s="172"/>
      <c r="F79" s="71">
        <v>210814</v>
      </c>
    </row>
    <row r="80" spans="1:10" s="5" customFormat="1" ht="17.100000000000001" customHeight="1">
      <c r="A80" s="68"/>
      <c r="B80" s="90"/>
      <c r="C80" s="70">
        <v>6059</v>
      </c>
      <c r="D80" s="24" t="s">
        <v>91</v>
      </c>
      <c r="E80" s="172"/>
      <c r="F80" s="71">
        <v>37202</v>
      </c>
    </row>
    <row r="81" spans="1:9" s="6" customFormat="1" ht="11.25" customHeight="1">
      <c r="A81" s="148"/>
      <c r="B81" s="149"/>
      <c r="C81" s="150"/>
      <c r="D81" s="173" t="s">
        <v>56</v>
      </c>
      <c r="E81" s="171">
        <f>E82+E83</f>
        <v>0</v>
      </c>
      <c r="F81" s="171">
        <f>F82+F83</f>
        <v>1339663</v>
      </c>
      <c r="H81" s="76"/>
      <c r="I81" s="66"/>
    </row>
    <row r="82" spans="1:9" ht="17.100000000000001" customHeight="1">
      <c r="A82" s="68"/>
      <c r="B82" s="90"/>
      <c r="C82" s="70">
        <v>6057</v>
      </c>
      <c r="D82" s="24" t="s">
        <v>91</v>
      </c>
      <c r="E82" s="172"/>
      <c r="F82" s="71">
        <v>1138714</v>
      </c>
      <c r="H82" s="217"/>
    </row>
    <row r="83" spans="1:9" ht="17.100000000000001" customHeight="1">
      <c r="A83" s="68"/>
      <c r="B83" s="90"/>
      <c r="C83" s="70">
        <v>6059</v>
      </c>
      <c r="D83" s="24" t="s">
        <v>91</v>
      </c>
      <c r="E83" s="172"/>
      <c r="F83" s="71">
        <v>200949</v>
      </c>
    </row>
    <row r="84" spans="1:9" s="130" customFormat="1" ht="17.100000000000001" customHeight="1">
      <c r="A84" s="100">
        <v>851</v>
      </c>
      <c r="B84" s="157"/>
      <c r="C84" s="157"/>
      <c r="D84" s="158" t="s">
        <v>92</v>
      </c>
      <c r="E84" s="159">
        <f>E85</f>
        <v>838475</v>
      </c>
      <c r="F84" s="160">
        <f>F85</f>
        <v>1652004</v>
      </c>
      <c r="H84" s="183"/>
    </row>
    <row r="85" spans="1:9" s="5" customFormat="1" ht="17.100000000000001" customHeight="1">
      <c r="A85" s="161"/>
      <c r="B85" s="162">
        <v>85195</v>
      </c>
      <c r="C85" s="163"/>
      <c r="D85" s="164" t="s">
        <v>19</v>
      </c>
      <c r="E85" s="165">
        <f>E86</f>
        <v>838475</v>
      </c>
      <c r="F85" s="166">
        <f>F86</f>
        <v>1652004</v>
      </c>
    </row>
    <row r="86" spans="1:9" s="6" customFormat="1" ht="12.75" customHeight="1">
      <c r="A86" s="167"/>
      <c r="B86" s="168"/>
      <c r="C86" s="169"/>
      <c r="D86" s="170" t="s">
        <v>101</v>
      </c>
      <c r="E86" s="171">
        <f>E87+E88</f>
        <v>838475</v>
      </c>
      <c r="F86" s="171">
        <f>F88+F87</f>
        <v>1652004</v>
      </c>
      <c r="I86" s="66"/>
    </row>
    <row r="87" spans="1:9" ht="17.100000000000001" customHeight="1">
      <c r="A87" s="68"/>
      <c r="B87" s="90"/>
      <c r="C87" s="70">
        <v>6057</v>
      </c>
      <c r="D87" s="24" t="s">
        <v>91</v>
      </c>
      <c r="E87" s="172">
        <v>838475</v>
      </c>
      <c r="F87" s="71"/>
    </row>
    <row r="88" spans="1:9" ht="17.100000000000001" customHeight="1">
      <c r="A88" s="68"/>
      <c r="B88" s="90"/>
      <c r="C88" s="70">
        <v>6059</v>
      </c>
      <c r="D88" s="24" t="s">
        <v>91</v>
      </c>
      <c r="E88" s="172"/>
      <c r="F88" s="71">
        <v>1652004</v>
      </c>
    </row>
    <row r="89" spans="1:9" s="130" customFormat="1">
      <c r="A89" s="9">
        <v>852</v>
      </c>
      <c r="B89" s="9"/>
      <c r="C89" s="9"/>
      <c r="D89" s="9" t="s">
        <v>73</v>
      </c>
      <c r="E89" s="10">
        <f>E90</f>
        <v>0</v>
      </c>
      <c r="F89" s="10">
        <f>F90</f>
        <v>204730</v>
      </c>
    </row>
    <row r="90" spans="1:9" s="5" customFormat="1" ht="18" customHeight="1">
      <c r="A90" s="161"/>
      <c r="B90" s="162">
        <v>85295</v>
      </c>
      <c r="C90" s="163"/>
      <c r="D90" s="164" t="s">
        <v>19</v>
      </c>
      <c r="E90" s="165">
        <f>E91</f>
        <v>0</v>
      </c>
      <c r="F90" s="166">
        <f>F91</f>
        <v>204730</v>
      </c>
    </row>
    <row r="91" spans="1:9" s="6" customFormat="1" ht="13.5" customHeight="1">
      <c r="A91" s="148"/>
      <c r="B91" s="149"/>
      <c r="C91" s="150"/>
      <c r="D91" s="173" t="s">
        <v>62</v>
      </c>
      <c r="E91" s="171">
        <f>E92+E93</f>
        <v>0</v>
      </c>
      <c r="F91" s="171">
        <f>F93+F92</f>
        <v>204730</v>
      </c>
      <c r="I91" s="66"/>
    </row>
    <row r="92" spans="1:9">
      <c r="A92" s="68"/>
      <c r="B92" s="90"/>
      <c r="C92" s="70">
        <v>6057</v>
      </c>
      <c r="D92" s="24" t="s">
        <v>91</v>
      </c>
      <c r="E92" s="172">
        <v>0</v>
      </c>
      <c r="F92" s="71">
        <v>174020</v>
      </c>
    </row>
    <row r="93" spans="1:9">
      <c r="A93" s="68"/>
      <c r="B93" s="90"/>
      <c r="C93" s="70">
        <v>6059</v>
      </c>
      <c r="D93" s="24" t="s">
        <v>91</v>
      </c>
      <c r="E93" s="172"/>
      <c r="F93" s="71">
        <v>30710</v>
      </c>
    </row>
    <row r="94" spans="1:9">
      <c r="A94" s="100">
        <v>853</v>
      </c>
      <c r="B94" s="184"/>
      <c r="C94" s="100"/>
      <c r="D94" s="58" t="s">
        <v>104</v>
      </c>
      <c r="E94" s="59">
        <f>E95</f>
        <v>38192</v>
      </c>
      <c r="F94" s="59">
        <f>F95</f>
        <v>0</v>
      </c>
    </row>
    <row r="95" spans="1:9">
      <c r="A95" s="185"/>
      <c r="B95" s="186">
        <v>85333</v>
      </c>
      <c r="C95" s="187"/>
      <c r="D95" s="188" t="s">
        <v>106</v>
      </c>
      <c r="E95" s="55">
        <f>E96</f>
        <v>38192</v>
      </c>
      <c r="F95" s="55">
        <f>F96</f>
        <v>0</v>
      </c>
    </row>
    <row r="96" spans="1:9">
      <c r="A96" s="189"/>
      <c r="B96" s="190"/>
      <c r="C96" s="191"/>
      <c r="D96" s="192" t="s">
        <v>107</v>
      </c>
      <c r="E96" s="193">
        <f>E97</f>
        <v>38192</v>
      </c>
      <c r="F96" s="193">
        <v>0</v>
      </c>
    </row>
    <row r="97" spans="1:6">
      <c r="A97" s="205"/>
      <c r="B97" s="1"/>
      <c r="C97" s="54">
        <v>4010</v>
      </c>
      <c r="D97" s="70" t="s">
        <v>108</v>
      </c>
      <c r="E97" s="194">
        <v>38192</v>
      </c>
      <c r="F97" s="194"/>
    </row>
    <row r="99" spans="1:6">
      <c r="A99" s="135" t="s">
        <v>2</v>
      </c>
      <c r="B99" s="135" t="s">
        <v>3</v>
      </c>
      <c r="C99" s="135" t="s">
        <v>0</v>
      </c>
      <c r="D99" s="136" t="s">
        <v>4</v>
      </c>
      <c r="E99" s="137" t="s">
        <v>5</v>
      </c>
      <c r="F99" s="138" t="s">
        <v>6</v>
      </c>
    </row>
    <row r="100" spans="1:6">
      <c r="A100" s="139"/>
      <c r="B100" s="139"/>
      <c r="C100" s="139"/>
      <c r="D100" s="140"/>
      <c r="E100" s="141"/>
      <c r="F100" s="142"/>
    </row>
    <row r="101" spans="1:6" s="130" customFormat="1">
      <c r="A101" s="56">
        <v>854</v>
      </c>
      <c r="B101" s="56"/>
      <c r="C101" s="58"/>
      <c r="D101" s="106" t="s">
        <v>76</v>
      </c>
      <c r="E101" s="59">
        <f>E102+E108+E115</f>
        <v>250000</v>
      </c>
      <c r="F101" s="59">
        <f>F102+F108+F115</f>
        <v>0</v>
      </c>
    </row>
    <row r="102" spans="1:6" s="130" customFormat="1">
      <c r="A102" s="60"/>
      <c r="B102" s="56">
        <v>85410</v>
      </c>
      <c r="C102" s="101"/>
      <c r="D102" s="102" t="s">
        <v>78</v>
      </c>
      <c r="E102" s="103">
        <f>E103</f>
        <v>170000</v>
      </c>
      <c r="F102" s="103">
        <f>F103</f>
        <v>0</v>
      </c>
    </row>
    <row r="103" spans="1:6" s="130" customFormat="1">
      <c r="A103" s="62"/>
      <c r="B103" s="63"/>
      <c r="C103" s="80"/>
      <c r="D103" s="75" t="s">
        <v>65</v>
      </c>
      <c r="E103" s="65">
        <f>SUM(E104:E107)</f>
        <v>170000</v>
      </c>
      <c r="F103" s="65">
        <f>SUM(F104:F107)</f>
        <v>0</v>
      </c>
    </row>
    <row r="104" spans="1:6" s="130" customFormat="1">
      <c r="A104" s="67"/>
      <c r="B104" s="68"/>
      <c r="C104" s="69">
        <v>3020</v>
      </c>
      <c r="D104" s="97" t="s">
        <v>89</v>
      </c>
      <c r="E104" s="71">
        <v>1500</v>
      </c>
      <c r="F104" s="71"/>
    </row>
    <row r="105" spans="1:6" s="130" customFormat="1">
      <c r="A105" s="67"/>
      <c r="B105" s="68"/>
      <c r="C105" s="69">
        <v>4260</v>
      </c>
      <c r="D105" s="97" t="s">
        <v>85</v>
      </c>
      <c r="E105" s="71">
        <v>46139</v>
      </c>
      <c r="F105" s="71"/>
    </row>
    <row r="106" spans="1:6" s="130" customFormat="1">
      <c r="A106" s="67"/>
      <c r="B106" s="68"/>
      <c r="C106" s="69">
        <v>4300</v>
      </c>
      <c r="D106" s="93" t="s">
        <v>20</v>
      </c>
      <c r="E106" s="71">
        <v>30000</v>
      </c>
      <c r="F106" s="71"/>
    </row>
    <row r="107" spans="1:6" s="130" customFormat="1">
      <c r="A107" s="81"/>
      <c r="B107" s="22"/>
      <c r="C107" s="23">
        <v>6050</v>
      </c>
      <c r="D107" s="24" t="s">
        <v>91</v>
      </c>
      <c r="E107" s="25">
        <v>92361</v>
      </c>
      <c r="F107" s="25"/>
    </row>
    <row r="108" spans="1:6" s="130" customFormat="1">
      <c r="A108" s="207"/>
      <c r="B108" s="20">
        <v>85411</v>
      </c>
      <c r="C108" s="94"/>
      <c r="D108" s="9" t="s">
        <v>79</v>
      </c>
      <c r="E108" s="10">
        <f t="shared" ref="E108:F108" si="5">E109</f>
        <v>50000</v>
      </c>
      <c r="F108" s="10">
        <f t="shared" si="5"/>
        <v>0</v>
      </c>
    </row>
    <row r="109" spans="1:6" s="130" customFormat="1">
      <c r="A109" s="208"/>
      <c r="B109" s="21"/>
      <c r="C109" s="95"/>
      <c r="D109" s="26" t="s">
        <v>88</v>
      </c>
      <c r="E109" s="27">
        <f>SUM(E110:E114)</f>
        <v>50000</v>
      </c>
      <c r="F109" s="27">
        <f>SUM(F110:F114)</f>
        <v>0</v>
      </c>
    </row>
    <row r="110" spans="1:6" s="130" customFormat="1">
      <c r="A110" s="81"/>
      <c r="B110" s="22"/>
      <c r="C110" s="23">
        <v>3020</v>
      </c>
      <c r="D110" s="104" t="s">
        <v>89</v>
      </c>
      <c r="E110" s="73">
        <v>2000</v>
      </c>
      <c r="F110" s="73">
        <v>0</v>
      </c>
    </row>
    <row r="111" spans="1:6" s="130" customFormat="1">
      <c r="A111" s="81"/>
      <c r="B111" s="22"/>
      <c r="C111" s="206">
        <v>4210</v>
      </c>
      <c r="D111" s="108" t="s">
        <v>18</v>
      </c>
      <c r="E111" s="73">
        <v>3000</v>
      </c>
      <c r="F111" s="73">
        <v>0</v>
      </c>
    </row>
    <row r="112" spans="1:6" s="130" customFormat="1">
      <c r="A112" s="81"/>
      <c r="B112" s="22"/>
      <c r="C112" s="206">
        <v>4220</v>
      </c>
      <c r="D112" s="108" t="s">
        <v>87</v>
      </c>
      <c r="E112" s="73">
        <v>30000</v>
      </c>
      <c r="F112" s="73">
        <v>0</v>
      </c>
    </row>
    <row r="113" spans="1:6" s="130" customFormat="1">
      <c r="A113" s="81"/>
      <c r="B113" s="22"/>
      <c r="C113" s="69">
        <v>4260</v>
      </c>
      <c r="D113" s="97" t="s">
        <v>85</v>
      </c>
      <c r="E113" s="73">
        <v>10000</v>
      </c>
      <c r="F113" s="73">
        <v>0</v>
      </c>
    </row>
    <row r="114" spans="1:6" s="130" customFormat="1" ht="16.5" customHeight="1">
      <c r="A114" s="81"/>
      <c r="B114" s="82"/>
      <c r="C114" s="69">
        <v>4300</v>
      </c>
      <c r="D114" s="93" t="s">
        <v>20</v>
      </c>
      <c r="E114" s="109">
        <v>5000</v>
      </c>
      <c r="F114" s="109">
        <v>0</v>
      </c>
    </row>
    <row r="115" spans="1:6" s="130" customFormat="1" ht="15" customHeight="1">
      <c r="A115" s="209"/>
      <c r="B115" s="57">
        <v>85417</v>
      </c>
      <c r="C115" s="79"/>
      <c r="D115" s="58" t="s">
        <v>80</v>
      </c>
      <c r="E115" s="59">
        <f>E116</f>
        <v>30000</v>
      </c>
      <c r="F115" s="59">
        <f>F116</f>
        <v>0</v>
      </c>
    </row>
    <row r="116" spans="1:6" s="130" customFormat="1" ht="15" customHeight="1">
      <c r="A116" s="62"/>
      <c r="B116" s="63"/>
      <c r="C116" s="80"/>
      <c r="D116" s="75" t="s">
        <v>65</v>
      </c>
      <c r="E116" s="65">
        <f>SUM(E117:E118)</f>
        <v>30000</v>
      </c>
      <c r="F116" s="65">
        <f>SUM(F117:F117)</f>
        <v>0</v>
      </c>
    </row>
    <row r="117" spans="1:6" s="196" customFormat="1" ht="15" customHeight="1">
      <c r="A117" s="67"/>
      <c r="B117" s="68"/>
      <c r="C117" s="69">
        <v>4220</v>
      </c>
      <c r="D117" s="97" t="s">
        <v>87</v>
      </c>
      <c r="E117" s="71">
        <v>15000</v>
      </c>
      <c r="F117" s="71"/>
    </row>
    <row r="118" spans="1:6" s="130" customFormat="1">
      <c r="A118" s="210"/>
      <c r="B118" s="84"/>
      <c r="C118" s="69">
        <v>4530</v>
      </c>
      <c r="D118" s="93" t="s">
        <v>90</v>
      </c>
      <c r="E118" s="71">
        <v>15000</v>
      </c>
      <c r="F118" s="71"/>
    </row>
    <row r="119" spans="1:6" s="4" customFormat="1">
      <c r="A119" s="28">
        <v>855</v>
      </c>
      <c r="B119" s="28"/>
      <c r="C119" s="28"/>
      <c r="D119" s="58" t="s">
        <v>109</v>
      </c>
      <c r="E119" s="77">
        <f>E120</f>
        <v>150000</v>
      </c>
      <c r="F119" s="77">
        <f>F120</f>
        <v>0</v>
      </c>
    </row>
    <row r="120" spans="1:6" s="2" customFormat="1">
      <c r="A120" s="85"/>
      <c r="B120" s="91">
        <v>85510</v>
      </c>
      <c r="C120" s="211"/>
      <c r="D120" s="102" t="s">
        <v>114</v>
      </c>
      <c r="E120" s="198">
        <f>E121</f>
        <v>150000</v>
      </c>
      <c r="F120" s="198">
        <f>F121</f>
        <v>0</v>
      </c>
    </row>
    <row r="121" spans="1:6" s="83" customFormat="1">
      <c r="A121" s="53"/>
      <c r="B121" s="88"/>
      <c r="C121" s="212"/>
      <c r="D121" s="200" t="s">
        <v>111</v>
      </c>
      <c r="E121" s="201">
        <f>E122+E123</f>
        <v>150000</v>
      </c>
      <c r="F121" s="201">
        <f>F122+F123</f>
        <v>0</v>
      </c>
    </row>
    <row r="122" spans="1:6" s="83" customFormat="1">
      <c r="A122" s="116"/>
      <c r="B122" s="117"/>
      <c r="C122" s="213">
        <v>3110</v>
      </c>
      <c r="D122" s="107" t="s">
        <v>105</v>
      </c>
      <c r="E122" s="203">
        <v>40000</v>
      </c>
      <c r="F122" s="119"/>
    </row>
    <row r="123" spans="1:6" s="83" customFormat="1">
      <c r="A123" s="116"/>
      <c r="B123" s="117"/>
      <c r="C123" s="120">
        <v>4330</v>
      </c>
      <c r="D123" s="214" t="s">
        <v>115</v>
      </c>
      <c r="E123" s="215">
        <v>110000</v>
      </c>
      <c r="F123" s="216"/>
    </row>
    <row r="124" spans="1:6" s="130" customFormat="1" ht="18" customHeight="1">
      <c r="A124" s="9"/>
      <c r="B124" s="9"/>
      <c r="C124" s="9"/>
      <c r="D124" s="9" t="s">
        <v>15</v>
      </c>
      <c r="E124" s="10">
        <f>E119+E101+E94+E89+E84+E76+E69</f>
        <v>1276667</v>
      </c>
      <c r="F124" s="10">
        <f>F119+F101+F94+F89+F84+F76+F69</f>
        <v>5680139</v>
      </c>
    </row>
    <row r="125" spans="1:6" s="130" customFormat="1" ht="18" customHeight="1">
      <c r="A125" s="11"/>
      <c r="B125" s="11"/>
      <c r="C125" s="11"/>
      <c r="D125" s="11" t="s">
        <v>13</v>
      </c>
      <c r="E125" s="12">
        <f>E107+E91+E86+E81+E78+E74+E71</f>
        <v>930836</v>
      </c>
      <c r="F125" s="12">
        <f>F107+F91+F86+F81+F78+F74+F71</f>
        <v>5680139</v>
      </c>
    </row>
    <row r="126" spans="1:6" s="130" customFormat="1" ht="18" customHeight="1">
      <c r="A126" s="17"/>
      <c r="B126" s="17"/>
      <c r="C126" s="17"/>
      <c r="D126" s="17"/>
      <c r="E126" s="18"/>
      <c r="F126" s="15"/>
    </row>
    <row r="134" spans="1:10">
      <c r="A134" s="13"/>
      <c r="B134" s="13"/>
      <c r="C134" s="13"/>
      <c r="D134" s="179"/>
      <c r="E134" s="14"/>
      <c r="F134" s="14"/>
    </row>
    <row r="135" spans="1:10">
      <c r="A135" s="177"/>
      <c r="B135" s="177"/>
      <c r="C135" s="177"/>
      <c r="D135" s="180"/>
      <c r="E135" s="178"/>
      <c r="F135" s="178"/>
    </row>
    <row r="137" spans="1:10" s="130" customFormat="1">
      <c r="A137" s="7"/>
      <c r="B137" s="7"/>
      <c r="C137" s="7"/>
      <c r="D137" s="7"/>
      <c r="E137" s="8"/>
      <c r="F137" s="133" t="s">
        <v>118</v>
      </c>
    </row>
    <row r="138" spans="1:10" s="130" customFormat="1" ht="15" customHeight="1">
      <c r="A138" s="7"/>
      <c r="B138" s="7"/>
      <c r="C138" s="7"/>
      <c r="D138" s="7"/>
      <c r="E138" s="8"/>
      <c r="F138" s="133" t="s">
        <v>11</v>
      </c>
      <c r="G138" s="132"/>
      <c r="H138" s="3"/>
    </row>
    <row r="139" spans="1:10" s="130" customFormat="1">
      <c r="A139" s="7"/>
      <c r="B139" s="7"/>
      <c r="C139" s="7"/>
      <c r="D139" s="7"/>
      <c r="E139" s="8"/>
      <c r="F139" s="133" t="s">
        <v>136</v>
      </c>
    </row>
    <row r="140" spans="1:10" s="130" customFormat="1">
      <c r="A140" s="3" t="s">
        <v>8</v>
      </c>
      <c r="B140" s="3"/>
      <c r="C140" s="3"/>
      <c r="D140" s="134" t="s">
        <v>119</v>
      </c>
      <c r="E140" s="132"/>
      <c r="F140" s="123"/>
      <c r="G140" s="3"/>
      <c r="H140" s="3"/>
      <c r="I140" s="3"/>
      <c r="J140" s="182"/>
    </row>
    <row r="141" spans="1:10" s="5" customFormat="1" ht="18" customHeight="1">
      <c r="A141" s="135" t="s">
        <v>2</v>
      </c>
      <c r="B141" s="135" t="s">
        <v>3</v>
      </c>
      <c r="C141" s="135" t="s">
        <v>0</v>
      </c>
      <c r="D141" s="136" t="s">
        <v>4</v>
      </c>
      <c r="E141" s="137" t="s">
        <v>5</v>
      </c>
      <c r="F141" s="138" t="s">
        <v>6</v>
      </c>
    </row>
    <row r="142" spans="1:10" s="5" customFormat="1" ht="12" customHeight="1">
      <c r="A142" s="139"/>
      <c r="B142" s="139"/>
      <c r="C142" s="139"/>
      <c r="D142" s="140"/>
      <c r="E142" s="141"/>
      <c r="F142" s="142"/>
      <c r="H142" s="123"/>
    </row>
    <row r="143" spans="1:10">
      <c r="A143" s="9">
        <v>801</v>
      </c>
      <c r="B143" s="9"/>
      <c r="C143" s="9"/>
      <c r="D143" s="9" t="s">
        <v>72</v>
      </c>
      <c r="E143" s="10">
        <f>SUM(E144+E147+E152)</f>
        <v>20000</v>
      </c>
      <c r="F143" s="10">
        <f>SUM(F144+F147+F152)</f>
        <v>145000</v>
      </c>
    </row>
    <row r="144" spans="1:10">
      <c r="A144" s="19"/>
      <c r="B144" s="20">
        <v>80102</v>
      </c>
      <c r="C144" s="94"/>
      <c r="D144" s="9" t="s">
        <v>125</v>
      </c>
      <c r="E144" s="10">
        <f t="shared" ref="E144:F144" si="6">E145</f>
        <v>20000</v>
      </c>
      <c r="F144" s="10">
        <f t="shared" si="6"/>
        <v>0</v>
      </c>
    </row>
    <row r="145" spans="1:8">
      <c r="A145" s="21"/>
      <c r="B145" s="21"/>
      <c r="C145" s="95"/>
      <c r="D145" s="26" t="s">
        <v>77</v>
      </c>
      <c r="E145" s="27">
        <f>SUM(E146:E146)</f>
        <v>20000</v>
      </c>
      <c r="F145" s="27">
        <f>SUM(F146:F146)</f>
        <v>0</v>
      </c>
    </row>
    <row r="146" spans="1:8">
      <c r="A146" s="22"/>
      <c r="B146" s="22"/>
      <c r="C146" s="96">
        <v>4010</v>
      </c>
      <c r="D146" s="24" t="s">
        <v>113</v>
      </c>
      <c r="E146" s="25">
        <v>20000</v>
      </c>
      <c r="F146" s="25">
        <v>0</v>
      </c>
    </row>
    <row r="147" spans="1:8">
      <c r="A147" s="22"/>
      <c r="B147" s="20">
        <v>80105</v>
      </c>
      <c r="C147" s="94"/>
      <c r="D147" s="9" t="s">
        <v>126</v>
      </c>
      <c r="E147" s="10">
        <f t="shared" ref="E147:F147" si="7">E148</f>
        <v>0</v>
      </c>
      <c r="F147" s="10">
        <f t="shared" si="7"/>
        <v>90000</v>
      </c>
    </row>
    <row r="148" spans="1:8">
      <c r="A148" s="22"/>
      <c r="B148" s="21"/>
      <c r="C148" s="95"/>
      <c r="D148" s="26" t="s">
        <v>77</v>
      </c>
      <c r="E148" s="27">
        <f>SUM(E149:E149)</f>
        <v>0</v>
      </c>
      <c r="F148" s="27">
        <v>90000</v>
      </c>
    </row>
    <row r="149" spans="1:8">
      <c r="A149" s="22"/>
      <c r="B149" s="21"/>
      <c r="C149" s="96">
        <v>4010</v>
      </c>
      <c r="D149" s="24" t="s">
        <v>113</v>
      </c>
      <c r="E149" s="25">
        <v>0</v>
      </c>
      <c r="F149" s="25">
        <v>30000</v>
      </c>
    </row>
    <row r="150" spans="1:8">
      <c r="A150" s="22"/>
      <c r="B150" s="21"/>
      <c r="C150" s="96">
        <v>4110</v>
      </c>
      <c r="D150" s="24" t="s">
        <v>123</v>
      </c>
      <c r="E150" s="25">
        <v>0</v>
      </c>
      <c r="F150" s="25">
        <v>10000</v>
      </c>
    </row>
    <row r="151" spans="1:8">
      <c r="A151" s="22"/>
      <c r="B151" s="22"/>
      <c r="C151" s="96">
        <v>4790</v>
      </c>
      <c r="D151" s="24" t="s">
        <v>124</v>
      </c>
      <c r="E151" s="25">
        <v>0</v>
      </c>
      <c r="F151" s="25">
        <v>50000</v>
      </c>
    </row>
    <row r="152" spans="1:8">
      <c r="A152" s="22"/>
      <c r="B152" s="20">
        <v>80134</v>
      </c>
      <c r="C152" s="94"/>
      <c r="D152" s="9" t="s">
        <v>127</v>
      </c>
      <c r="E152" s="10">
        <f t="shared" ref="E152:F152" si="8">E153</f>
        <v>0</v>
      </c>
      <c r="F152" s="10">
        <f t="shared" si="8"/>
        <v>55000</v>
      </c>
    </row>
    <row r="153" spans="1:8">
      <c r="A153" s="22"/>
      <c r="B153" s="21"/>
      <c r="C153" s="95"/>
      <c r="D153" s="26" t="s">
        <v>77</v>
      </c>
      <c r="E153" s="27">
        <f>SUM(E154:E154)</f>
        <v>0</v>
      </c>
      <c r="F153" s="27">
        <v>55000</v>
      </c>
    </row>
    <row r="154" spans="1:8">
      <c r="A154" s="22"/>
      <c r="B154" s="21"/>
      <c r="C154" s="96">
        <v>4110</v>
      </c>
      <c r="D154" s="24" t="s">
        <v>123</v>
      </c>
      <c r="E154" s="25">
        <v>0</v>
      </c>
      <c r="F154" s="25">
        <v>45000</v>
      </c>
    </row>
    <row r="155" spans="1:8">
      <c r="A155" s="22"/>
      <c r="B155" s="22"/>
      <c r="C155" s="96">
        <v>4790</v>
      </c>
      <c r="D155" s="24" t="s">
        <v>124</v>
      </c>
      <c r="E155" s="25">
        <v>0</v>
      </c>
      <c r="F155" s="25">
        <v>10000</v>
      </c>
    </row>
    <row r="156" spans="1:8">
      <c r="A156" s="9">
        <v>852</v>
      </c>
      <c r="B156" s="9"/>
      <c r="C156" s="9"/>
      <c r="D156" s="9" t="s">
        <v>73</v>
      </c>
      <c r="E156" s="10">
        <f t="shared" ref="E156:F157" si="9">E157</f>
        <v>3869</v>
      </c>
      <c r="F156" s="10">
        <f t="shared" si="9"/>
        <v>2593</v>
      </c>
      <c r="H156" s="217"/>
    </row>
    <row r="157" spans="1:8">
      <c r="A157" s="19"/>
      <c r="B157" s="20">
        <v>85218</v>
      </c>
      <c r="C157" s="94"/>
      <c r="D157" s="9" t="s">
        <v>131</v>
      </c>
      <c r="E157" s="10">
        <f t="shared" si="9"/>
        <v>3869</v>
      </c>
      <c r="F157" s="10">
        <f t="shared" si="9"/>
        <v>2593</v>
      </c>
    </row>
    <row r="158" spans="1:8">
      <c r="A158" s="21"/>
      <c r="B158" s="21"/>
      <c r="C158" s="95"/>
      <c r="D158" s="200" t="s">
        <v>111</v>
      </c>
      <c r="E158" s="27">
        <f>SUM(E159:E162)</f>
        <v>3869</v>
      </c>
      <c r="F158" s="27">
        <f>SUM(F159:F162)</f>
        <v>2593</v>
      </c>
    </row>
    <row r="159" spans="1:8">
      <c r="A159" s="22"/>
      <c r="B159" s="22"/>
      <c r="C159" s="96">
        <v>3020</v>
      </c>
      <c r="D159" s="24" t="s">
        <v>89</v>
      </c>
      <c r="E159" s="25">
        <v>379</v>
      </c>
      <c r="F159" s="25">
        <v>0</v>
      </c>
    </row>
    <row r="160" spans="1:8">
      <c r="A160" s="22"/>
      <c r="B160" s="22"/>
      <c r="C160" s="96">
        <v>4040</v>
      </c>
      <c r="D160" s="97" t="s">
        <v>135</v>
      </c>
      <c r="E160" s="25">
        <v>0</v>
      </c>
      <c r="F160" s="25">
        <v>2593</v>
      </c>
    </row>
    <row r="161" spans="1:6">
      <c r="A161" s="22"/>
      <c r="B161" s="22"/>
      <c r="C161" s="98">
        <v>4440</v>
      </c>
      <c r="D161" s="105" t="s">
        <v>129</v>
      </c>
      <c r="E161" s="99">
        <v>1276</v>
      </c>
      <c r="F161" s="99"/>
    </row>
    <row r="162" spans="1:6">
      <c r="A162" s="22"/>
      <c r="B162" s="22"/>
      <c r="C162" s="98">
        <v>4710</v>
      </c>
      <c r="D162" s="104" t="s">
        <v>130</v>
      </c>
      <c r="E162" s="99">
        <v>2214</v>
      </c>
      <c r="F162" s="99">
        <v>0</v>
      </c>
    </row>
    <row r="163" spans="1:6">
      <c r="A163" s="100">
        <v>853</v>
      </c>
      <c r="B163" s="184"/>
      <c r="C163" s="100"/>
      <c r="D163" s="58" t="s">
        <v>104</v>
      </c>
      <c r="E163" s="59">
        <f>E164</f>
        <v>736</v>
      </c>
      <c r="F163" s="59">
        <f>F164</f>
        <v>2012</v>
      </c>
    </row>
    <row r="164" spans="1:6">
      <c r="A164" s="185"/>
      <c r="B164" s="186">
        <v>85395</v>
      </c>
      <c r="C164" s="187"/>
      <c r="D164" s="188" t="s">
        <v>19</v>
      </c>
      <c r="E164" s="55">
        <f>E165</f>
        <v>736</v>
      </c>
      <c r="F164" s="55">
        <f>F165</f>
        <v>2012</v>
      </c>
    </row>
    <row r="165" spans="1:6">
      <c r="A165" s="189"/>
      <c r="B165" s="190"/>
      <c r="C165" s="191"/>
      <c r="D165" s="200" t="s">
        <v>111</v>
      </c>
      <c r="E165" s="193">
        <f>E166+E167+E168</f>
        <v>736</v>
      </c>
      <c r="F165" s="193">
        <f>F166+F167+F168</f>
        <v>2012</v>
      </c>
    </row>
    <row r="166" spans="1:6">
      <c r="A166" s="22"/>
      <c r="B166" s="81"/>
      <c r="C166" s="219">
        <v>4040</v>
      </c>
      <c r="D166" s="104" t="s">
        <v>132</v>
      </c>
      <c r="E166" s="25">
        <v>0</v>
      </c>
      <c r="F166" s="25">
        <v>736</v>
      </c>
    </row>
    <row r="167" spans="1:6">
      <c r="A167" s="22"/>
      <c r="B167" s="81"/>
      <c r="C167" s="219">
        <v>4170</v>
      </c>
      <c r="D167" s="104" t="s">
        <v>133</v>
      </c>
      <c r="E167" s="25"/>
      <c r="F167" s="25">
        <v>1276</v>
      </c>
    </row>
    <row r="168" spans="1:6">
      <c r="A168" s="22"/>
      <c r="B168" s="81"/>
      <c r="C168" s="219">
        <v>4210</v>
      </c>
      <c r="D168" s="104" t="s">
        <v>18</v>
      </c>
      <c r="E168" s="25">
        <v>736</v>
      </c>
      <c r="F168" s="25"/>
    </row>
    <row r="169" spans="1:6">
      <c r="A169" s="9">
        <v>854</v>
      </c>
      <c r="B169" s="9"/>
      <c r="C169" s="9"/>
      <c r="D169" s="106" t="s">
        <v>76</v>
      </c>
      <c r="E169" s="10">
        <f>E170+E174+E180</f>
        <v>235000</v>
      </c>
      <c r="F169" s="10">
        <f>F170+F174+F180</f>
        <v>110000</v>
      </c>
    </row>
    <row r="170" spans="1:6">
      <c r="A170" s="20"/>
      <c r="B170" s="20">
        <v>85403</v>
      </c>
      <c r="C170" s="94"/>
      <c r="D170" s="9" t="s">
        <v>128</v>
      </c>
      <c r="E170" s="10">
        <f t="shared" ref="E170:F170" si="10">E171</f>
        <v>145000</v>
      </c>
      <c r="F170" s="10">
        <f t="shared" si="10"/>
        <v>20000</v>
      </c>
    </row>
    <row r="171" spans="1:6">
      <c r="A171" s="21"/>
      <c r="B171" s="21"/>
      <c r="C171" s="95"/>
      <c r="D171" s="26" t="s">
        <v>77</v>
      </c>
      <c r="E171" s="27">
        <f>SUM(E172:E173)</f>
        <v>145000</v>
      </c>
      <c r="F171" s="27">
        <f>SUM(F172:F173)</f>
        <v>20000</v>
      </c>
    </row>
    <row r="172" spans="1:6">
      <c r="A172" s="22"/>
      <c r="B172" s="22"/>
      <c r="C172" s="96">
        <v>4010</v>
      </c>
      <c r="D172" s="24" t="s">
        <v>113</v>
      </c>
      <c r="E172" s="25">
        <v>0</v>
      </c>
      <c r="F172" s="25">
        <v>20000</v>
      </c>
    </row>
    <row r="173" spans="1:6">
      <c r="A173" s="22"/>
      <c r="B173" s="82"/>
      <c r="C173" s="96">
        <v>4790</v>
      </c>
      <c r="D173" s="24" t="s">
        <v>124</v>
      </c>
      <c r="E173" s="25">
        <v>145000</v>
      </c>
      <c r="F173" s="25">
        <v>0</v>
      </c>
    </row>
    <row r="174" spans="1:6">
      <c r="A174" s="19"/>
      <c r="B174" s="19">
        <v>85410</v>
      </c>
      <c r="C174" s="220"/>
      <c r="D174" s="221" t="s">
        <v>78</v>
      </c>
      <c r="E174" s="222">
        <f>E175</f>
        <v>90000</v>
      </c>
      <c r="F174" s="222">
        <f>F175</f>
        <v>75000</v>
      </c>
    </row>
    <row r="175" spans="1:6" s="130" customFormat="1" ht="15" customHeight="1">
      <c r="A175" s="62"/>
      <c r="B175" s="63"/>
      <c r="C175" s="80"/>
      <c r="D175" s="75" t="s">
        <v>65</v>
      </c>
      <c r="E175" s="65">
        <f>SUM(E176:E179)</f>
        <v>90000</v>
      </c>
      <c r="F175" s="65">
        <f>SUM(F176:F176)</f>
        <v>75000</v>
      </c>
    </row>
    <row r="176" spans="1:6">
      <c r="A176" s="82"/>
      <c r="B176" s="82"/>
      <c r="C176" s="96">
        <v>4270</v>
      </c>
      <c r="D176" s="105" t="s">
        <v>86</v>
      </c>
      <c r="E176" s="25"/>
      <c r="F176" s="25">
        <v>75000</v>
      </c>
    </row>
    <row r="177" spans="1:6">
      <c r="A177" s="135" t="s">
        <v>2</v>
      </c>
      <c r="B177" s="135" t="s">
        <v>3</v>
      </c>
      <c r="C177" s="135" t="s">
        <v>0</v>
      </c>
      <c r="D177" s="136" t="s">
        <v>4</v>
      </c>
      <c r="E177" s="137" t="s">
        <v>5</v>
      </c>
      <c r="F177" s="138" t="s">
        <v>6</v>
      </c>
    </row>
    <row r="178" spans="1:6">
      <c r="A178" s="139"/>
      <c r="B178" s="139"/>
      <c r="C178" s="139"/>
      <c r="D178" s="140"/>
      <c r="E178" s="141"/>
      <c r="F178" s="142"/>
    </row>
    <row r="179" spans="1:6">
      <c r="A179" s="111"/>
      <c r="B179" s="111"/>
      <c r="C179" s="98">
        <v>6050</v>
      </c>
      <c r="D179" s="223" t="s">
        <v>91</v>
      </c>
      <c r="E179" s="99">
        <v>90000</v>
      </c>
      <c r="F179" s="99"/>
    </row>
    <row r="180" spans="1:6">
      <c r="A180" s="19"/>
      <c r="B180" s="20">
        <v>85417</v>
      </c>
      <c r="C180" s="220"/>
      <c r="D180" s="221" t="s">
        <v>80</v>
      </c>
      <c r="E180" s="222">
        <f>E181</f>
        <v>0</v>
      </c>
      <c r="F180" s="222">
        <f>F181</f>
        <v>15000</v>
      </c>
    </row>
    <row r="181" spans="1:6" s="130" customFormat="1" ht="15" customHeight="1">
      <c r="A181" s="62"/>
      <c r="B181" s="63"/>
      <c r="C181" s="80"/>
      <c r="D181" s="75" t="s">
        <v>65</v>
      </c>
      <c r="E181" s="65">
        <f>E182</f>
        <v>0</v>
      </c>
      <c r="F181" s="65">
        <f>F182</f>
        <v>15000</v>
      </c>
    </row>
    <row r="182" spans="1:6">
      <c r="A182" s="82"/>
      <c r="B182" s="82"/>
      <c r="C182" s="96">
        <v>4270</v>
      </c>
      <c r="D182" s="105" t="s">
        <v>86</v>
      </c>
      <c r="E182" s="25"/>
      <c r="F182" s="25">
        <v>15000</v>
      </c>
    </row>
    <row r="183" spans="1:6" s="130" customFormat="1" ht="18" customHeight="1">
      <c r="A183" s="9"/>
      <c r="B183" s="9"/>
      <c r="C183" s="9"/>
      <c r="D183" s="9" t="s">
        <v>134</v>
      </c>
      <c r="E183" s="10">
        <f>E169+E156+E163+E143</f>
        <v>259605</v>
      </c>
      <c r="F183" s="10">
        <f>F169+F156+F163+F143</f>
        <v>259605</v>
      </c>
    </row>
  </sheetData>
  <pageMargins left="0.70866141732283472" right="0.70866141732283472" top="0.98425196850393704" bottom="0.7086614173228347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068F5-CC9C-4864-9000-F58746148400}">
  <dimension ref="A1:I124"/>
  <sheetViews>
    <sheetView view="pageBreakPreview" topLeftCell="A85" zoomScale="60" zoomScaleNormal="100" workbookViewId="0">
      <selection activeCell="D131" sqref="D131"/>
    </sheetView>
  </sheetViews>
  <sheetFormatPr defaultRowHeight="14.4"/>
  <cols>
    <col min="1" max="1" width="3.33203125" style="50" customWidth="1"/>
    <col min="2" max="2" width="4.6640625" style="50" customWidth="1"/>
    <col min="3" max="3" width="6.6640625" style="50" customWidth="1"/>
    <col min="4" max="4" width="32.33203125" style="50" customWidth="1"/>
    <col min="5" max="5" width="16.88671875" style="50" customWidth="1"/>
    <col min="6" max="6" width="7.44140625" style="50" customWidth="1"/>
    <col min="7" max="7" width="13" style="50" customWidth="1"/>
    <col min="8" max="8" width="14.88671875" style="50" customWidth="1"/>
    <col min="9" max="9" width="13.33203125" style="50" customWidth="1"/>
  </cols>
  <sheetData>
    <row r="1" spans="1:9" s="130" customFormat="1">
      <c r="A1" s="3"/>
      <c r="B1" s="3"/>
      <c r="C1" s="3"/>
      <c r="D1" s="3"/>
      <c r="E1" s="3"/>
      <c r="F1" s="3"/>
      <c r="G1" s="243" t="s">
        <v>116</v>
      </c>
      <c r="H1" s="244"/>
      <c r="I1" s="244"/>
    </row>
    <row r="2" spans="1:9" s="130" customFormat="1">
      <c r="A2" s="3"/>
      <c r="B2" s="3"/>
      <c r="C2" s="3"/>
      <c r="D2" s="3"/>
      <c r="E2" s="3"/>
      <c r="F2" s="3"/>
      <c r="G2" s="243" t="s">
        <v>21</v>
      </c>
      <c r="H2" s="244"/>
      <c r="I2" s="244"/>
    </row>
    <row r="3" spans="1:9" s="130" customFormat="1">
      <c r="A3" s="3"/>
      <c r="B3" s="3"/>
      <c r="C3" s="3"/>
      <c r="D3" s="3"/>
      <c r="E3" s="3"/>
      <c r="F3" s="3"/>
      <c r="G3" s="243" t="s">
        <v>136</v>
      </c>
      <c r="H3" s="244"/>
      <c r="I3" s="244"/>
    </row>
    <row r="4" spans="1:9" s="130" customFormat="1">
      <c r="A4" s="3"/>
      <c r="B4" s="3"/>
      <c r="C4" s="3"/>
      <c r="D4" s="3"/>
      <c r="E4" s="3"/>
      <c r="F4" s="3"/>
      <c r="G4" s="29"/>
      <c r="H4" s="30"/>
      <c r="I4" s="30"/>
    </row>
    <row r="5" spans="1:9" s="130" customFormat="1">
      <c r="A5" s="245" t="s">
        <v>22</v>
      </c>
      <c r="B5" s="245"/>
      <c r="C5" s="245"/>
      <c r="D5" s="245"/>
      <c r="E5" s="245"/>
      <c r="F5" s="245"/>
      <c r="G5" s="245"/>
      <c r="H5" s="245"/>
      <c r="I5" s="245"/>
    </row>
    <row r="6" spans="1:9" s="130" customFormat="1">
      <c r="A6" s="31"/>
      <c r="B6" s="31"/>
      <c r="C6" s="31"/>
      <c r="D6" s="31"/>
      <c r="E6" s="31" t="s">
        <v>23</v>
      </c>
      <c r="F6" s="31"/>
      <c r="G6" s="32"/>
      <c r="H6" s="33"/>
      <c r="I6" s="246" t="s">
        <v>24</v>
      </c>
    </row>
    <row r="7" spans="1:9" s="130" customFormat="1">
      <c r="A7" s="34"/>
      <c r="B7" s="34"/>
      <c r="C7" s="34"/>
      <c r="D7" s="34" t="s">
        <v>25</v>
      </c>
      <c r="E7" s="34" t="s">
        <v>26</v>
      </c>
      <c r="F7" s="34" t="s">
        <v>27</v>
      </c>
      <c r="G7" s="35" t="s">
        <v>28</v>
      </c>
      <c r="H7" s="36" t="s">
        <v>29</v>
      </c>
      <c r="I7" s="247"/>
    </row>
    <row r="8" spans="1:9" s="130" customFormat="1">
      <c r="A8" s="34" t="s">
        <v>30</v>
      </c>
      <c r="B8" s="34" t="s">
        <v>31</v>
      </c>
      <c r="C8" s="34" t="s">
        <v>32</v>
      </c>
      <c r="D8" s="34" t="s">
        <v>33</v>
      </c>
      <c r="E8" s="34" t="s">
        <v>34</v>
      </c>
      <c r="F8" s="34" t="s">
        <v>35</v>
      </c>
      <c r="G8" s="35" t="s">
        <v>36</v>
      </c>
      <c r="H8" s="36" t="s">
        <v>37</v>
      </c>
      <c r="I8" s="247"/>
    </row>
    <row r="9" spans="1:9" s="130" customFormat="1">
      <c r="A9" s="34"/>
      <c r="B9" s="34"/>
      <c r="C9" s="34"/>
      <c r="D9" s="34"/>
      <c r="E9" s="34" t="s">
        <v>38</v>
      </c>
      <c r="F9" s="34"/>
      <c r="G9" s="35" t="s">
        <v>39</v>
      </c>
      <c r="H9" s="36"/>
      <c r="I9" s="247"/>
    </row>
    <row r="10" spans="1:9" s="130" customFormat="1">
      <c r="A10" s="37"/>
      <c r="B10" s="37"/>
      <c r="C10" s="37"/>
      <c r="D10" s="37"/>
      <c r="E10" s="37" t="s">
        <v>40</v>
      </c>
      <c r="F10" s="37"/>
      <c r="G10" s="38" t="s">
        <v>41</v>
      </c>
      <c r="H10" s="39"/>
      <c r="I10" s="248"/>
    </row>
    <row r="11" spans="1:9" s="130" customFormat="1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  <c r="G11" s="41">
        <v>7</v>
      </c>
      <c r="H11" s="41">
        <v>8</v>
      </c>
      <c r="I11" s="41">
        <v>9</v>
      </c>
    </row>
    <row r="12" spans="1:9" s="130" customFormat="1" ht="15" customHeight="1">
      <c r="A12" s="249">
        <v>1</v>
      </c>
      <c r="B12" s="249">
        <v>600</v>
      </c>
      <c r="C12" s="249">
        <v>60014</v>
      </c>
      <c r="D12" s="252" t="s">
        <v>42</v>
      </c>
      <c r="E12" s="237" t="s">
        <v>16</v>
      </c>
      <c r="F12" s="237">
        <v>2026</v>
      </c>
      <c r="G12" s="240">
        <f>I12</f>
        <v>8422759</v>
      </c>
      <c r="H12" s="42" t="s">
        <v>43</v>
      </c>
      <c r="I12" s="43">
        <f>SUM(I13:I15)</f>
        <v>8422759</v>
      </c>
    </row>
    <row r="13" spans="1:9" s="130" customFormat="1">
      <c r="A13" s="250"/>
      <c r="B13" s="250"/>
      <c r="C13" s="250"/>
      <c r="D13" s="253"/>
      <c r="E13" s="255"/>
      <c r="F13" s="255"/>
      <c r="G13" s="257"/>
      <c r="H13" s="44" t="s">
        <v>44</v>
      </c>
      <c r="I13" s="45">
        <v>2977719</v>
      </c>
    </row>
    <row r="14" spans="1:9" s="130" customFormat="1">
      <c r="A14" s="250"/>
      <c r="B14" s="250"/>
      <c r="C14" s="250"/>
      <c r="D14" s="253"/>
      <c r="E14" s="255"/>
      <c r="F14" s="255"/>
      <c r="G14" s="257"/>
      <c r="H14" s="46" t="s">
        <v>45</v>
      </c>
      <c r="I14" s="47">
        <v>0</v>
      </c>
    </row>
    <row r="15" spans="1:9" s="130" customFormat="1">
      <c r="A15" s="251"/>
      <c r="B15" s="251"/>
      <c r="C15" s="251"/>
      <c r="D15" s="254"/>
      <c r="E15" s="256"/>
      <c r="F15" s="256"/>
      <c r="G15" s="258"/>
      <c r="H15" s="44" t="s">
        <v>46</v>
      </c>
      <c r="I15" s="47">
        <v>5445040</v>
      </c>
    </row>
    <row r="16" spans="1:9" s="130" customFormat="1" ht="15" customHeight="1">
      <c r="A16" s="249">
        <v>2</v>
      </c>
      <c r="B16" s="249">
        <v>600</v>
      </c>
      <c r="C16" s="249">
        <v>60014</v>
      </c>
      <c r="D16" s="252" t="s">
        <v>47</v>
      </c>
      <c r="E16" s="237" t="s">
        <v>16</v>
      </c>
      <c r="F16" s="237">
        <v>2026</v>
      </c>
      <c r="G16" s="240">
        <f>I16</f>
        <v>2497584</v>
      </c>
      <c r="H16" s="42" t="s">
        <v>43</v>
      </c>
      <c r="I16" s="43">
        <f>SUM(I17:I19)</f>
        <v>2497584</v>
      </c>
    </row>
    <row r="17" spans="1:9" s="130" customFormat="1">
      <c r="A17" s="250"/>
      <c r="B17" s="250"/>
      <c r="C17" s="250"/>
      <c r="D17" s="253"/>
      <c r="E17" s="255"/>
      <c r="F17" s="255"/>
      <c r="G17" s="257"/>
      <c r="H17" s="44" t="s">
        <v>44</v>
      </c>
      <c r="I17" s="45">
        <v>374638</v>
      </c>
    </row>
    <row r="18" spans="1:9" s="130" customFormat="1">
      <c r="A18" s="250"/>
      <c r="B18" s="250"/>
      <c r="C18" s="250"/>
      <c r="D18" s="253"/>
      <c r="E18" s="255"/>
      <c r="F18" s="255"/>
      <c r="G18" s="257"/>
      <c r="H18" s="46" t="s">
        <v>45</v>
      </c>
      <c r="I18" s="47">
        <v>2122946</v>
      </c>
    </row>
    <row r="19" spans="1:9" s="130" customFormat="1">
      <c r="A19" s="251"/>
      <c r="B19" s="251"/>
      <c r="C19" s="251"/>
      <c r="D19" s="254"/>
      <c r="E19" s="256"/>
      <c r="F19" s="256"/>
      <c r="G19" s="258"/>
      <c r="H19" s="44" t="s">
        <v>46</v>
      </c>
      <c r="I19" s="47">
        <v>0</v>
      </c>
    </row>
    <row r="20" spans="1:9" s="130" customFormat="1" ht="15" customHeight="1">
      <c r="A20" s="249">
        <v>3</v>
      </c>
      <c r="B20" s="249">
        <v>600</v>
      </c>
      <c r="C20" s="249">
        <v>60014</v>
      </c>
      <c r="D20" s="252" t="s">
        <v>48</v>
      </c>
      <c r="E20" s="237" t="s">
        <v>16</v>
      </c>
      <c r="F20" s="237">
        <v>2026</v>
      </c>
      <c r="G20" s="240">
        <f>I20</f>
        <v>1500000</v>
      </c>
      <c r="H20" s="42" t="s">
        <v>43</v>
      </c>
      <c r="I20" s="43">
        <f>SUM(I21:I23)</f>
        <v>1500000</v>
      </c>
    </row>
    <row r="21" spans="1:9" s="130" customFormat="1">
      <c r="A21" s="250"/>
      <c r="B21" s="250"/>
      <c r="C21" s="250"/>
      <c r="D21" s="253"/>
      <c r="E21" s="255"/>
      <c r="F21" s="255"/>
      <c r="G21" s="257"/>
      <c r="H21" s="44" t="s">
        <v>44</v>
      </c>
      <c r="I21" s="45">
        <v>1500000</v>
      </c>
    </row>
    <row r="22" spans="1:9" s="130" customFormat="1">
      <c r="A22" s="250"/>
      <c r="B22" s="250"/>
      <c r="C22" s="250"/>
      <c r="D22" s="253"/>
      <c r="E22" s="255"/>
      <c r="F22" s="255"/>
      <c r="G22" s="257"/>
      <c r="H22" s="46" t="s">
        <v>45</v>
      </c>
      <c r="I22" s="47">
        <v>0</v>
      </c>
    </row>
    <row r="23" spans="1:9" s="130" customFormat="1">
      <c r="A23" s="251"/>
      <c r="B23" s="251"/>
      <c r="C23" s="251"/>
      <c r="D23" s="254"/>
      <c r="E23" s="256"/>
      <c r="F23" s="256"/>
      <c r="G23" s="258"/>
      <c r="H23" s="44" t="s">
        <v>46</v>
      </c>
      <c r="I23" s="47">
        <v>0</v>
      </c>
    </row>
    <row r="24" spans="1:9" s="130" customFormat="1" ht="15" customHeight="1">
      <c r="A24" s="249">
        <v>4</v>
      </c>
      <c r="B24" s="249">
        <v>600</v>
      </c>
      <c r="C24" s="249">
        <v>60014</v>
      </c>
      <c r="D24" s="252" t="s">
        <v>49</v>
      </c>
      <c r="E24" s="237" t="s">
        <v>16</v>
      </c>
      <c r="F24" s="237">
        <v>2026</v>
      </c>
      <c r="G24" s="240">
        <f>I24</f>
        <v>550000</v>
      </c>
      <c r="H24" s="42" t="s">
        <v>43</v>
      </c>
      <c r="I24" s="43">
        <f>SUM(I25:I27)</f>
        <v>550000</v>
      </c>
    </row>
    <row r="25" spans="1:9" s="130" customFormat="1">
      <c r="A25" s="250"/>
      <c r="B25" s="250"/>
      <c r="C25" s="250"/>
      <c r="D25" s="253"/>
      <c r="E25" s="255"/>
      <c r="F25" s="255"/>
      <c r="G25" s="257"/>
      <c r="H25" s="44" t="s">
        <v>44</v>
      </c>
      <c r="I25" s="45">
        <f>290000+160000+100000</f>
        <v>550000</v>
      </c>
    </row>
    <row r="26" spans="1:9" s="130" customFormat="1">
      <c r="A26" s="250"/>
      <c r="B26" s="250"/>
      <c r="C26" s="250"/>
      <c r="D26" s="253"/>
      <c r="E26" s="255"/>
      <c r="F26" s="255"/>
      <c r="G26" s="257"/>
      <c r="H26" s="46" t="s">
        <v>45</v>
      </c>
      <c r="I26" s="47">
        <v>0</v>
      </c>
    </row>
    <row r="27" spans="1:9" s="130" customFormat="1">
      <c r="A27" s="251"/>
      <c r="B27" s="251"/>
      <c r="C27" s="251"/>
      <c r="D27" s="254"/>
      <c r="E27" s="256"/>
      <c r="F27" s="256"/>
      <c r="G27" s="258"/>
      <c r="H27" s="44" t="s">
        <v>46</v>
      </c>
      <c r="I27" s="47">
        <v>0</v>
      </c>
    </row>
    <row r="28" spans="1:9" s="130" customFormat="1" ht="15" customHeight="1">
      <c r="A28" s="249">
        <v>5</v>
      </c>
      <c r="B28" s="249">
        <v>630</v>
      </c>
      <c r="C28" s="249">
        <v>63095</v>
      </c>
      <c r="D28" s="252" t="s">
        <v>50</v>
      </c>
      <c r="E28" s="237" t="s">
        <v>51</v>
      </c>
      <c r="F28" s="237">
        <v>2026</v>
      </c>
      <c r="G28" s="240">
        <f>I28</f>
        <v>250000</v>
      </c>
      <c r="H28" s="42" t="s">
        <v>43</v>
      </c>
      <c r="I28" s="43">
        <f>SUM(I29:I31)</f>
        <v>250000</v>
      </c>
    </row>
    <row r="29" spans="1:9" s="130" customFormat="1">
      <c r="A29" s="250"/>
      <c r="B29" s="250"/>
      <c r="C29" s="250"/>
      <c r="D29" s="253"/>
      <c r="E29" s="255"/>
      <c r="F29" s="255"/>
      <c r="G29" s="257"/>
      <c r="H29" s="44" t="s">
        <v>44</v>
      </c>
      <c r="I29" s="45">
        <v>37500</v>
      </c>
    </row>
    <row r="30" spans="1:9" s="130" customFormat="1">
      <c r="A30" s="250"/>
      <c r="B30" s="250"/>
      <c r="C30" s="250"/>
      <c r="D30" s="253"/>
      <c r="E30" s="255"/>
      <c r="F30" s="255"/>
      <c r="G30" s="257"/>
      <c r="H30" s="46" t="s">
        <v>45</v>
      </c>
      <c r="I30" s="47">
        <v>212500</v>
      </c>
    </row>
    <row r="31" spans="1:9" s="130" customFormat="1">
      <c r="A31" s="251"/>
      <c r="B31" s="251"/>
      <c r="C31" s="251"/>
      <c r="D31" s="254"/>
      <c r="E31" s="256"/>
      <c r="F31" s="256"/>
      <c r="G31" s="258"/>
      <c r="H31" s="44" t="s">
        <v>46</v>
      </c>
      <c r="I31" s="47">
        <v>0</v>
      </c>
    </row>
    <row r="32" spans="1:9" s="130" customFormat="1" ht="15" customHeight="1">
      <c r="A32" s="249">
        <v>6</v>
      </c>
      <c r="B32" s="249">
        <v>710</v>
      </c>
      <c r="C32" s="249">
        <v>71015</v>
      </c>
      <c r="D32" s="252" t="s">
        <v>49</v>
      </c>
      <c r="E32" s="237" t="s">
        <v>52</v>
      </c>
      <c r="F32" s="237">
        <v>2026</v>
      </c>
      <c r="G32" s="240">
        <f>I32</f>
        <v>70000</v>
      </c>
      <c r="H32" s="42" t="s">
        <v>43</v>
      </c>
      <c r="I32" s="43">
        <f>SUM(I33:I35)</f>
        <v>70000</v>
      </c>
    </row>
    <row r="33" spans="1:9" s="130" customFormat="1">
      <c r="A33" s="250"/>
      <c r="B33" s="250"/>
      <c r="C33" s="250"/>
      <c r="D33" s="253"/>
      <c r="E33" s="255"/>
      <c r="F33" s="255"/>
      <c r="G33" s="257"/>
      <c r="H33" s="44" t="s">
        <v>44</v>
      </c>
      <c r="I33" s="45">
        <v>0</v>
      </c>
    </row>
    <row r="34" spans="1:9" s="130" customFormat="1">
      <c r="A34" s="250"/>
      <c r="B34" s="250"/>
      <c r="C34" s="250"/>
      <c r="D34" s="253"/>
      <c r="E34" s="255"/>
      <c r="F34" s="255"/>
      <c r="G34" s="257"/>
      <c r="H34" s="46" t="s">
        <v>45</v>
      </c>
      <c r="I34" s="47">
        <v>0</v>
      </c>
    </row>
    <row r="35" spans="1:9" s="130" customFormat="1">
      <c r="A35" s="251"/>
      <c r="B35" s="251"/>
      <c r="C35" s="251"/>
      <c r="D35" s="254"/>
      <c r="E35" s="256"/>
      <c r="F35" s="256"/>
      <c r="G35" s="258"/>
      <c r="H35" s="44" t="s">
        <v>46</v>
      </c>
      <c r="I35" s="47">
        <v>70000</v>
      </c>
    </row>
    <row r="36" spans="1:9" s="130" customFormat="1" ht="15" customHeight="1">
      <c r="A36" s="249">
        <v>7</v>
      </c>
      <c r="B36" s="249">
        <v>710</v>
      </c>
      <c r="C36" s="249">
        <v>71095</v>
      </c>
      <c r="D36" s="252" t="s">
        <v>53</v>
      </c>
      <c r="E36" s="237" t="s">
        <v>51</v>
      </c>
      <c r="F36" s="237">
        <v>2026</v>
      </c>
      <c r="G36" s="240">
        <f>I36</f>
        <v>269370</v>
      </c>
      <c r="H36" s="42" t="s">
        <v>43</v>
      </c>
      <c r="I36" s="43">
        <f>SUM(I37:I39)</f>
        <v>269370</v>
      </c>
    </row>
    <row r="37" spans="1:9" s="130" customFormat="1">
      <c r="A37" s="250"/>
      <c r="B37" s="250"/>
      <c r="C37" s="250"/>
      <c r="D37" s="253"/>
      <c r="E37" s="255"/>
      <c r="F37" s="255"/>
      <c r="G37" s="257"/>
      <c r="H37" s="44" t="s">
        <v>44</v>
      </c>
      <c r="I37" s="45">
        <v>0</v>
      </c>
    </row>
    <row r="38" spans="1:9" s="130" customFormat="1">
      <c r="A38" s="250"/>
      <c r="B38" s="250"/>
      <c r="C38" s="250"/>
      <c r="D38" s="253"/>
      <c r="E38" s="255"/>
      <c r="F38" s="255"/>
      <c r="G38" s="257"/>
      <c r="H38" s="46" t="s">
        <v>45</v>
      </c>
      <c r="I38" s="47">
        <v>269370</v>
      </c>
    </row>
    <row r="39" spans="1:9" s="130" customFormat="1">
      <c r="A39" s="251"/>
      <c r="B39" s="251"/>
      <c r="C39" s="251"/>
      <c r="D39" s="254"/>
      <c r="E39" s="256"/>
      <c r="F39" s="256"/>
      <c r="G39" s="258"/>
      <c r="H39" s="44" t="s">
        <v>46</v>
      </c>
      <c r="I39" s="47">
        <v>0</v>
      </c>
    </row>
    <row r="40" spans="1:9" s="130" customFormat="1" ht="15" customHeight="1">
      <c r="A40" s="249">
        <v>8</v>
      </c>
      <c r="B40" s="249">
        <v>750</v>
      </c>
      <c r="C40" s="249">
        <v>75095</v>
      </c>
      <c r="D40" s="252" t="s">
        <v>54</v>
      </c>
      <c r="E40" s="237" t="s">
        <v>51</v>
      </c>
      <c r="F40" s="237">
        <v>2026</v>
      </c>
      <c r="G40" s="240">
        <f>I40</f>
        <v>289500</v>
      </c>
      <c r="H40" s="42" t="s">
        <v>43</v>
      </c>
      <c r="I40" s="43">
        <f>SUM(I41:I43)</f>
        <v>289500</v>
      </c>
    </row>
    <row r="41" spans="1:9" s="130" customFormat="1">
      <c r="A41" s="250"/>
      <c r="B41" s="250"/>
      <c r="C41" s="250"/>
      <c r="D41" s="253"/>
      <c r="E41" s="255"/>
      <c r="F41" s="255"/>
      <c r="G41" s="257"/>
      <c r="H41" s="44" t="s">
        <v>44</v>
      </c>
      <c r="I41" s="45">
        <v>289500</v>
      </c>
    </row>
    <row r="42" spans="1:9" s="130" customFormat="1">
      <c r="A42" s="250"/>
      <c r="B42" s="250"/>
      <c r="C42" s="250"/>
      <c r="D42" s="253"/>
      <c r="E42" s="255"/>
      <c r="F42" s="255"/>
      <c r="G42" s="257"/>
      <c r="H42" s="46" t="s">
        <v>45</v>
      </c>
      <c r="I42" s="47">
        <v>0</v>
      </c>
    </row>
    <row r="43" spans="1:9" s="130" customFormat="1">
      <c r="A43" s="251"/>
      <c r="B43" s="251"/>
      <c r="C43" s="251"/>
      <c r="D43" s="254"/>
      <c r="E43" s="256"/>
      <c r="F43" s="256"/>
      <c r="G43" s="258"/>
      <c r="H43" s="44" t="s">
        <v>46</v>
      </c>
      <c r="I43" s="47">
        <v>0</v>
      </c>
    </row>
    <row r="44" spans="1:9" s="130" customFormat="1" ht="15" customHeight="1">
      <c r="A44" s="249">
        <v>9</v>
      </c>
      <c r="B44" s="249">
        <v>750</v>
      </c>
      <c r="C44" s="249">
        <v>75095</v>
      </c>
      <c r="D44" s="252" t="s">
        <v>55</v>
      </c>
      <c r="E44" s="237" t="s">
        <v>17</v>
      </c>
      <c r="F44" s="237">
        <v>2026</v>
      </c>
      <c r="G44" s="240">
        <f>I44</f>
        <v>837372</v>
      </c>
      <c r="H44" s="42" t="s">
        <v>43</v>
      </c>
      <c r="I44" s="43">
        <f>SUM(I45:I47)</f>
        <v>837372</v>
      </c>
    </row>
    <row r="45" spans="1:9" s="130" customFormat="1">
      <c r="A45" s="250"/>
      <c r="B45" s="250"/>
      <c r="C45" s="250"/>
      <c r="D45" s="253"/>
      <c r="E45" s="255"/>
      <c r="F45" s="255"/>
      <c r="G45" s="257"/>
      <c r="H45" s="44" t="s">
        <v>44</v>
      </c>
      <c r="I45" s="45">
        <v>837372</v>
      </c>
    </row>
    <row r="46" spans="1:9" s="130" customFormat="1">
      <c r="A46" s="250"/>
      <c r="B46" s="250"/>
      <c r="C46" s="250"/>
      <c r="D46" s="253"/>
      <c r="E46" s="255"/>
      <c r="F46" s="255"/>
      <c r="G46" s="257"/>
      <c r="H46" s="46" t="s">
        <v>45</v>
      </c>
      <c r="I46" s="47">
        <v>0</v>
      </c>
    </row>
    <row r="47" spans="1:9" s="130" customFormat="1">
      <c r="A47" s="251"/>
      <c r="B47" s="251"/>
      <c r="C47" s="251"/>
      <c r="D47" s="254"/>
      <c r="E47" s="256"/>
      <c r="F47" s="256"/>
      <c r="G47" s="258"/>
      <c r="H47" s="44" t="s">
        <v>46</v>
      </c>
      <c r="I47" s="47">
        <v>0</v>
      </c>
    </row>
    <row r="48" spans="1:9" s="130" customFormat="1" ht="15" customHeight="1">
      <c r="A48" s="249">
        <v>10</v>
      </c>
      <c r="B48" s="249">
        <v>750</v>
      </c>
      <c r="C48" s="249">
        <v>75095</v>
      </c>
      <c r="D48" s="252" t="s">
        <v>56</v>
      </c>
      <c r="E48" s="237" t="s">
        <v>51</v>
      </c>
      <c r="F48" s="237">
        <v>2026</v>
      </c>
      <c r="G48" s="240">
        <f>I48</f>
        <v>1410337</v>
      </c>
      <c r="H48" s="42" t="s">
        <v>43</v>
      </c>
      <c r="I48" s="43">
        <f>SUM(I49:I51)</f>
        <v>1410337</v>
      </c>
    </row>
    <row r="49" spans="1:9" s="130" customFormat="1">
      <c r="A49" s="250"/>
      <c r="B49" s="250"/>
      <c r="C49" s="250"/>
      <c r="D49" s="253"/>
      <c r="E49" s="255"/>
      <c r="F49" s="255"/>
      <c r="G49" s="257"/>
      <c r="H49" s="44" t="s">
        <v>44</v>
      </c>
      <c r="I49" s="45">
        <v>211551</v>
      </c>
    </row>
    <row r="50" spans="1:9" s="130" customFormat="1">
      <c r="A50" s="250"/>
      <c r="B50" s="250"/>
      <c r="C50" s="250"/>
      <c r="D50" s="253"/>
      <c r="E50" s="255"/>
      <c r="F50" s="255"/>
      <c r="G50" s="257"/>
      <c r="H50" s="46" t="s">
        <v>45</v>
      </c>
      <c r="I50" s="47">
        <v>1198786</v>
      </c>
    </row>
    <row r="51" spans="1:9" s="130" customFormat="1">
      <c r="A51" s="251"/>
      <c r="B51" s="251"/>
      <c r="C51" s="251"/>
      <c r="D51" s="254"/>
      <c r="E51" s="256"/>
      <c r="F51" s="256"/>
      <c r="G51" s="258"/>
      <c r="H51" s="44" t="s">
        <v>46</v>
      </c>
      <c r="I51" s="47">
        <v>0</v>
      </c>
    </row>
    <row r="52" spans="1:9" s="130" customFormat="1" ht="15" customHeight="1">
      <c r="A52" s="249">
        <v>11</v>
      </c>
      <c r="B52" s="249">
        <v>750</v>
      </c>
      <c r="C52" s="249">
        <v>75095</v>
      </c>
      <c r="D52" s="252" t="s">
        <v>57</v>
      </c>
      <c r="E52" s="237" t="s">
        <v>51</v>
      </c>
      <c r="F52" s="237">
        <v>2026</v>
      </c>
      <c r="G52" s="240">
        <f>I52</f>
        <v>317715</v>
      </c>
      <c r="H52" s="42" t="s">
        <v>43</v>
      </c>
      <c r="I52" s="48">
        <f>I53+I54+I55</f>
        <v>317715</v>
      </c>
    </row>
    <row r="53" spans="1:9" s="130" customFormat="1">
      <c r="A53" s="250"/>
      <c r="B53" s="250"/>
      <c r="C53" s="250"/>
      <c r="D53" s="253"/>
      <c r="E53" s="255"/>
      <c r="F53" s="255"/>
      <c r="G53" s="257"/>
      <c r="H53" s="44" t="s">
        <v>44</v>
      </c>
      <c r="I53" s="49">
        <f>173014+51539</f>
        <v>224553</v>
      </c>
    </row>
    <row r="54" spans="1:9" s="130" customFormat="1">
      <c r="A54" s="250"/>
      <c r="B54" s="250"/>
      <c r="C54" s="250"/>
      <c r="D54" s="253"/>
      <c r="E54" s="255"/>
      <c r="F54" s="255"/>
      <c r="G54" s="257"/>
      <c r="H54" s="46" t="s">
        <v>45</v>
      </c>
      <c r="I54" s="49">
        <v>0</v>
      </c>
    </row>
    <row r="55" spans="1:9" s="130" customFormat="1">
      <c r="A55" s="251"/>
      <c r="B55" s="251"/>
      <c r="C55" s="251"/>
      <c r="D55" s="254"/>
      <c r="E55" s="256"/>
      <c r="F55" s="256"/>
      <c r="G55" s="258"/>
      <c r="H55" s="44" t="s">
        <v>46</v>
      </c>
      <c r="I55" s="49">
        <v>93162</v>
      </c>
    </row>
    <row r="56" spans="1:9" s="130" customFormat="1" ht="15" customHeight="1">
      <c r="A56" s="249">
        <v>12</v>
      </c>
      <c r="B56" s="249">
        <v>750</v>
      </c>
      <c r="C56" s="249">
        <v>75095</v>
      </c>
      <c r="D56" s="252" t="s">
        <v>58</v>
      </c>
      <c r="E56" s="237" t="s">
        <v>51</v>
      </c>
      <c r="F56" s="237">
        <v>2026</v>
      </c>
      <c r="G56" s="240">
        <f>I56</f>
        <v>105614</v>
      </c>
      <c r="H56" s="42" t="s">
        <v>43</v>
      </c>
      <c r="I56" s="48">
        <f>I57+I58+I59</f>
        <v>105614</v>
      </c>
    </row>
    <row r="57" spans="1:9" s="130" customFormat="1">
      <c r="A57" s="250"/>
      <c r="B57" s="250"/>
      <c r="C57" s="250"/>
      <c r="D57" s="253"/>
      <c r="E57" s="255"/>
      <c r="F57" s="255"/>
      <c r="G57" s="257"/>
      <c r="H57" s="44" t="s">
        <v>44</v>
      </c>
      <c r="I57" s="49">
        <v>105614</v>
      </c>
    </row>
    <row r="58" spans="1:9" s="130" customFormat="1">
      <c r="A58" s="250"/>
      <c r="B58" s="250"/>
      <c r="C58" s="250"/>
      <c r="D58" s="253"/>
      <c r="E58" s="255"/>
      <c r="F58" s="255"/>
      <c r="G58" s="257"/>
      <c r="H58" s="46" t="s">
        <v>45</v>
      </c>
      <c r="I58" s="49">
        <v>0</v>
      </c>
    </row>
    <row r="59" spans="1:9" s="130" customFormat="1">
      <c r="A59" s="251"/>
      <c r="B59" s="251"/>
      <c r="C59" s="251"/>
      <c r="D59" s="254"/>
      <c r="E59" s="256"/>
      <c r="F59" s="256"/>
      <c r="G59" s="258"/>
      <c r="H59" s="44" t="s">
        <v>46</v>
      </c>
      <c r="I59" s="49">
        <v>0</v>
      </c>
    </row>
    <row r="60" spans="1:9" s="130" customFormat="1" ht="15" customHeight="1">
      <c r="A60" s="249">
        <v>13</v>
      </c>
      <c r="B60" s="249">
        <v>750</v>
      </c>
      <c r="C60" s="249">
        <v>75095</v>
      </c>
      <c r="D60" s="252" t="s">
        <v>59</v>
      </c>
      <c r="E60" s="237" t="s">
        <v>51</v>
      </c>
      <c r="F60" s="237">
        <v>2026</v>
      </c>
      <c r="G60" s="240">
        <f>I60</f>
        <v>1132984</v>
      </c>
      <c r="H60" s="42" t="s">
        <v>43</v>
      </c>
      <c r="I60" s="48">
        <f>I61+I62+I63</f>
        <v>1132984</v>
      </c>
    </row>
    <row r="61" spans="1:9" s="130" customFormat="1">
      <c r="A61" s="250"/>
      <c r="B61" s="250"/>
      <c r="C61" s="250"/>
      <c r="D61" s="253"/>
      <c r="E61" s="255"/>
      <c r="F61" s="255"/>
      <c r="G61" s="257"/>
      <c r="H61" s="44" t="s">
        <v>44</v>
      </c>
      <c r="I61" s="49">
        <v>169948</v>
      </c>
    </row>
    <row r="62" spans="1:9" s="130" customFormat="1">
      <c r="A62" s="250"/>
      <c r="B62" s="250"/>
      <c r="C62" s="250"/>
      <c r="D62" s="253"/>
      <c r="E62" s="255"/>
      <c r="F62" s="255"/>
      <c r="G62" s="257"/>
      <c r="H62" s="46" t="s">
        <v>45</v>
      </c>
      <c r="I62" s="49">
        <v>963036</v>
      </c>
    </row>
    <row r="63" spans="1:9" s="130" customFormat="1">
      <c r="A63" s="251"/>
      <c r="B63" s="251"/>
      <c r="C63" s="251"/>
      <c r="D63" s="254"/>
      <c r="E63" s="256"/>
      <c r="F63" s="256"/>
      <c r="G63" s="258"/>
      <c r="H63" s="44" t="s">
        <v>46</v>
      </c>
      <c r="I63" s="49">
        <v>0</v>
      </c>
    </row>
    <row r="64" spans="1:9" s="51" customFormat="1">
      <c r="A64" s="124"/>
      <c r="B64" s="124"/>
      <c r="C64" s="124"/>
      <c r="D64" s="125"/>
      <c r="E64" s="126"/>
      <c r="F64" s="126"/>
      <c r="G64" s="127"/>
      <c r="H64" s="128"/>
      <c r="I64" s="129"/>
    </row>
    <row r="65" spans="1:9" s="232" customFormat="1" ht="15.6">
      <c r="A65" s="225"/>
      <c r="B65" s="225"/>
      <c r="C65" s="225"/>
      <c r="D65" s="226"/>
      <c r="E65" s="227"/>
      <c r="F65" s="228"/>
      <c r="G65" s="229"/>
      <c r="H65" s="230"/>
      <c r="I65" s="231"/>
    </row>
    <row r="66" spans="1:9" s="130" customFormat="1">
      <c r="A66" s="31"/>
      <c r="B66" s="31"/>
      <c r="C66" s="31"/>
      <c r="D66" s="31"/>
      <c r="E66" s="31" t="s">
        <v>23</v>
      </c>
      <c r="F66" s="31"/>
      <c r="G66" s="32"/>
      <c r="H66" s="33"/>
      <c r="I66" s="246" t="s">
        <v>24</v>
      </c>
    </row>
    <row r="67" spans="1:9" s="130" customFormat="1">
      <c r="A67" s="34"/>
      <c r="B67" s="34"/>
      <c r="C67" s="34"/>
      <c r="D67" s="34" t="s">
        <v>25</v>
      </c>
      <c r="E67" s="34" t="s">
        <v>26</v>
      </c>
      <c r="F67" s="34" t="s">
        <v>27</v>
      </c>
      <c r="G67" s="35" t="s">
        <v>28</v>
      </c>
      <c r="H67" s="36" t="s">
        <v>29</v>
      </c>
      <c r="I67" s="247"/>
    </row>
    <row r="68" spans="1:9" s="130" customFormat="1">
      <c r="A68" s="34" t="s">
        <v>30</v>
      </c>
      <c r="B68" s="34" t="s">
        <v>31</v>
      </c>
      <c r="C68" s="34" t="s">
        <v>32</v>
      </c>
      <c r="D68" s="34" t="s">
        <v>33</v>
      </c>
      <c r="E68" s="34" t="s">
        <v>34</v>
      </c>
      <c r="F68" s="34" t="s">
        <v>35</v>
      </c>
      <c r="G68" s="35" t="s">
        <v>36</v>
      </c>
      <c r="H68" s="36" t="s">
        <v>37</v>
      </c>
      <c r="I68" s="247"/>
    </row>
    <row r="69" spans="1:9" s="130" customFormat="1">
      <c r="A69" s="34"/>
      <c r="B69" s="34"/>
      <c r="C69" s="34"/>
      <c r="D69" s="34"/>
      <c r="E69" s="34" t="s">
        <v>38</v>
      </c>
      <c r="F69" s="34"/>
      <c r="G69" s="35" t="s">
        <v>39</v>
      </c>
      <c r="H69" s="36"/>
      <c r="I69" s="247"/>
    </row>
    <row r="70" spans="1:9" s="130" customFormat="1">
      <c r="A70" s="37"/>
      <c r="B70" s="37"/>
      <c r="C70" s="37"/>
      <c r="D70" s="37"/>
      <c r="E70" s="37" t="s">
        <v>40</v>
      </c>
      <c r="F70" s="37"/>
      <c r="G70" s="38" t="s">
        <v>41</v>
      </c>
      <c r="H70" s="39"/>
      <c r="I70" s="248"/>
    </row>
    <row r="71" spans="1:9" s="130" customFormat="1">
      <c r="A71" s="40">
        <v>1</v>
      </c>
      <c r="B71" s="40">
        <v>2</v>
      </c>
      <c r="C71" s="40">
        <v>3</v>
      </c>
      <c r="D71" s="40">
        <v>4</v>
      </c>
      <c r="E71" s="40">
        <v>5</v>
      </c>
      <c r="F71" s="40">
        <v>6</v>
      </c>
      <c r="G71" s="41">
        <v>7</v>
      </c>
      <c r="H71" s="41">
        <v>8</v>
      </c>
      <c r="I71" s="41">
        <v>9</v>
      </c>
    </row>
    <row r="72" spans="1:9" s="130" customFormat="1">
      <c r="A72" s="249">
        <v>14</v>
      </c>
      <c r="B72" s="249">
        <v>752</v>
      </c>
      <c r="C72" s="249">
        <v>75281</v>
      </c>
      <c r="D72" s="252" t="s">
        <v>60</v>
      </c>
      <c r="E72" s="237" t="s">
        <v>51</v>
      </c>
      <c r="F72" s="237">
        <v>2026</v>
      </c>
      <c r="G72" s="240">
        <f>I72</f>
        <v>1680000</v>
      </c>
      <c r="H72" s="42" t="s">
        <v>43</v>
      </c>
      <c r="I72" s="48">
        <f>I73+I74+I75</f>
        <v>1680000</v>
      </c>
    </row>
    <row r="73" spans="1:9" s="130" customFormat="1" ht="15" customHeight="1">
      <c r="A73" s="250"/>
      <c r="B73" s="250"/>
      <c r="C73" s="250"/>
      <c r="D73" s="253"/>
      <c r="E73" s="255"/>
      <c r="F73" s="255"/>
      <c r="G73" s="257"/>
      <c r="H73" s="44" t="s">
        <v>44</v>
      </c>
      <c r="I73" s="49">
        <v>0</v>
      </c>
    </row>
    <row r="74" spans="1:9" s="130" customFormat="1">
      <c r="A74" s="250"/>
      <c r="B74" s="250"/>
      <c r="C74" s="250"/>
      <c r="D74" s="253"/>
      <c r="E74" s="255"/>
      <c r="F74" s="255"/>
      <c r="G74" s="257"/>
      <c r="H74" s="46" t="s">
        <v>45</v>
      </c>
      <c r="I74" s="49">
        <v>0</v>
      </c>
    </row>
    <row r="75" spans="1:9" s="130" customFormat="1">
      <c r="A75" s="251"/>
      <c r="B75" s="251"/>
      <c r="C75" s="251"/>
      <c r="D75" s="254"/>
      <c r="E75" s="256"/>
      <c r="F75" s="256"/>
      <c r="G75" s="258"/>
      <c r="H75" s="44" t="s">
        <v>46</v>
      </c>
      <c r="I75" s="49">
        <v>1680000</v>
      </c>
    </row>
    <row r="76" spans="1:9" s="130" customFormat="1">
      <c r="A76" s="249">
        <v>15</v>
      </c>
      <c r="B76" s="249">
        <v>752</v>
      </c>
      <c r="C76" s="249">
        <v>75281</v>
      </c>
      <c r="D76" s="252" t="s">
        <v>49</v>
      </c>
      <c r="E76" s="237" t="s">
        <v>51</v>
      </c>
      <c r="F76" s="237">
        <v>2026</v>
      </c>
      <c r="G76" s="240">
        <f>I76</f>
        <v>128000</v>
      </c>
      <c r="H76" s="42" t="s">
        <v>43</v>
      </c>
      <c r="I76" s="48">
        <f>I77+I78+I79</f>
        <v>128000</v>
      </c>
    </row>
    <row r="77" spans="1:9" s="130" customFormat="1" ht="15" customHeight="1">
      <c r="A77" s="250"/>
      <c r="B77" s="250"/>
      <c r="C77" s="250"/>
      <c r="D77" s="253"/>
      <c r="E77" s="255"/>
      <c r="F77" s="255"/>
      <c r="G77" s="257"/>
      <c r="H77" s="44" t="s">
        <v>44</v>
      </c>
      <c r="I77" s="49">
        <v>0</v>
      </c>
    </row>
    <row r="78" spans="1:9" s="130" customFormat="1">
      <c r="A78" s="250"/>
      <c r="B78" s="250"/>
      <c r="C78" s="250"/>
      <c r="D78" s="253"/>
      <c r="E78" s="255"/>
      <c r="F78" s="255"/>
      <c r="G78" s="257"/>
      <c r="H78" s="46" t="s">
        <v>45</v>
      </c>
      <c r="I78" s="49">
        <v>0</v>
      </c>
    </row>
    <row r="79" spans="1:9" s="130" customFormat="1">
      <c r="A79" s="251"/>
      <c r="B79" s="251"/>
      <c r="C79" s="251"/>
      <c r="D79" s="254"/>
      <c r="E79" s="256"/>
      <c r="F79" s="256"/>
      <c r="G79" s="258"/>
      <c r="H79" s="44" t="s">
        <v>46</v>
      </c>
      <c r="I79" s="49">
        <v>128000</v>
      </c>
    </row>
    <row r="80" spans="1:9" s="130" customFormat="1">
      <c r="A80" s="249">
        <v>16</v>
      </c>
      <c r="B80" s="249">
        <v>754</v>
      </c>
      <c r="C80" s="249">
        <v>75411</v>
      </c>
      <c r="D80" s="252" t="s">
        <v>69</v>
      </c>
      <c r="E80" s="237" t="s">
        <v>70</v>
      </c>
      <c r="F80" s="237">
        <v>2026</v>
      </c>
      <c r="G80" s="240">
        <f>I80</f>
        <v>100000</v>
      </c>
      <c r="H80" s="42" t="s">
        <v>43</v>
      </c>
      <c r="I80" s="48">
        <f>I81+I82+I83</f>
        <v>100000</v>
      </c>
    </row>
    <row r="81" spans="1:9" s="130" customFormat="1" ht="15" customHeight="1">
      <c r="A81" s="250"/>
      <c r="B81" s="250"/>
      <c r="C81" s="250"/>
      <c r="D81" s="253"/>
      <c r="E81" s="255"/>
      <c r="F81" s="255"/>
      <c r="G81" s="257"/>
      <c r="H81" s="44" t="s">
        <v>44</v>
      </c>
      <c r="I81" s="49">
        <v>29000</v>
      </c>
    </row>
    <row r="82" spans="1:9" s="130" customFormat="1">
      <c r="A82" s="250"/>
      <c r="B82" s="250"/>
      <c r="C82" s="250"/>
      <c r="D82" s="253"/>
      <c r="E82" s="255"/>
      <c r="F82" s="255"/>
      <c r="G82" s="257"/>
      <c r="H82" s="46" t="s">
        <v>45</v>
      </c>
      <c r="I82" s="49">
        <v>0</v>
      </c>
    </row>
    <row r="83" spans="1:9" s="130" customFormat="1">
      <c r="A83" s="251"/>
      <c r="B83" s="251"/>
      <c r="C83" s="251"/>
      <c r="D83" s="254"/>
      <c r="E83" s="256"/>
      <c r="F83" s="256"/>
      <c r="G83" s="258"/>
      <c r="H83" s="44" t="s">
        <v>46</v>
      </c>
      <c r="I83" s="49">
        <v>71000</v>
      </c>
    </row>
    <row r="84" spans="1:9" s="130" customFormat="1" ht="15" customHeight="1">
      <c r="A84" s="249">
        <v>17</v>
      </c>
      <c r="B84" s="249">
        <v>754</v>
      </c>
      <c r="C84" s="249">
        <v>75495</v>
      </c>
      <c r="D84" s="252" t="s">
        <v>71</v>
      </c>
      <c r="E84" s="237" t="s">
        <v>51</v>
      </c>
      <c r="F84" s="237">
        <v>2026</v>
      </c>
      <c r="G84" s="240">
        <f>I84</f>
        <v>13391</v>
      </c>
      <c r="H84" s="42" t="s">
        <v>43</v>
      </c>
      <c r="I84" s="48">
        <f>I85+I86+I87</f>
        <v>13391</v>
      </c>
    </row>
    <row r="85" spans="1:9" s="130" customFormat="1" ht="15" customHeight="1">
      <c r="A85" s="250"/>
      <c r="B85" s="250"/>
      <c r="C85" s="250"/>
      <c r="D85" s="253"/>
      <c r="E85" s="255"/>
      <c r="F85" s="255"/>
      <c r="G85" s="257"/>
      <c r="H85" s="44" t="s">
        <v>44</v>
      </c>
      <c r="I85" s="49">
        <v>0</v>
      </c>
    </row>
    <row r="86" spans="1:9" s="130" customFormat="1">
      <c r="A86" s="250"/>
      <c r="B86" s="250"/>
      <c r="C86" s="250"/>
      <c r="D86" s="253"/>
      <c r="E86" s="255"/>
      <c r="F86" s="255"/>
      <c r="G86" s="257"/>
      <c r="H86" s="46" t="s">
        <v>45</v>
      </c>
      <c r="I86" s="49">
        <v>0</v>
      </c>
    </row>
    <row r="87" spans="1:9" s="130" customFormat="1">
      <c r="A87" s="251"/>
      <c r="B87" s="251"/>
      <c r="C87" s="251"/>
      <c r="D87" s="254"/>
      <c r="E87" s="256"/>
      <c r="F87" s="256"/>
      <c r="G87" s="258"/>
      <c r="H87" s="44" t="s">
        <v>46</v>
      </c>
      <c r="I87" s="49">
        <v>13391</v>
      </c>
    </row>
    <row r="88" spans="1:9" s="130" customFormat="1">
      <c r="A88" s="249">
        <v>18</v>
      </c>
      <c r="B88" s="249">
        <v>851</v>
      </c>
      <c r="C88" s="249">
        <v>85195</v>
      </c>
      <c r="D88" s="252" t="s">
        <v>61</v>
      </c>
      <c r="E88" s="237" t="s">
        <v>51</v>
      </c>
      <c r="F88" s="237">
        <v>2026</v>
      </c>
      <c r="G88" s="240">
        <f>I88</f>
        <v>3003235</v>
      </c>
      <c r="H88" s="42" t="s">
        <v>43</v>
      </c>
      <c r="I88" s="48">
        <f>I89+I90+I91</f>
        <v>3003235</v>
      </c>
    </row>
    <row r="89" spans="1:9" s="130" customFormat="1" ht="15" customHeight="1">
      <c r="A89" s="250"/>
      <c r="B89" s="250"/>
      <c r="C89" s="250"/>
      <c r="D89" s="253"/>
      <c r="E89" s="255"/>
      <c r="F89" s="255"/>
      <c r="G89" s="257"/>
      <c r="H89" s="44" t="s">
        <v>44</v>
      </c>
      <c r="I89" s="49">
        <v>956993</v>
      </c>
    </row>
    <row r="90" spans="1:9" s="130" customFormat="1">
      <c r="A90" s="250"/>
      <c r="B90" s="250"/>
      <c r="C90" s="250"/>
      <c r="D90" s="253"/>
      <c r="E90" s="255"/>
      <c r="F90" s="255"/>
      <c r="G90" s="257"/>
      <c r="H90" s="46" t="s">
        <v>45</v>
      </c>
      <c r="I90" s="49">
        <v>2046242</v>
      </c>
    </row>
    <row r="91" spans="1:9" s="130" customFormat="1">
      <c r="A91" s="251"/>
      <c r="B91" s="251"/>
      <c r="C91" s="251"/>
      <c r="D91" s="254"/>
      <c r="E91" s="256"/>
      <c r="F91" s="256"/>
      <c r="G91" s="258"/>
      <c r="H91" s="44" t="s">
        <v>46</v>
      </c>
      <c r="I91" s="49">
        <v>0</v>
      </c>
    </row>
    <row r="92" spans="1:9" s="130" customFormat="1">
      <c r="A92" s="249">
        <v>19</v>
      </c>
      <c r="B92" s="249">
        <v>852</v>
      </c>
      <c r="C92" s="249">
        <v>85295</v>
      </c>
      <c r="D92" s="252" t="s">
        <v>62</v>
      </c>
      <c r="E92" s="237" t="s">
        <v>51</v>
      </c>
      <c r="F92" s="237">
        <v>2026</v>
      </c>
      <c r="G92" s="240">
        <f>I92</f>
        <v>445270</v>
      </c>
      <c r="H92" s="42" t="s">
        <v>43</v>
      </c>
      <c r="I92" s="48">
        <f>I93+I94+I95</f>
        <v>445270</v>
      </c>
    </row>
    <row r="93" spans="1:9" s="130" customFormat="1" ht="15" customHeight="1">
      <c r="A93" s="250"/>
      <c r="B93" s="250"/>
      <c r="C93" s="250"/>
      <c r="D93" s="253"/>
      <c r="E93" s="255"/>
      <c r="F93" s="255"/>
      <c r="G93" s="257"/>
      <c r="H93" s="44" t="s">
        <v>44</v>
      </c>
      <c r="I93" s="49">
        <v>66790</v>
      </c>
    </row>
    <row r="94" spans="1:9" s="130" customFormat="1">
      <c r="A94" s="250"/>
      <c r="B94" s="250"/>
      <c r="C94" s="250"/>
      <c r="D94" s="253"/>
      <c r="E94" s="255"/>
      <c r="F94" s="255"/>
      <c r="G94" s="257"/>
      <c r="H94" s="46" t="s">
        <v>45</v>
      </c>
      <c r="I94" s="49">
        <v>378480</v>
      </c>
    </row>
    <row r="95" spans="1:9" s="130" customFormat="1">
      <c r="A95" s="251"/>
      <c r="B95" s="251"/>
      <c r="C95" s="251"/>
      <c r="D95" s="254"/>
      <c r="E95" s="256"/>
      <c r="F95" s="256"/>
      <c r="G95" s="258"/>
      <c r="H95" s="44" t="s">
        <v>46</v>
      </c>
      <c r="I95" s="49">
        <v>0</v>
      </c>
    </row>
    <row r="96" spans="1:9" s="130" customFormat="1" ht="15" customHeight="1">
      <c r="A96" s="249">
        <v>20</v>
      </c>
      <c r="B96" s="249">
        <v>854</v>
      </c>
      <c r="C96" s="249">
        <v>85410</v>
      </c>
      <c r="D96" s="252" t="s">
        <v>117</v>
      </c>
      <c r="E96" s="237" t="s">
        <v>65</v>
      </c>
      <c r="F96" s="237">
        <v>2026</v>
      </c>
      <c r="G96" s="240">
        <f>I96</f>
        <v>182361</v>
      </c>
      <c r="H96" s="42" t="s">
        <v>43</v>
      </c>
      <c r="I96" s="48">
        <f>I97+I98+I99</f>
        <v>182361</v>
      </c>
    </row>
    <row r="97" spans="1:9" s="130" customFormat="1" ht="15" customHeight="1">
      <c r="A97" s="250"/>
      <c r="B97" s="241"/>
      <c r="C97" s="241"/>
      <c r="D97" s="253"/>
      <c r="E97" s="238"/>
      <c r="F97" s="238"/>
      <c r="G97" s="241"/>
      <c r="H97" s="44" t="s">
        <v>44</v>
      </c>
      <c r="I97" s="49">
        <v>182361</v>
      </c>
    </row>
    <row r="98" spans="1:9" s="130" customFormat="1">
      <c r="A98" s="250"/>
      <c r="B98" s="241"/>
      <c r="C98" s="241"/>
      <c r="D98" s="253"/>
      <c r="E98" s="238"/>
      <c r="F98" s="238"/>
      <c r="G98" s="241"/>
      <c r="H98" s="46" t="s">
        <v>45</v>
      </c>
      <c r="I98" s="49">
        <v>0</v>
      </c>
    </row>
    <row r="99" spans="1:9" s="130" customFormat="1">
      <c r="A99" s="251"/>
      <c r="B99" s="242"/>
      <c r="C99" s="242"/>
      <c r="D99" s="254"/>
      <c r="E99" s="239"/>
      <c r="F99" s="239"/>
      <c r="G99" s="242"/>
      <c r="H99" s="44" t="s">
        <v>46</v>
      </c>
      <c r="I99" s="49">
        <v>0</v>
      </c>
    </row>
    <row r="100" spans="1:9" s="130" customFormat="1" ht="15" customHeight="1">
      <c r="A100" s="249">
        <v>21</v>
      </c>
      <c r="B100" s="249">
        <v>854</v>
      </c>
      <c r="C100" s="249">
        <v>85410</v>
      </c>
      <c r="D100" s="252" t="s">
        <v>49</v>
      </c>
      <c r="E100" s="237" t="s">
        <v>65</v>
      </c>
      <c r="F100" s="237">
        <v>2026</v>
      </c>
      <c r="G100" s="240">
        <f>I100</f>
        <v>13500</v>
      </c>
      <c r="H100" s="42" t="s">
        <v>43</v>
      </c>
      <c r="I100" s="48">
        <f>I101+I102+I103</f>
        <v>13500</v>
      </c>
    </row>
    <row r="101" spans="1:9" s="130" customFormat="1" ht="15" customHeight="1">
      <c r="A101" s="250"/>
      <c r="B101" s="241"/>
      <c r="C101" s="241"/>
      <c r="D101" s="253"/>
      <c r="E101" s="238"/>
      <c r="F101" s="238"/>
      <c r="G101" s="241"/>
      <c r="H101" s="44" t="s">
        <v>44</v>
      </c>
      <c r="I101" s="49">
        <v>13500</v>
      </c>
    </row>
    <row r="102" spans="1:9" s="130" customFormat="1">
      <c r="A102" s="250"/>
      <c r="B102" s="241"/>
      <c r="C102" s="241"/>
      <c r="D102" s="253"/>
      <c r="E102" s="238"/>
      <c r="F102" s="238"/>
      <c r="G102" s="241"/>
      <c r="H102" s="46" t="s">
        <v>45</v>
      </c>
      <c r="I102" s="49">
        <v>0</v>
      </c>
    </row>
    <row r="103" spans="1:9" s="130" customFormat="1">
      <c r="A103" s="251"/>
      <c r="B103" s="242"/>
      <c r="C103" s="242"/>
      <c r="D103" s="254"/>
      <c r="E103" s="239"/>
      <c r="F103" s="239"/>
      <c r="G103" s="242"/>
      <c r="H103" s="44" t="s">
        <v>46</v>
      </c>
      <c r="I103" s="49">
        <v>0</v>
      </c>
    </row>
    <row r="104" spans="1:9" s="130" customFormat="1">
      <c r="A104" s="249">
        <v>22</v>
      </c>
      <c r="B104" s="249">
        <v>854</v>
      </c>
      <c r="C104" s="249">
        <v>85495</v>
      </c>
      <c r="D104" s="252" t="s">
        <v>63</v>
      </c>
      <c r="E104" s="237" t="s">
        <v>64</v>
      </c>
      <c r="F104" s="237">
        <v>2026</v>
      </c>
      <c r="G104" s="240">
        <f>I104</f>
        <v>80000</v>
      </c>
      <c r="H104" s="42" t="s">
        <v>43</v>
      </c>
      <c r="I104" s="48">
        <f>I105+I106+I107</f>
        <v>80000</v>
      </c>
    </row>
    <row r="105" spans="1:9" s="130" customFormat="1" ht="15" customHeight="1">
      <c r="A105" s="250"/>
      <c r="B105" s="241"/>
      <c r="C105" s="241"/>
      <c r="D105" s="259"/>
      <c r="E105" s="238"/>
      <c r="F105" s="238"/>
      <c r="G105" s="241"/>
      <c r="H105" s="44" t="s">
        <v>44</v>
      </c>
      <c r="I105" s="49">
        <v>0</v>
      </c>
    </row>
    <row r="106" spans="1:9" s="130" customFormat="1">
      <c r="A106" s="250"/>
      <c r="B106" s="241"/>
      <c r="C106" s="241"/>
      <c r="D106" s="259"/>
      <c r="E106" s="238"/>
      <c r="F106" s="238"/>
      <c r="G106" s="241"/>
      <c r="H106" s="46" t="s">
        <v>45</v>
      </c>
      <c r="I106" s="49">
        <v>80000</v>
      </c>
    </row>
    <row r="107" spans="1:9" s="130" customFormat="1">
      <c r="A107" s="251"/>
      <c r="B107" s="242"/>
      <c r="C107" s="242"/>
      <c r="D107" s="260"/>
      <c r="E107" s="239"/>
      <c r="F107" s="239"/>
      <c r="G107" s="242"/>
      <c r="H107" s="44" t="s">
        <v>46</v>
      </c>
      <c r="I107" s="49">
        <v>0</v>
      </c>
    </row>
    <row r="108" spans="1:9" s="130" customFormat="1">
      <c r="A108" s="249">
        <v>23</v>
      </c>
      <c r="B108" s="249">
        <v>854</v>
      </c>
      <c r="C108" s="249">
        <v>85495</v>
      </c>
      <c r="D108" s="252" t="s">
        <v>63</v>
      </c>
      <c r="E108" s="237" t="s">
        <v>65</v>
      </c>
      <c r="F108" s="237">
        <v>2026</v>
      </c>
      <c r="G108" s="240">
        <f>I108</f>
        <v>397158</v>
      </c>
      <c r="H108" s="42" t="s">
        <v>43</v>
      </c>
      <c r="I108" s="48">
        <f>I109+I110+I111</f>
        <v>397158</v>
      </c>
    </row>
    <row r="109" spans="1:9" s="130" customFormat="1" ht="15" customHeight="1">
      <c r="A109" s="250"/>
      <c r="B109" s="250"/>
      <c r="C109" s="250"/>
      <c r="D109" s="253"/>
      <c r="E109" s="255"/>
      <c r="F109" s="255"/>
      <c r="G109" s="257"/>
      <c r="H109" s="44" t="s">
        <v>44</v>
      </c>
      <c r="I109" s="49">
        <v>0</v>
      </c>
    </row>
    <row r="110" spans="1:9" s="130" customFormat="1">
      <c r="A110" s="250"/>
      <c r="B110" s="250"/>
      <c r="C110" s="250"/>
      <c r="D110" s="253"/>
      <c r="E110" s="255"/>
      <c r="F110" s="255"/>
      <c r="G110" s="257"/>
      <c r="H110" s="46" t="s">
        <v>45</v>
      </c>
      <c r="I110" s="49">
        <f>381510+15648</f>
        <v>397158</v>
      </c>
    </row>
    <row r="111" spans="1:9" s="130" customFormat="1">
      <c r="A111" s="251"/>
      <c r="B111" s="251"/>
      <c r="C111" s="251"/>
      <c r="D111" s="254"/>
      <c r="E111" s="256"/>
      <c r="F111" s="256"/>
      <c r="G111" s="258"/>
      <c r="H111" s="44" t="s">
        <v>46</v>
      </c>
      <c r="I111" s="49">
        <v>0</v>
      </c>
    </row>
    <row r="112" spans="1:9" s="130" customFormat="1">
      <c r="A112" s="249">
        <v>24</v>
      </c>
      <c r="B112" s="249">
        <v>855</v>
      </c>
      <c r="C112" s="249">
        <v>85595</v>
      </c>
      <c r="D112" s="252" t="s">
        <v>66</v>
      </c>
      <c r="E112" s="237" t="s">
        <v>51</v>
      </c>
      <c r="F112" s="237">
        <v>2026</v>
      </c>
      <c r="G112" s="240">
        <f>I112</f>
        <v>725400</v>
      </c>
      <c r="H112" s="42" t="s">
        <v>43</v>
      </c>
      <c r="I112" s="48">
        <f>I113+I114+I115</f>
        <v>725400</v>
      </c>
    </row>
    <row r="113" spans="1:9" s="130" customFormat="1" ht="15" customHeight="1">
      <c r="A113" s="250"/>
      <c r="B113" s="250"/>
      <c r="C113" s="250"/>
      <c r="D113" s="253"/>
      <c r="E113" s="255"/>
      <c r="F113" s="255"/>
      <c r="G113" s="257"/>
      <c r="H113" s="44" t="s">
        <v>44</v>
      </c>
      <c r="I113" s="49">
        <v>108810</v>
      </c>
    </row>
    <row r="114" spans="1:9" s="130" customFormat="1">
      <c r="A114" s="250"/>
      <c r="B114" s="250"/>
      <c r="C114" s="250"/>
      <c r="D114" s="253"/>
      <c r="E114" s="255"/>
      <c r="F114" s="255"/>
      <c r="G114" s="257"/>
      <c r="H114" s="46" t="s">
        <v>45</v>
      </c>
      <c r="I114" s="49">
        <v>616590</v>
      </c>
    </row>
    <row r="115" spans="1:9" s="130" customFormat="1">
      <c r="A115" s="251"/>
      <c r="B115" s="251"/>
      <c r="C115" s="251"/>
      <c r="D115" s="254"/>
      <c r="E115" s="256"/>
      <c r="F115" s="256"/>
      <c r="G115" s="258"/>
      <c r="H115" s="44" t="s">
        <v>46</v>
      </c>
      <c r="I115" s="49">
        <v>0</v>
      </c>
    </row>
    <row r="116" spans="1:9" s="130" customFormat="1">
      <c r="A116" s="249">
        <v>25</v>
      </c>
      <c r="B116" s="249">
        <v>926</v>
      </c>
      <c r="C116" s="249">
        <v>92695</v>
      </c>
      <c r="D116" s="252" t="s">
        <v>67</v>
      </c>
      <c r="E116" s="237" t="s">
        <v>51</v>
      </c>
      <c r="F116" s="237">
        <v>2026</v>
      </c>
      <c r="G116" s="240">
        <f>I116</f>
        <v>80000</v>
      </c>
      <c r="H116" s="42" t="s">
        <v>43</v>
      </c>
      <c r="I116" s="48">
        <f>I117+I118+I119</f>
        <v>80000</v>
      </c>
    </row>
    <row r="117" spans="1:9" s="130" customFormat="1">
      <c r="A117" s="250"/>
      <c r="B117" s="250"/>
      <c r="C117" s="250"/>
      <c r="D117" s="253"/>
      <c r="E117" s="255"/>
      <c r="F117" s="255"/>
      <c r="G117" s="257"/>
      <c r="H117" s="44" t="s">
        <v>44</v>
      </c>
      <c r="I117" s="49">
        <v>44660</v>
      </c>
    </row>
    <row r="118" spans="1:9" s="130" customFormat="1">
      <c r="A118" s="250"/>
      <c r="B118" s="250"/>
      <c r="C118" s="250"/>
      <c r="D118" s="253"/>
      <c r="E118" s="255"/>
      <c r="F118" s="255"/>
      <c r="G118" s="257"/>
      <c r="H118" s="46" t="s">
        <v>45</v>
      </c>
      <c r="I118" s="49">
        <v>0</v>
      </c>
    </row>
    <row r="119" spans="1:9" s="130" customFormat="1">
      <c r="A119" s="251"/>
      <c r="B119" s="251"/>
      <c r="C119" s="251"/>
      <c r="D119" s="254"/>
      <c r="E119" s="256"/>
      <c r="F119" s="256"/>
      <c r="G119" s="258"/>
      <c r="H119" s="44" t="s">
        <v>46</v>
      </c>
      <c r="I119" s="49">
        <v>35340</v>
      </c>
    </row>
    <row r="120" spans="1:9" s="130" customFormat="1">
      <c r="A120" s="261" t="s">
        <v>68</v>
      </c>
      <c r="B120" s="262"/>
      <c r="C120" s="262"/>
      <c r="D120" s="262"/>
      <c r="E120" s="263"/>
      <c r="F120" s="270">
        <v>2026</v>
      </c>
      <c r="G120" s="273">
        <f>G92+G104+G108+G112+G116+G88+G60+G56+G52+G48+G44+G40+G36+G32+G28+G24+G20+G16+G12+G72+G76+G80+G84+G96+G100</f>
        <v>24501550</v>
      </c>
      <c r="H120" s="42" t="s">
        <v>43</v>
      </c>
      <c r="I120" s="43">
        <f>I116+I112+I108+I104+I88+I60+I56+I52+I48+I28+I44+I40+I24+I12+I16+I20+I32+I36+I92+I72+I76+I80+I84+I96+I100</f>
        <v>24501550</v>
      </c>
    </row>
    <row r="121" spans="1:9" s="130" customFormat="1">
      <c r="A121" s="264"/>
      <c r="B121" s="265"/>
      <c r="C121" s="265"/>
      <c r="D121" s="265"/>
      <c r="E121" s="266"/>
      <c r="F121" s="271"/>
      <c r="G121" s="274"/>
      <c r="H121" s="233" t="s">
        <v>44</v>
      </c>
      <c r="I121" s="234">
        <f>I117+I113+I109+I105+I89+I61+I57+I53+I49+I45+I41+I29+I25+I21+I17+I13+I33+I37+I93+I73+I77+I81+I85+I97+I101</f>
        <v>8680509</v>
      </c>
    </row>
    <row r="122" spans="1:9" s="130" customFormat="1" ht="27.6">
      <c r="A122" s="264"/>
      <c r="B122" s="265"/>
      <c r="C122" s="265"/>
      <c r="D122" s="265"/>
      <c r="E122" s="266"/>
      <c r="F122" s="271"/>
      <c r="G122" s="274"/>
      <c r="H122" s="235" t="s">
        <v>45</v>
      </c>
      <c r="I122" s="234">
        <f t="shared" ref="I122:I123" si="0">I118+I114+I110+I106+I90+I62+I58+I54+I50+I46+I42+I30+I26+I22+I18+I14+I34+I38+I94+I74+I78+I82+I86+I98+I102</f>
        <v>8285108</v>
      </c>
    </row>
    <row r="123" spans="1:9" s="130" customFormat="1">
      <c r="A123" s="267"/>
      <c r="B123" s="268"/>
      <c r="C123" s="268"/>
      <c r="D123" s="268"/>
      <c r="E123" s="269"/>
      <c r="F123" s="272"/>
      <c r="G123" s="275"/>
      <c r="H123" s="233" t="s">
        <v>46</v>
      </c>
      <c r="I123" s="234">
        <f t="shared" si="0"/>
        <v>7535933</v>
      </c>
    </row>
    <row r="124" spans="1:9" s="130" customFormat="1">
      <c r="A124" s="3"/>
      <c r="B124" s="3"/>
      <c r="C124" s="3"/>
      <c r="D124" s="3"/>
      <c r="E124" s="3"/>
      <c r="F124" s="3"/>
      <c r="G124" s="236"/>
      <c r="H124" s="236"/>
      <c r="I124" s="236"/>
    </row>
  </sheetData>
  <mergeCells count="184">
    <mergeCell ref="G108:G111"/>
    <mergeCell ref="A112:A115"/>
    <mergeCell ref="B112:B115"/>
    <mergeCell ref="C112:C115"/>
    <mergeCell ref="D112:D115"/>
    <mergeCell ref="E112:E115"/>
    <mergeCell ref="F112:F115"/>
    <mergeCell ref="G112:G115"/>
    <mergeCell ref="A120:E123"/>
    <mergeCell ref="F120:F123"/>
    <mergeCell ref="G120:G123"/>
    <mergeCell ref="A116:A119"/>
    <mergeCell ref="B116:B119"/>
    <mergeCell ref="C116:C119"/>
    <mergeCell ref="D116:D119"/>
    <mergeCell ref="E116:E119"/>
    <mergeCell ref="F116:F119"/>
    <mergeCell ref="G116:G119"/>
    <mergeCell ref="G92:G95"/>
    <mergeCell ref="A104:A107"/>
    <mergeCell ref="B104:B107"/>
    <mergeCell ref="C104:C107"/>
    <mergeCell ref="D104:D107"/>
    <mergeCell ref="E104:E107"/>
    <mergeCell ref="F104:F107"/>
    <mergeCell ref="G104:G107"/>
    <mergeCell ref="C92:C95"/>
    <mergeCell ref="D92:D95"/>
    <mergeCell ref="E92:E95"/>
    <mergeCell ref="F92:F95"/>
    <mergeCell ref="A96:A99"/>
    <mergeCell ref="B96:B99"/>
    <mergeCell ref="C96:C99"/>
    <mergeCell ref="D96:D99"/>
    <mergeCell ref="E96:E99"/>
    <mergeCell ref="F96:F99"/>
    <mergeCell ref="G96:G99"/>
    <mergeCell ref="A100:A103"/>
    <mergeCell ref="B100:B103"/>
    <mergeCell ref="C100:C103"/>
    <mergeCell ref="D100:D103"/>
    <mergeCell ref="E100:E103"/>
    <mergeCell ref="D88:D91"/>
    <mergeCell ref="E88:E91"/>
    <mergeCell ref="F88:F91"/>
    <mergeCell ref="G88:G91"/>
    <mergeCell ref="G72:G75"/>
    <mergeCell ref="A76:A79"/>
    <mergeCell ref="B76:B79"/>
    <mergeCell ref="C76:C79"/>
    <mergeCell ref="D76:D79"/>
    <mergeCell ref="E76:E79"/>
    <mergeCell ref="F76:F79"/>
    <mergeCell ref="G76:G79"/>
    <mergeCell ref="F84:F87"/>
    <mergeCell ref="A80:A83"/>
    <mergeCell ref="B80:B83"/>
    <mergeCell ref="C80:C83"/>
    <mergeCell ref="D80:D83"/>
    <mergeCell ref="E80:E83"/>
    <mergeCell ref="F80:F83"/>
    <mergeCell ref="I66:I70"/>
    <mergeCell ref="A72:A75"/>
    <mergeCell ref="B72:B75"/>
    <mergeCell ref="C72:C75"/>
    <mergeCell ref="D72:D75"/>
    <mergeCell ref="E72:E75"/>
    <mergeCell ref="A108:A111"/>
    <mergeCell ref="B108:B111"/>
    <mergeCell ref="C108:C111"/>
    <mergeCell ref="D108:D111"/>
    <mergeCell ref="E108:E111"/>
    <mergeCell ref="F108:F111"/>
    <mergeCell ref="G84:G87"/>
    <mergeCell ref="A92:A95"/>
    <mergeCell ref="B92:B95"/>
    <mergeCell ref="A84:A87"/>
    <mergeCell ref="B84:B87"/>
    <mergeCell ref="C84:C87"/>
    <mergeCell ref="D84:D87"/>
    <mergeCell ref="E84:E87"/>
    <mergeCell ref="G80:G83"/>
    <mergeCell ref="A88:A91"/>
    <mergeCell ref="B88:B91"/>
    <mergeCell ref="C88:C91"/>
    <mergeCell ref="G60:G63"/>
    <mergeCell ref="F72:F75"/>
    <mergeCell ref="A60:A63"/>
    <mergeCell ref="B60:B63"/>
    <mergeCell ref="C60:C63"/>
    <mergeCell ref="D60:D63"/>
    <mergeCell ref="E60:E63"/>
    <mergeCell ref="F60:F63"/>
    <mergeCell ref="G52:G55"/>
    <mergeCell ref="A56:A59"/>
    <mergeCell ref="B56:B59"/>
    <mergeCell ref="C56:C59"/>
    <mergeCell ref="D56:D59"/>
    <mergeCell ref="E56:E59"/>
    <mergeCell ref="F56:F59"/>
    <mergeCell ref="G56:G59"/>
    <mergeCell ref="A52:A55"/>
    <mergeCell ref="B52:B55"/>
    <mergeCell ref="C52:C55"/>
    <mergeCell ref="D52:D55"/>
    <mergeCell ref="E52:E55"/>
    <mergeCell ref="F52:F55"/>
    <mergeCell ref="G44:G47"/>
    <mergeCell ref="A48:A51"/>
    <mergeCell ref="B48:B51"/>
    <mergeCell ref="C48:C51"/>
    <mergeCell ref="D48:D51"/>
    <mergeCell ref="E48:E51"/>
    <mergeCell ref="F48:F51"/>
    <mergeCell ref="G48:G51"/>
    <mergeCell ref="A44:A47"/>
    <mergeCell ref="B44:B47"/>
    <mergeCell ref="C44:C47"/>
    <mergeCell ref="D44:D47"/>
    <mergeCell ref="E44:E47"/>
    <mergeCell ref="F44:F47"/>
    <mergeCell ref="G36:G39"/>
    <mergeCell ref="A40:A43"/>
    <mergeCell ref="B40:B43"/>
    <mergeCell ref="C40:C43"/>
    <mergeCell ref="D40:D43"/>
    <mergeCell ref="E40:E43"/>
    <mergeCell ref="F40:F43"/>
    <mergeCell ref="G40:G43"/>
    <mergeCell ref="A36:A39"/>
    <mergeCell ref="B36:B39"/>
    <mergeCell ref="C36:C39"/>
    <mergeCell ref="D36:D39"/>
    <mergeCell ref="E36:E39"/>
    <mergeCell ref="F36:F39"/>
    <mergeCell ref="G28:G31"/>
    <mergeCell ref="A32:A35"/>
    <mergeCell ref="B32:B35"/>
    <mergeCell ref="C32:C35"/>
    <mergeCell ref="D32:D35"/>
    <mergeCell ref="E32:E35"/>
    <mergeCell ref="F32:F35"/>
    <mergeCell ref="G32:G35"/>
    <mergeCell ref="A28:A31"/>
    <mergeCell ref="B28:B31"/>
    <mergeCell ref="C28:C31"/>
    <mergeCell ref="D28:D31"/>
    <mergeCell ref="E28:E31"/>
    <mergeCell ref="F28:F31"/>
    <mergeCell ref="C24:C27"/>
    <mergeCell ref="D24:D27"/>
    <mergeCell ref="E24:E27"/>
    <mergeCell ref="F24:F27"/>
    <mergeCell ref="G24:G27"/>
    <mergeCell ref="A20:A23"/>
    <mergeCell ref="B20:B23"/>
    <mergeCell ref="C20:C23"/>
    <mergeCell ref="D20:D23"/>
    <mergeCell ref="E20:E23"/>
    <mergeCell ref="F20:F23"/>
    <mergeCell ref="F100:F103"/>
    <mergeCell ref="G100:G103"/>
    <mergeCell ref="G1:I1"/>
    <mergeCell ref="G2:I2"/>
    <mergeCell ref="G3:I3"/>
    <mergeCell ref="A5:I5"/>
    <mergeCell ref="I6:I10"/>
    <mergeCell ref="A12:A15"/>
    <mergeCell ref="B12:B15"/>
    <mergeCell ref="C12:C15"/>
    <mergeCell ref="D12:D15"/>
    <mergeCell ref="E12:E15"/>
    <mergeCell ref="F12:F15"/>
    <mergeCell ref="G12:G15"/>
    <mergeCell ref="A16:A19"/>
    <mergeCell ref="B16:B19"/>
    <mergeCell ref="C16:C19"/>
    <mergeCell ref="D16:D19"/>
    <mergeCell ref="E16:E19"/>
    <mergeCell ref="F16:F19"/>
    <mergeCell ref="G16:G19"/>
    <mergeCell ref="G20:G23"/>
    <mergeCell ref="A24:A27"/>
    <mergeCell ref="B24:B27"/>
  </mergeCells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1 2 3</vt:lpstr>
      <vt:lpstr>załącznik nr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AniaB</dc:creator>
  <cp:lastModifiedBy>Marta Kozik</cp:lastModifiedBy>
  <cp:lastPrinted>2026-08-25T05:26:45Z</cp:lastPrinted>
  <dcterms:created xsi:type="dcterms:W3CDTF">2019-10-11T12:09:38Z</dcterms:created>
  <dcterms:modified xsi:type="dcterms:W3CDTF">2026-08-25T05:26:48Z</dcterms:modified>
</cp:coreProperties>
</file>