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172\M.Kozik\Moje dokumenty\sesje\sesja 24\uchwaly\XXIV 122 26 zmiany w budżecie\"/>
    </mc:Choice>
  </mc:AlternateContent>
  <xr:revisionPtr revIDLastSave="0" documentId="13_ncr:1_{29C952C0-39E8-47F3-8513-C0CF6A6982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łącznik nr 1 2" sheetId="1" r:id="rId1"/>
    <sheet name="załącznik nr 3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5" i="2" l="1"/>
  <c r="I114" i="2"/>
  <c r="I113" i="2"/>
  <c r="F101" i="1"/>
  <c r="E101" i="1"/>
  <c r="F100" i="1"/>
  <c r="E100" i="1"/>
  <c r="F53" i="1"/>
  <c r="F52" i="1" s="1"/>
  <c r="F51" i="1" s="1"/>
  <c r="E53" i="1"/>
  <c r="E52" i="1" s="1"/>
  <c r="E51" i="1" s="1"/>
  <c r="E98" i="1"/>
  <c r="F95" i="1"/>
  <c r="E95" i="1"/>
  <c r="E94" i="1" l="1"/>
  <c r="E93" i="1" s="1"/>
  <c r="F94" i="1"/>
  <c r="F93" i="1" s="1"/>
  <c r="E86" i="1"/>
  <c r="E85" i="1" s="1"/>
  <c r="F86" i="1"/>
  <c r="F85" i="1" s="1"/>
  <c r="F76" i="1"/>
  <c r="F75" i="1" s="1"/>
  <c r="E76" i="1"/>
  <c r="E75" i="1" s="1"/>
  <c r="F66" i="1" l="1"/>
  <c r="E66" i="1"/>
  <c r="E65" i="1" s="1"/>
  <c r="F70" i="1"/>
  <c r="F69" i="1" s="1"/>
  <c r="F64" i="1" s="1"/>
  <c r="E70" i="1"/>
  <c r="E69" i="1" s="1"/>
  <c r="F57" i="1"/>
  <c r="F56" i="1" s="1"/>
  <c r="F55" i="1" s="1"/>
  <c r="E57" i="1"/>
  <c r="E56" i="1" s="1"/>
  <c r="E55" i="1" s="1"/>
  <c r="F49" i="1"/>
  <c r="F48" i="1" s="1"/>
  <c r="F47" i="1" s="1"/>
  <c r="E49" i="1"/>
  <c r="E48" i="1" s="1"/>
  <c r="E47" i="1" s="1"/>
  <c r="E64" i="1" l="1"/>
  <c r="F39" i="1" l="1"/>
  <c r="F31" i="1"/>
  <c r="F30" i="1" s="1"/>
  <c r="F29" i="1" s="1"/>
  <c r="F21" i="1" l="1"/>
  <c r="F20" i="1" s="1"/>
  <c r="E21" i="1"/>
  <c r="E20" i="1" s="1"/>
  <c r="F24" i="1"/>
  <c r="E24" i="1"/>
  <c r="F17" i="1"/>
  <c r="E17" i="1"/>
  <c r="E16" i="1" s="1"/>
  <c r="F9" i="1" l="1"/>
  <c r="F8" i="1" s="1"/>
  <c r="F7" i="1" s="1"/>
  <c r="E9" i="1"/>
  <c r="E8" i="1" s="1"/>
  <c r="E7" i="1" s="1"/>
  <c r="F27" i="1"/>
  <c r="E27" i="1"/>
  <c r="E26" i="1" s="1"/>
  <c r="F23" i="1"/>
  <c r="F15" i="1" s="1"/>
  <c r="E23" i="1"/>
  <c r="F13" i="1"/>
  <c r="F12" i="1" s="1"/>
  <c r="F11" i="1" s="1"/>
  <c r="E13" i="1"/>
  <c r="E12" i="1" s="1"/>
  <c r="E11" i="1" s="1"/>
  <c r="E15" i="1" l="1"/>
  <c r="F38" i="1"/>
  <c r="E31" i="1"/>
  <c r="E30" i="1" s="1"/>
  <c r="E29" i="1" s="1"/>
  <c r="E38" i="1" s="1"/>
  <c r="I25" i="2"/>
  <c r="I24" i="2" s="1"/>
  <c r="G24" i="2" s="1"/>
  <c r="I84" i="2"/>
  <c r="G84" i="2" s="1"/>
  <c r="I108" i="2"/>
  <c r="G108" i="2"/>
  <c r="I104" i="2"/>
  <c r="G104" i="2"/>
  <c r="I102" i="2"/>
  <c r="I100" i="2"/>
  <c r="G100" i="2" s="1"/>
  <c r="I96" i="2"/>
  <c r="G96" i="2" s="1"/>
  <c r="I92" i="2"/>
  <c r="G92" i="2"/>
  <c r="I88" i="2"/>
  <c r="G88" i="2"/>
  <c r="I80" i="2"/>
  <c r="G80" i="2"/>
  <c r="I76" i="2"/>
  <c r="G76" i="2" s="1"/>
  <c r="I72" i="2"/>
  <c r="G72" i="2"/>
  <c r="I60" i="2"/>
  <c r="G60" i="2" s="1"/>
  <c r="I57" i="2"/>
  <c r="I53" i="2"/>
  <c r="I52" i="2"/>
  <c r="G52" i="2" s="1"/>
  <c r="I48" i="2"/>
  <c r="G48" i="2" s="1"/>
  <c r="I44" i="2"/>
  <c r="I40" i="2"/>
  <c r="G40" i="2" s="1"/>
  <c r="I36" i="2"/>
  <c r="G36" i="2" s="1"/>
  <c r="I32" i="2"/>
  <c r="G32" i="2"/>
  <c r="I28" i="2"/>
  <c r="G28" i="2" s="1"/>
  <c r="I20" i="2"/>
  <c r="G20" i="2"/>
  <c r="I16" i="2"/>
  <c r="G16" i="2" s="1"/>
  <c r="I13" i="2"/>
  <c r="I12" i="2"/>
  <c r="G12" i="2"/>
  <c r="G44" i="2" l="1"/>
  <c r="G112" i="2" s="1"/>
  <c r="I112" i="2"/>
  <c r="I56" i="2"/>
  <c r="G56" i="2" l="1"/>
  <c r="F102" i="1" l="1"/>
  <c r="F40" i="1"/>
</calcChain>
</file>

<file path=xl/sharedStrings.xml><?xml version="1.0" encoding="utf-8"?>
<sst xmlns="http://schemas.openxmlformats.org/spreadsheetml/2006/main" count="305" uniqueCount="113">
  <si>
    <t>§</t>
  </si>
  <si>
    <t>DOCHODY</t>
  </si>
  <si>
    <t xml:space="preserve">Dział </t>
  </si>
  <si>
    <t xml:space="preserve">Rozdział </t>
  </si>
  <si>
    <t xml:space="preserve">Nazwa </t>
  </si>
  <si>
    <t xml:space="preserve">Zwiększenie </t>
  </si>
  <si>
    <t xml:space="preserve">Zmniejszenie </t>
  </si>
  <si>
    <t xml:space="preserve">Razem dochody </t>
  </si>
  <si>
    <t xml:space="preserve">                                                                                                                   </t>
  </si>
  <si>
    <t xml:space="preserve">WYDATKI </t>
  </si>
  <si>
    <t xml:space="preserve"> Załącznik Nr  1  do Uchwały</t>
  </si>
  <si>
    <t xml:space="preserve"> Rady  Powiatu  Świdwińskiego </t>
  </si>
  <si>
    <t xml:space="preserve"> Załącznik Nr  2  do Uchwały</t>
  </si>
  <si>
    <t>w tym na wydatki inwestycyjne</t>
  </si>
  <si>
    <t>w tym dochody majątkowe</t>
  </si>
  <si>
    <t xml:space="preserve">Razem wydatki </t>
  </si>
  <si>
    <t>Powiatowy Zarząd Dróg w Świdwinie</t>
  </si>
  <si>
    <t>Starostwo Powiatowe w Świdwinie</t>
  </si>
  <si>
    <t>Zakup materiałów i wyposażenia</t>
  </si>
  <si>
    <t>Pozostała działalność</t>
  </si>
  <si>
    <t>Zakup usług pozostałych</t>
  </si>
  <si>
    <t>Rady Powiatu Świdwińskiego</t>
  </si>
  <si>
    <t>Zadania inwestycyjne do realizacji w 2026 roku</t>
  </si>
  <si>
    <t>Jednostka</t>
  </si>
  <si>
    <t>Plan na 2026r.</t>
  </si>
  <si>
    <t>Nazwa zadania</t>
  </si>
  <si>
    <t>organizacyjna</t>
  </si>
  <si>
    <t>Okres</t>
  </si>
  <si>
    <t xml:space="preserve">Łączne </t>
  </si>
  <si>
    <t>Źródła</t>
  </si>
  <si>
    <t>Lp.</t>
  </si>
  <si>
    <t>Dział</t>
  </si>
  <si>
    <t>Rozdział</t>
  </si>
  <si>
    <t xml:space="preserve">inwestycyjnego </t>
  </si>
  <si>
    <t>realizująca program</t>
  </si>
  <si>
    <t>realizacji</t>
  </si>
  <si>
    <t>nakłady</t>
  </si>
  <si>
    <t>finansowania</t>
  </si>
  <si>
    <t>lub koordynująca</t>
  </si>
  <si>
    <t>finansowe</t>
  </si>
  <si>
    <t>wykonanie programu</t>
  </si>
  <si>
    <t>(w zł)</t>
  </si>
  <si>
    <t xml:space="preserve">Remont drogi powiatowej Nr 1088Z w km 8+787-13+370 na odcinku od m. Zajączkówko do m. Połczyn Zdrój  </t>
  </si>
  <si>
    <t>OGÓŁEM:</t>
  </si>
  <si>
    <t xml:space="preserve">środki własne </t>
  </si>
  <si>
    <t>środki pomocowe</t>
  </si>
  <si>
    <t>inne środki</t>
  </si>
  <si>
    <t>Przebudowa drogi powiatowej Nr 1074Z na odcinku Świdwin – Niemierzyno</t>
  </si>
  <si>
    <t>Przebudowa z rozbudową drogi powiatowej Nr 1083Z Świdwin – Świdwinek</t>
  </si>
  <si>
    <t>Zakupy majątkowe</t>
  </si>
  <si>
    <t>Zwiększenie jakości dostępności usług publicznych poprzez doposażenie CN Cordis - budowa przepompowni</t>
  </si>
  <si>
    <t xml:space="preserve">Starostwo Powiatowe w Świdwinie </t>
  </si>
  <si>
    <t>Powiatowy Inspektorat Nadzoru Budowlanego w Świdwinie</t>
  </si>
  <si>
    <t>Rozbudowa Regionalnej Infrastruktury Informacji Przestrzennej Województwa Zachodniopomorskiego</t>
  </si>
  <si>
    <t>Wydatki inwestycyjne - dokumentacje, nadzory</t>
  </si>
  <si>
    <t>Przebudowa ZPO w Połczynie Zdroju na potrzeby Poradni Psychologiczno-Pedagogicznej</t>
  </si>
  <si>
    <t>Zwiększenie jakości i dostępności usług publicznych ZSR CKZ w Świdwinie</t>
  </si>
  <si>
    <t>Wymiana windy w budynku Starostwa Powiatowego</t>
  </si>
  <si>
    <t>Wydzielenie klatki ppoż. w budynku Starostwa Powiatowego</t>
  </si>
  <si>
    <t>Zwiększenie efektywności energetycznej w budynku Poradni PP w Świdwinie poprzez termomodernizację i wymianę źródła ciepła</t>
  </si>
  <si>
    <t>Budowa hali magazynowej o konstrukcji stalowej wraz z niezbędnymi urządzeniami - OLOC</t>
  </si>
  <si>
    <t>Adaptacja terenów zurbanizowanych do zmian klimatu – mała retencja wodna                         w szpitalu w Połczynie Zdroju</t>
  </si>
  <si>
    <t>Utworzenie terenów zielonych przy Domu Pomocy Społecznej w Modrzewcu</t>
  </si>
  <si>
    <t xml:space="preserve">Poprawa jakości i dostępności kształcenia zawodowego w szkołach ponadpodstawowych wraz z doposażeniem pracowni </t>
  </si>
  <si>
    <t>Zespół Szkół w Połczynie Zdroju</t>
  </si>
  <si>
    <t>Zespół Szkół Rolniczych CKZ w Świdwinie</t>
  </si>
  <si>
    <t>Termomodernizacja budynku mieszkalnego przy ul. Wojska Polskiego 27 w Świdwinie</t>
  </si>
  <si>
    <t>Poprawa infrastruktury sportowej na terenie szkół Powiatu Świdwińskiego</t>
  </si>
  <si>
    <t xml:space="preserve">RAZEM </t>
  </si>
  <si>
    <t>Załącznik Nr 3 do Uchwały</t>
  </si>
  <si>
    <t xml:space="preserve">Dokumentacja projektowa instalacji fotowoltaicznej </t>
  </si>
  <si>
    <t>Komenda Powiatowej Państwowej Straży Pożarnej w Świdwinie</t>
  </si>
  <si>
    <t>Zakupy majątkowe  w ramach programu "Bezpieczeństwo na terenie Powiatu Świdwińskiego"</t>
  </si>
  <si>
    <t>OŚWIATA I WYCHOWANIE</t>
  </si>
  <si>
    <t>Technika</t>
  </si>
  <si>
    <t>0 690</t>
  </si>
  <si>
    <t>Wpływy z różnych opłat</t>
  </si>
  <si>
    <t>POMOC SPOŁECZNA</t>
  </si>
  <si>
    <t>Domy pomocy społecznej</t>
  </si>
  <si>
    <t>Dom Pomocy Społecznej w Krzecku</t>
  </si>
  <si>
    <t>0 830</t>
  </si>
  <si>
    <t>Wpływy z usług</t>
  </si>
  <si>
    <t>EDUKACYJNA OPIEKA WYCHOWAWCZA</t>
  </si>
  <si>
    <t>Specjalne ośrodki szkolno - wychowawcze</t>
  </si>
  <si>
    <t>Zespół Placówek Specjalnych w Sławoborzu</t>
  </si>
  <si>
    <t>Internaty i bursy szkolne</t>
  </si>
  <si>
    <t>Zespół Placówek Oświatowych w Połczynie Zdroju</t>
  </si>
  <si>
    <t>Domy wczasów dziecięcych</t>
  </si>
  <si>
    <t>Szkolne schroniska młodzieżowe</t>
  </si>
  <si>
    <t>0 960</t>
  </si>
  <si>
    <t>Wpływy z otrzymanych spadków, zapisów i darowizn w postaci pieniężnej</t>
  </si>
  <si>
    <t>KULTURA FIZYCZNA</t>
  </si>
  <si>
    <t>Starostwo Powiatowe w Świdwinie - "Budowa siłowni zewnętrznej przy szpitalu w Połczynie Zdroju"</t>
  </si>
  <si>
    <t>Dotacja celowa w ramach programów finansowanych z udziałem środków europejskich oraz</t>
  </si>
  <si>
    <t>środków, o których mowa w art.5 ust.3 pkt 5 lit a i b ustawy, lub płatności w ramach</t>
  </si>
  <si>
    <t>budżetu środków europejskich, realizowanych przez jednostki samorządu terytorialnego</t>
  </si>
  <si>
    <t>Zakup energii</t>
  </si>
  <si>
    <t>Zakup usług remontowych</t>
  </si>
  <si>
    <t>Różne opłaty i składki</t>
  </si>
  <si>
    <t>Odpis na ZFŚS</t>
  </si>
  <si>
    <t>Opłaty na rzecz budżetu państwa</t>
  </si>
  <si>
    <t>Wpłaty na PPK finansowane przez podmioty zatrudniające</t>
  </si>
  <si>
    <t>Zakup środków żywności</t>
  </si>
  <si>
    <t>Zespół Placówek Oświatowych w Połczynie-Zdroju</t>
  </si>
  <si>
    <t>Wydatki osobowe niezaliczane do wynagrodzeń</t>
  </si>
  <si>
    <t>Wynagrodzenia osobowe</t>
  </si>
  <si>
    <t>Składki na ZUS</t>
  </si>
  <si>
    <t>Składka FP</t>
  </si>
  <si>
    <t>Podatek od towarów i usług (VAT)</t>
  </si>
  <si>
    <t>Wydatki inwestycyjne jednostek budżetowych</t>
  </si>
  <si>
    <t>OCHRONA ZDROWIA</t>
  </si>
  <si>
    <t>Opłaty na rzecz budżetów jednostek samorządu terytorialnego</t>
  </si>
  <si>
    <t xml:space="preserve">  Nr XXIV/122/26 z dnia 25 czerwca 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</si>
</sst>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.00;[Red]#,##0.00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u/>
      <sz val="11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name val="Times New Roman"/>
      <family val="1"/>
      <charset val="238"/>
    </font>
    <font>
      <i/>
      <sz val="10.5"/>
      <color theme="1"/>
      <name val="Calibri"/>
      <family val="2"/>
      <charset val="238"/>
      <scheme val="minor"/>
    </font>
    <font>
      <u/>
      <sz val="11"/>
      <name val="Times New Roman"/>
      <family val="1"/>
      <charset val="238"/>
    </font>
    <font>
      <sz val="10.5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u/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0.5"/>
      <name val="Times New Roman"/>
      <family val="1"/>
      <charset val="238"/>
    </font>
    <font>
      <i/>
      <u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6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164" fontId="5" fillId="0" borderId="0" xfId="0" applyNumberFormat="1" applyFont="1" applyAlignment="1">
      <alignment vertical="center"/>
    </xf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5" fontId="11" fillId="0" borderId="0" xfId="0" applyNumberFormat="1" applyFont="1"/>
    <xf numFmtId="0" fontId="7" fillId="0" borderId="5" xfId="0" applyFont="1" applyBorder="1" applyAlignment="1">
      <alignment vertical="center"/>
    </xf>
    <xf numFmtId="165" fontId="7" fillId="0" borderId="5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165" fontId="11" fillId="0" borderId="5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165" fontId="6" fillId="0" borderId="5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65" fontId="13" fillId="0" borderId="5" xfId="0" applyNumberFormat="1" applyFont="1" applyBorder="1" applyAlignment="1">
      <alignment vertical="center"/>
    </xf>
    <xf numFmtId="0" fontId="5" fillId="0" borderId="0" xfId="0" applyFont="1"/>
    <xf numFmtId="165" fontId="0" fillId="0" borderId="0" xfId="0" applyNumberFormat="1" applyAlignment="1">
      <alignment vertical="center"/>
    </xf>
    <xf numFmtId="0" fontId="2" fillId="0" borderId="5" xfId="0" applyFont="1" applyBorder="1"/>
    <xf numFmtId="165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right" wrapText="1"/>
    </xf>
    <xf numFmtId="0" fontId="15" fillId="0" borderId="0" xfId="0" applyFont="1" applyAlignment="1">
      <alignment horizontal="right" wrapText="1"/>
    </xf>
    <xf numFmtId="0" fontId="15" fillId="0" borderId="1" xfId="1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4" fontId="15" fillId="0" borderId="1" xfId="1" applyNumberFormat="1" applyFont="1" applyBorder="1" applyAlignment="1">
      <alignment horizontal="center"/>
    </xf>
    <xf numFmtId="4" fontId="15" fillId="0" borderId="13" xfId="1" applyNumberFormat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4" fontId="15" fillId="0" borderId="6" xfId="1" applyNumberFormat="1" applyFont="1" applyBorder="1" applyAlignment="1">
      <alignment horizontal="center"/>
    </xf>
    <xf numFmtId="4" fontId="15" fillId="0" borderId="12" xfId="1" applyNumberFormat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6" fillId="0" borderId="3" xfId="1" applyFont="1" applyBorder="1" applyAlignment="1">
      <alignment horizontal="center"/>
    </xf>
    <xf numFmtId="4" fontId="15" fillId="0" borderId="3" xfId="1" applyNumberFormat="1" applyFont="1" applyBorder="1" applyAlignment="1">
      <alignment horizontal="center"/>
    </xf>
    <xf numFmtId="4" fontId="15" fillId="0" borderId="14" xfId="1" applyNumberFormat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3" fontId="15" fillId="0" borderId="5" xfId="1" applyNumberFormat="1" applyFont="1" applyBorder="1" applyAlignment="1">
      <alignment horizontal="center"/>
    </xf>
    <xf numFmtId="4" fontId="18" fillId="2" borderId="5" xfId="1" applyNumberFormat="1" applyFont="1" applyFill="1" applyBorder="1" applyAlignment="1">
      <alignment vertical="center"/>
    </xf>
    <xf numFmtId="4" fontId="18" fillId="0" borderId="5" xfId="1" applyNumberFormat="1" applyFont="1" applyBorder="1" applyAlignment="1">
      <alignment vertical="center" wrapText="1"/>
    </xf>
    <xf numFmtId="4" fontId="15" fillId="2" borderId="5" xfId="1" applyNumberFormat="1" applyFont="1" applyFill="1" applyBorder="1" applyAlignment="1">
      <alignment vertical="center"/>
    </xf>
    <xf numFmtId="4" fontId="15" fillId="0" borderId="5" xfId="2" applyNumberFormat="1" applyFont="1" applyBorder="1" applyAlignment="1">
      <alignment vertical="center"/>
    </xf>
    <xf numFmtId="4" fontId="15" fillId="2" borderId="5" xfId="1" applyNumberFormat="1" applyFont="1" applyFill="1" applyBorder="1" applyAlignment="1">
      <alignment vertical="center" wrapText="1"/>
    </xf>
    <xf numFmtId="4" fontId="15" fillId="0" borderId="5" xfId="1" applyNumberFormat="1" applyFont="1" applyBorder="1" applyAlignment="1">
      <alignment vertical="center" wrapText="1"/>
    </xf>
    <xf numFmtId="4" fontId="20" fillId="2" borderId="5" xfId="1" applyNumberFormat="1" applyFont="1" applyFill="1" applyBorder="1" applyAlignment="1">
      <alignment vertical="center"/>
    </xf>
    <xf numFmtId="4" fontId="20" fillId="0" borderId="5" xfId="1" applyNumberFormat="1" applyFont="1" applyBorder="1" applyAlignment="1">
      <alignment vertical="center" wrapText="1"/>
    </xf>
    <xf numFmtId="4" fontId="16" fillId="2" borderId="5" xfId="1" applyNumberFormat="1" applyFont="1" applyFill="1" applyBorder="1" applyAlignment="1">
      <alignment vertical="center"/>
    </xf>
    <xf numFmtId="4" fontId="16" fillId="0" borderId="5" xfId="2" applyNumberFormat="1" applyFont="1" applyBorder="1" applyAlignment="1">
      <alignment vertical="center"/>
    </xf>
    <xf numFmtId="4" fontId="16" fillId="2" borderId="5" xfId="1" applyNumberFormat="1" applyFont="1" applyFill="1" applyBorder="1" applyAlignment="1">
      <alignment vertical="center" wrapText="1"/>
    </xf>
    <xf numFmtId="4" fontId="16" fillId="0" borderId="5" xfId="1" applyNumberFormat="1" applyFont="1" applyBorder="1" applyAlignment="1">
      <alignment vertical="center" wrapText="1"/>
    </xf>
    <xf numFmtId="4" fontId="20" fillId="0" borderId="5" xfId="0" applyNumberFormat="1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5" fillId="0" borderId="0" xfId="1" applyFont="1" applyAlignment="1">
      <alignment vertical="center" wrapText="1"/>
    </xf>
    <xf numFmtId="0" fontId="21" fillId="0" borderId="0" xfId="1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8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vertical="center" wrapText="1"/>
    </xf>
    <xf numFmtId="4" fontId="15" fillId="0" borderId="0" xfId="1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24" fillId="2" borderId="5" xfId="1" applyNumberFormat="1" applyFont="1" applyFill="1" applyBorder="1" applyAlignment="1">
      <alignment vertical="center"/>
    </xf>
    <xf numFmtId="4" fontId="24" fillId="0" borderId="5" xfId="1" applyNumberFormat="1" applyFont="1" applyBorder="1" applyAlignment="1">
      <alignment vertical="center" wrapText="1"/>
    </xf>
    <xf numFmtId="4" fontId="24" fillId="2" borderId="5" xfId="1" applyNumberFormat="1" applyFont="1" applyFill="1" applyBorder="1" applyAlignment="1">
      <alignment vertical="center" wrapText="1"/>
    </xf>
    <xf numFmtId="0" fontId="25" fillId="0" borderId="0" xfId="0" applyFont="1"/>
    <xf numFmtId="4" fontId="6" fillId="0" borderId="0" xfId="0" applyNumberFormat="1" applyFont="1"/>
    <xf numFmtId="0" fontId="15" fillId="3" borderId="0" xfId="1" applyFont="1" applyFill="1" applyAlignment="1">
      <alignment vertical="center" wrapText="1"/>
    </xf>
    <xf numFmtId="0" fontId="19" fillId="3" borderId="0" xfId="1" applyFont="1" applyFill="1" applyAlignment="1">
      <alignment horizontal="center" vertical="center" wrapText="1"/>
    </xf>
    <xf numFmtId="0" fontId="18" fillId="3" borderId="0" xfId="1" applyFont="1" applyFill="1" applyAlignment="1">
      <alignment horizontal="center" vertical="center" wrapText="1"/>
    </xf>
    <xf numFmtId="4" fontId="15" fillId="3" borderId="0" xfId="1" applyNumberFormat="1" applyFont="1" applyFill="1" applyAlignment="1">
      <alignment vertical="center" wrapText="1"/>
    </xf>
    <xf numFmtId="4" fontId="15" fillId="3" borderId="0" xfId="1" applyNumberFormat="1" applyFont="1" applyFill="1" applyAlignment="1">
      <alignment vertical="center"/>
    </xf>
    <xf numFmtId="4" fontId="15" fillId="3" borderId="0" xfId="0" applyNumberFormat="1" applyFont="1" applyFill="1" applyAlignment="1">
      <alignment vertical="center"/>
    </xf>
    <xf numFmtId="0" fontId="0" fillId="3" borderId="0" xfId="0" applyFill="1"/>
    <xf numFmtId="0" fontId="2" fillId="0" borderId="1" xfId="0" applyFont="1" applyBorder="1"/>
    <xf numFmtId="0" fontId="4" fillId="0" borderId="6" xfId="0" applyFont="1" applyBorder="1"/>
    <xf numFmtId="0" fontId="1" fillId="0" borderId="6" xfId="0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1" fillId="0" borderId="9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8" xfId="0" applyFont="1" applyBorder="1"/>
    <xf numFmtId="165" fontId="2" fillId="0" borderId="5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7" fillId="0" borderId="1" xfId="0" applyFont="1" applyBorder="1"/>
    <xf numFmtId="0" fontId="7" fillId="0" borderId="6" xfId="0" applyFont="1" applyBorder="1"/>
    <xf numFmtId="0" fontId="7" fillId="0" borderId="5" xfId="0" applyFont="1" applyBorder="1"/>
    <xf numFmtId="165" fontId="7" fillId="0" borderId="5" xfId="0" applyNumberFormat="1" applyFont="1" applyBorder="1"/>
    <xf numFmtId="0" fontId="7" fillId="0" borderId="13" xfId="0" applyFont="1" applyBorder="1"/>
    <xf numFmtId="0" fontId="7" fillId="0" borderId="10" xfId="0" applyFont="1" applyBorder="1"/>
    <xf numFmtId="0" fontId="13" fillId="0" borderId="12" xfId="0" applyFont="1" applyBorder="1"/>
    <xf numFmtId="0" fontId="13" fillId="0" borderId="6" xfId="0" applyFont="1" applyBorder="1"/>
    <xf numFmtId="0" fontId="13" fillId="0" borderId="10" xfId="0" applyFont="1" applyBorder="1"/>
    <xf numFmtId="0" fontId="4" fillId="0" borderId="5" xfId="0" applyFont="1" applyBorder="1"/>
    <xf numFmtId="165" fontId="13" fillId="0" borderId="5" xfId="0" applyNumberFormat="1" applyFont="1" applyBorder="1"/>
    <xf numFmtId="164" fontId="10" fillId="0" borderId="0" xfId="0" applyNumberFormat="1" applyFont="1" applyAlignment="1">
      <alignment vertical="center"/>
    </xf>
    <xf numFmtId="0" fontId="6" fillId="0" borderId="12" xfId="0" applyFont="1" applyBorder="1"/>
    <xf numFmtId="0" fontId="6" fillId="0" borderId="6" xfId="0" applyFont="1" applyBorder="1"/>
    <xf numFmtId="0" fontId="6" fillId="0" borderId="10" xfId="0" applyFont="1" applyBorder="1" applyAlignment="1">
      <alignment horizontal="right"/>
    </xf>
    <xf numFmtId="0" fontId="6" fillId="0" borderId="5" xfId="0" applyFont="1" applyBorder="1"/>
    <xf numFmtId="165" fontId="6" fillId="0" borderId="5" xfId="0" applyNumberFormat="1" applyFont="1" applyBorder="1"/>
    <xf numFmtId="164" fontId="9" fillId="0" borderId="0" xfId="0" applyNumberFormat="1" applyFont="1" applyAlignment="1">
      <alignment vertical="center"/>
    </xf>
    <xf numFmtId="0" fontId="1" fillId="0" borderId="5" xfId="0" applyFont="1" applyBorder="1" applyAlignment="1">
      <alignment vertical="center" wrapText="1"/>
    </xf>
    <xf numFmtId="165" fontId="6" fillId="0" borderId="5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5" fontId="9" fillId="0" borderId="0" xfId="0" applyNumberFormat="1" applyFont="1" applyAlignment="1">
      <alignment vertical="center"/>
    </xf>
    <xf numFmtId="0" fontId="13" fillId="0" borderId="5" xfId="0" applyFont="1" applyBorder="1"/>
    <xf numFmtId="165" fontId="10" fillId="0" borderId="0" xfId="0" applyNumberFormat="1" applyFont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2" fillId="0" borderId="5" xfId="0" applyNumberFormat="1" applyFont="1" applyBorder="1"/>
    <xf numFmtId="0" fontId="10" fillId="0" borderId="0" xfId="0" applyFont="1"/>
    <xf numFmtId="0" fontId="7" fillId="0" borderId="10" xfId="0" applyFont="1" applyBorder="1" applyAlignment="1">
      <alignment horizontal="right"/>
    </xf>
    <xf numFmtId="0" fontId="28" fillId="0" borderId="0" xfId="0" applyFont="1" applyAlignment="1">
      <alignment vertical="center"/>
    </xf>
    <xf numFmtId="0" fontId="13" fillId="0" borderId="10" xfId="0" applyFont="1" applyBorder="1" applyAlignment="1">
      <alignment horizontal="right"/>
    </xf>
    <xf numFmtId="0" fontId="6" fillId="0" borderId="1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10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65" fontId="4" fillId="0" borderId="5" xfId="0" applyNumberFormat="1" applyFont="1" applyBorder="1"/>
    <xf numFmtId="0" fontId="28" fillId="0" borderId="0" xfId="0" applyFont="1"/>
    <xf numFmtId="0" fontId="6" fillId="0" borderId="3" xfId="0" applyFont="1" applyBorder="1"/>
    <xf numFmtId="165" fontId="1" fillId="0" borderId="5" xfId="0" applyNumberFormat="1" applyFont="1" applyBorder="1"/>
    <xf numFmtId="0" fontId="2" fillId="0" borderId="6" xfId="0" applyFont="1" applyBorder="1"/>
    <xf numFmtId="0" fontId="1" fillId="0" borderId="10" xfId="0" applyFont="1" applyBorder="1" applyAlignment="1">
      <alignment horizontal="right"/>
    </xf>
    <xf numFmtId="0" fontId="7" fillId="0" borderId="7" xfId="0" applyFont="1" applyBorder="1"/>
    <xf numFmtId="0" fontId="13" fillId="0" borderId="9" xfId="0" applyFont="1" applyBorder="1"/>
    <xf numFmtId="0" fontId="6" fillId="0" borderId="8" xfId="0" applyFont="1" applyBorder="1" applyAlignment="1">
      <alignment vertical="center"/>
    </xf>
    <xf numFmtId="0" fontId="2" fillId="0" borderId="7" xfId="0" applyFont="1" applyBorder="1"/>
    <xf numFmtId="0" fontId="4" fillId="0" borderId="9" xfId="0" applyFont="1" applyBorder="1"/>
    <xf numFmtId="0" fontId="6" fillId="0" borderId="8" xfId="0" applyFont="1" applyBorder="1"/>
    <xf numFmtId="0" fontId="6" fillId="0" borderId="9" xfId="0" applyFont="1" applyBorder="1"/>
    <xf numFmtId="0" fontId="2" fillId="0" borderId="9" xfId="0" applyFont="1" applyBorder="1"/>
    <xf numFmtId="0" fontId="2" fillId="0" borderId="3" xfId="0" applyFont="1" applyBorder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9" xfId="0" applyFont="1" applyBorder="1" applyAlignment="1">
      <alignment horizontal="right"/>
    </xf>
    <xf numFmtId="0" fontId="30" fillId="0" borderId="0" xfId="0" applyFont="1"/>
    <xf numFmtId="0" fontId="26" fillId="0" borderId="5" xfId="0" applyFont="1" applyBorder="1" applyAlignment="1">
      <alignment horizontal="center"/>
    </xf>
    <xf numFmtId="0" fontId="26" fillId="0" borderId="5" xfId="0" applyFont="1" applyBorder="1" applyAlignment="1">
      <alignment horizontal="left"/>
    </xf>
    <xf numFmtId="165" fontId="26" fillId="0" borderId="5" xfId="0" applyNumberFormat="1" applyFont="1" applyBorder="1" applyAlignment="1">
      <alignment horizontal="right"/>
    </xf>
    <xf numFmtId="0" fontId="14" fillId="0" borderId="5" xfId="0" applyFont="1" applyBorder="1"/>
    <xf numFmtId="0" fontId="6" fillId="0" borderId="4" xfId="0" applyFont="1" applyBorder="1" applyAlignment="1">
      <alignment horizontal="left"/>
    </xf>
    <xf numFmtId="0" fontId="6" fillId="0" borderId="10" xfId="0" applyFont="1" applyBorder="1"/>
    <xf numFmtId="0" fontId="7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0" fontId="2" fillId="0" borderId="11" xfId="0" applyFont="1" applyBorder="1"/>
    <xf numFmtId="0" fontId="7" fillId="0" borderId="5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1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right"/>
    </xf>
    <xf numFmtId="0" fontId="7" fillId="0" borderId="3" xfId="0" applyFont="1" applyBorder="1"/>
    <xf numFmtId="165" fontId="7" fillId="0" borderId="3" xfId="0" applyNumberFormat="1" applyFont="1" applyBorder="1"/>
    <xf numFmtId="0" fontId="1" fillId="0" borderId="10" xfId="0" applyFont="1" applyBorder="1"/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29" fillId="0" borderId="5" xfId="0" applyFont="1" applyBorder="1"/>
    <xf numFmtId="165" fontId="4" fillId="0" borderId="5" xfId="0" applyNumberFormat="1" applyFont="1" applyBorder="1" applyAlignment="1">
      <alignment horizontal="right"/>
    </xf>
    <xf numFmtId="0" fontId="31" fillId="0" borderId="5" xfId="0" applyFont="1" applyBorder="1"/>
    <xf numFmtId="165" fontId="2" fillId="0" borderId="5" xfId="0" applyNumberFormat="1" applyFont="1" applyBorder="1" applyAlignment="1">
      <alignment horizontal="right" vertical="center"/>
    </xf>
    <xf numFmtId="0" fontId="6" fillId="0" borderId="1" xfId="0" applyFont="1" applyBorder="1"/>
    <xf numFmtId="0" fontId="7" fillId="0" borderId="11" xfId="0" applyFont="1" applyBorder="1"/>
    <xf numFmtId="3" fontId="8" fillId="0" borderId="0" xfId="0" applyNumberFormat="1" applyFont="1"/>
    <xf numFmtId="0" fontId="27" fillId="0" borderId="0" xfId="0" applyFont="1"/>
    <xf numFmtId="0" fontId="13" fillId="0" borderId="3" xfId="0" applyFont="1" applyBorder="1"/>
    <xf numFmtId="0" fontId="13" fillId="0" borderId="8" xfId="0" applyFont="1" applyBorder="1"/>
    <xf numFmtId="0" fontId="6" fillId="0" borderId="5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5" fontId="6" fillId="0" borderId="3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8" fillId="0" borderId="13" xfId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18" fillId="0" borderId="6" xfId="0" applyNumberFormat="1" applyFont="1" applyBorder="1" applyAlignment="1">
      <alignment horizontal="right" vertical="center" wrapText="1"/>
    </xf>
    <xf numFmtId="4" fontId="18" fillId="0" borderId="3" xfId="0" applyNumberFormat="1" applyFont="1" applyBorder="1" applyAlignment="1">
      <alignment horizontal="right" vertical="center" wrapText="1"/>
    </xf>
    <xf numFmtId="0" fontId="16" fillId="0" borderId="1" xfId="1" applyFont="1" applyBorder="1" applyAlignment="1">
      <alignment vertical="center" wrapText="1"/>
    </xf>
    <xf numFmtId="0" fontId="16" fillId="0" borderId="6" xfId="1" applyFont="1" applyBorder="1" applyAlignment="1">
      <alignment vertical="center" wrapText="1"/>
    </xf>
    <xf numFmtId="0" fontId="16" fillId="0" borderId="3" xfId="1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4" fontId="16" fillId="0" borderId="1" xfId="1" applyNumberFormat="1" applyFont="1" applyBorder="1" applyAlignment="1">
      <alignment vertical="center" wrapText="1"/>
    </xf>
    <xf numFmtId="4" fontId="16" fillId="0" borderId="6" xfId="1" applyNumberFormat="1" applyFont="1" applyBorder="1" applyAlignment="1">
      <alignment vertical="center" wrapText="1"/>
    </xf>
    <xf numFmtId="4" fontId="16" fillId="0" borderId="3" xfId="1" applyNumberFormat="1" applyFont="1" applyBorder="1" applyAlignment="1">
      <alignment vertical="center" wrapText="1"/>
    </xf>
    <xf numFmtId="4" fontId="15" fillId="0" borderId="1" xfId="1" applyNumberFormat="1" applyFont="1" applyBorder="1" applyAlignment="1">
      <alignment vertical="center" wrapText="1"/>
    </xf>
    <xf numFmtId="4" fontId="15" fillId="0" borderId="6" xfId="1" applyNumberFormat="1" applyFont="1" applyBorder="1" applyAlignment="1">
      <alignment vertical="center" wrapText="1"/>
    </xf>
    <xf numFmtId="4" fontId="15" fillId="0" borderId="3" xfId="1" applyNumberFormat="1" applyFont="1" applyBorder="1" applyAlignment="1">
      <alignment vertical="center" wrapText="1"/>
    </xf>
    <xf numFmtId="0" fontId="15" fillId="0" borderId="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3" xfId="1" applyFont="1" applyBorder="1" applyAlignment="1">
      <alignment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4" fontId="15" fillId="0" borderId="6" xfId="0" applyNumberFormat="1" applyFont="1" applyBorder="1"/>
    <xf numFmtId="4" fontId="15" fillId="0" borderId="3" xfId="0" applyNumberFormat="1" applyFont="1" applyBorder="1"/>
    <xf numFmtId="0" fontId="6" fillId="0" borderId="0" xfId="0" applyFont="1" applyAlignment="1">
      <alignment horizontal="right" wrapText="1"/>
    </xf>
    <xf numFmtId="0" fontId="15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</cellXfs>
  <cellStyles count="3">
    <cellStyle name="Normalny" xfId="0" builtinId="0"/>
    <cellStyle name="Normalny 4 3" xfId="1" xr:uid="{00000000-0005-0000-0000-000001000000}"/>
    <cellStyle name="Normalny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6"/>
  <sheetViews>
    <sheetView tabSelected="1" topLeftCell="A37" workbookViewId="0">
      <selection activeCell="F43" sqref="F43"/>
    </sheetView>
  </sheetViews>
  <sheetFormatPr defaultRowHeight="14.4"/>
  <cols>
    <col min="1" max="2" width="8.6640625" style="1" customWidth="1"/>
    <col min="3" max="3" width="8.109375" style="1" customWidth="1"/>
    <col min="4" max="4" width="93.6640625" style="1" customWidth="1"/>
    <col min="5" max="6" width="18.6640625" style="16" customWidth="1"/>
  </cols>
  <sheetData>
    <row r="1" spans="1:9" ht="15" customHeight="1">
      <c r="F1" s="17" t="s">
        <v>10</v>
      </c>
    </row>
    <row r="2" spans="1:9" ht="15" customHeight="1">
      <c r="F2" s="17" t="s">
        <v>11</v>
      </c>
    </row>
    <row r="3" spans="1:9" ht="15" customHeight="1">
      <c r="F3" s="17" t="s">
        <v>112</v>
      </c>
    </row>
    <row r="4" spans="1:9" ht="15" customHeight="1">
      <c r="D4" s="2" t="s">
        <v>1</v>
      </c>
    </row>
    <row r="5" spans="1:9" ht="15" customHeight="1">
      <c r="A5" s="3" t="s">
        <v>2</v>
      </c>
      <c r="B5" s="3" t="s">
        <v>3</v>
      </c>
      <c r="C5" s="3" t="s">
        <v>0</v>
      </c>
      <c r="D5" s="4" t="s">
        <v>4</v>
      </c>
      <c r="E5" s="18" t="s">
        <v>5</v>
      </c>
      <c r="F5" s="19" t="s">
        <v>6</v>
      </c>
    </row>
    <row r="6" spans="1:9" ht="15" customHeight="1">
      <c r="A6" s="5"/>
      <c r="B6" s="5"/>
      <c r="C6" s="5"/>
      <c r="D6" s="6"/>
      <c r="E6" s="20"/>
      <c r="F6" s="21"/>
    </row>
    <row r="7" spans="1:9" s="10" customFormat="1">
      <c r="A7" s="120">
        <v>801</v>
      </c>
      <c r="B7" s="121"/>
      <c r="C7" s="122"/>
      <c r="D7" s="122" t="s">
        <v>73</v>
      </c>
      <c r="E7" s="123">
        <f t="shared" ref="E7:F8" si="0">E8</f>
        <v>500</v>
      </c>
      <c r="F7" s="123">
        <f t="shared" si="0"/>
        <v>0</v>
      </c>
    </row>
    <row r="8" spans="1:9" s="10" customFormat="1">
      <c r="A8" s="124"/>
      <c r="B8" s="120">
        <v>80115</v>
      </c>
      <c r="C8" s="125"/>
      <c r="D8" s="122" t="s">
        <v>74</v>
      </c>
      <c r="E8" s="123">
        <f t="shared" si="0"/>
        <v>500</v>
      </c>
      <c r="F8" s="123">
        <f t="shared" si="0"/>
        <v>0</v>
      </c>
    </row>
    <row r="9" spans="1:9" s="11" customFormat="1">
      <c r="A9" s="126"/>
      <c r="B9" s="127"/>
      <c r="C9" s="128"/>
      <c r="D9" s="129" t="s">
        <v>65</v>
      </c>
      <c r="E9" s="130">
        <f>E10</f>
        <v>500</v>
      </c>
      <c r="F9" s="130">
        <f>F10</f>
        <v>0</v>
      </c>
      <c r="I9" s="131"/>
    </row>
    <row r="10" spans="1:9" s="10" customFormat="1">
      <c r="A10" s="132"/>
      <c r="B10" s="133"/>
      <c r="C10" s="134" t="s">
        <v>75</v>
      </c>
      <c r="D10" s="135" t="s">
        <v>76</v>
      </c>
      <c r="E10" s="136">
        <v>500</v>
      </c>
      <c r="F10" s="136"/>
      <c r="I10" s="137"/>
    </row>
    <row r="11" spans="1:9" s="10" customFormat="1">
      <c r="A11" s="120">
        <v>852</v>
      </c>
      <c r="B11" s="122"/>
      <c r="C11" s="122"/>
      <c r="D11" s="122" t="s">
        <v>77</v>
      </c>
      <c r="E11" s="123">
        <f t="shared" ref="E11:F11" si="1">E12</f>
        <v>96000</v>
      </c>
      <c r="F11" s="123">
        <f t="shared" si="1"/>
        <v>0</v>
      </c>
      <c r="G11" s="141"/>
    </row>
    <row r="12" spans="1:9" s="10" customFormat="1">
      <c r="A12" s="124"/>
      <c r="B12" s="120">
        <v>85202</v>
      </c>
      <c r="C12" s="125"/>
      <c r="D12" s="122" t="s">
        <v>78</v>
      </c>
      <c r="E12" s="123">
        <f>E13</f>
        <v>96000</v>
      </c>
      <c r="F12" s="123">
        <f>F13</f>
        <v>0</v>
      </c>
      <c r="G12" s="141"/>
    </row>
    <row r="13" spans="1:9" s="11" customFormat="1">
      <c r="A13" s="126"/>
      <c r="B13" s="127"/>
      <c r="C13" s="128"/>
      <c r="D13" s="142" t="s">
        <v>79</v>
      </c>
      <c r="E13" s="130">
        <f>E14</f>
        <v>96000</v>
      </c>
      <c r="F13" s="130">
        <f>F14</f>
        <v>0</v>
      </c>
      <c r="G13" s="143"/>
      <c r="I13" s="131"/>
    </row>
    <row r="14" spans="1:9" s="140" customFormat="1" ht="17.25" customHeight="1">
      <c r="A14" s="144"/>
      <c r="B14" s="145"/>
      <c r="C14" s="38" t="s">
        <v>80</v>
      </c>
      <c r="D14" s="138" t="s">
        <v>81</v>
      </c>
      <c r="E14" s="139">
        <v>96000</v>
      </c>
      <c r="F14" s="139"/>
      <c r="G14" s="146"/>
    </row>
    <row r="15" spans="1:9" s="148" customFormat="1">
      <c r="A15" s="101">
        <v>854</v>
      </c>
      <c r="B15" s="101"/>
      <c r="C15" s="104"/>
      <c r="D15" s="45" t="s">
        <v>82</v>
      </c>
      <c r="E15" s="147">
        <f>E16+E20+E23+E26</f>
        <v>429009</v>
      </c>
      <c r="F15" s="147">
        <f>F16+F20+F23+F26</f>
        <v>0</v>
      </c>
    </row>
    <row r="16" spans="1:9" s="150" customFormat="1">
      <c r="A16" s="120"/>
      <c r="B16" s="162">
        <v>85403</v>
      </c>
      <c r="C16" s="149"/>
      <c r="D16" s="122" t="s">
        <v>83</v>
      </c>
      <c r="E16" s="123">
        <f>E17</f>
        <v>9009</v>
      </c>
      <c r="F16" s="123">
        <v>0</v>
      </c>
    </row>
    <row r="17" spans="1:6" s="148" customFormat="1">
      <c r="A17" s="127"/>
      <c r="B17" s="163"/>
      <c r="C17" s="151"/>
      <c r="D17" s="142" t="s">
        <v>84</v>
      </c>
      <c r="E17" s="130">
        <f>E18+E19</f>
        <v>9009</v>
      </c>
      <c r="F17" s="130">
        <f t="shared" ref="F17" si="2">F19</f>
        <v>0</v>
      </c>
    </row>
    <row r="18" spans="1:6" s="157" customFormat="1">
      <c r="A18" s="103"/>
      <c r="B18" s="111"/>
      <c r="C18" s="161" t="s">
        <v>75</v>
      </c>
      <c r="D18" s="113" t="s">
        <v>76</v>
      </c>
      <c r="E18" s="159">
        <v>9</v>
      </c>
      <c r="F18" s="159"/>
    </row>
    <row r="19" spans="1:6">
      <c r="A19" s="37"/>
      <c r="B19" s="164"/>
      <c r="C19" s="161" t="s">
        <v>89</v>
      </c>
      <c r="D19" s="113" t="s">
        <v>90</v>
      </c>
      <c r="E19" s="40">
        <v>9000</v>
      </c>
      <c r="F19" s="40"/>
    </row>
    <row r="20" spans="1:6">
      <c r="A20" s="160"/>
      <c r="B20" s="165">
        <v>85410</v>
      </c>
      <c r="C20" s="154"/>
      <c r="D20" s="45" t="s">
        <v>85</v>
      </c>
      <c r="E20" s="147">
        <f>E21</f>
        <v>20000</v>
      </c>
      <c r="F20" s="147">
        <f>F21</f>
        <v>0</v>
      </c>
    </row>
    <row r="21" spans="1:6" s="157" customFormat="1">
      <c r="A21" s="102"/>
      <c r="B21" s="166"/>
      <c r="C21" s="155"/>
      <c r="D21" s="129" t="s">
        <v>65</v>
      </c>
      <c r="E21" s="156">
        <f>E22</f>
        <v>20000</v>
      </c>
      <c r="F21" s="156">
        <f>F22</f>
        <v>0</v>
      </c>
    </row>
    <row r="22" spans="1:6">
      <c r="A22" s="133"/>
      <c r="B22" s="167"/>
      <c r="C22" s="134" t="s">
        <v>80</v>
      </c>
      <c r="D22" s="135" t="s">
        <v>81</v>
      </c>
      <c r="E22" s="136">
        <v>20000</v>
      </c>
      <c r="F22" s="136"/>
    </row>
    <row r="23" spans="1:6">
      <c r="A23" s="121"/>
      <c r="B23" s="120">
        <v>85411</v>
      </c>
      <c r="C23" s="149"/>
      <c r="D23" s="122" t="s">
        <v>87</v>
      </c>
      <c r="E23" s="123">
        <f>E24</f>
        <v>150000</v>
      </c>
      <c r="F23" s="123">
        <f>F24</f>
        <v>0</v>
      </c>
    </row>
    <row r="24" spans="1:6">
      <c r="A24" s="127"/>
      <c r="B24" s="127"/>
      <c r="C24" s="151"/>
      <c r="D24" s="142" t="s">
        <v>86</v>
      </c>
      <c r="E24" s="130">
        <f>E25</f>
        <v>150000</v>
      </c>
      <c r="F24" s="130">
        <f>F25</f>
        <v>0</v>
      </c>
    </row>
    <row r="25" spans="1:6">
      <c r="A25" s="133"/>
      <c r="B25" s="158"/>
      <c r="C25" s="134" t="s">
        <v>80</v>
      </c>
      <c r="D25" s="135" t="s">
        <v>81</v>
      </c>
      <c r="E25" s="136">
        <v>150000</v>
      </c>
      <c r="F25" s="136"/>
    </row>
    <row r="26" spans="1:6">
      <c r="A26" s="160"/>
      <c r="B26" s="169">
        <v>85417</v>
      </c>
      <c r="C26" s="154"/>
      <c r="D26" s="45" t="s">
        <v>88</v>
      </c>
      <c r="E26" s="147">
        <f>E27</f>
        <v>250000</v>
      </c>
      <c r="F26" s="147">
        <v>0</v>
      </c>
    </row>
    <row r="27" spans="1:6" s="157" customFormat="1">
      <c r="A27" s="102"/>
      <c r="B27" s="166"/>
      <c r="C27" s="155"/>
      <c r="D27" s="129" t="s">
        <v>65</v>
      </c>
      <c r="E27" s="156">
        <f>E28</f>
        <v>250000</v>
      </c>
      <c r="F27" s="156">
        <f>F28</f>
        <v>0</v>
      </c>
    </row>
    <row r="28" spans="1:6" s="157" customFormat="1">
      <c r="A28" s="112"/>
      <c r="B28" s="115"/>
      <c r="C28" s="134" t="s">
        <v>80</v>
      </c>
      <c r="D28" s="135" t="s">
        <v>81</v>
      </c>
      <c r="E28" s="159">
        <v>250000</v>
      </c>
      <c r="F28" s="159"/>
    </row>
    <row r="29" spans="1:6" ht="15" customHeight="1">
      <c r="A29" s="170">
        <v>926</v>
      </c>
      <c r="B29" s="105"/>
      <c r="C29" s="105"/>
      <c r="D29" s="106" t="s">
        <v>91</v>
      </c>
      <c r="E29" s="116">
        <f>E30</f>
        <v>0</v>
      </c>
      <c r="F29" s="117">
        <f>F30</f>
        <v>135000</v>
      </c>
    </row>
    <row r="30" spans="1:6" ht="15" customHeight="1">
      <c r="A30" s="107"/>
      <c r="B30" s="108">
        <v>92695</v>
      </c>
      <c r="C30" s="109"/>
      <c r="D30" s="110" t="s">
        <v>19</v>
      </c>
      <c r="E30" s="118">
        <f>E31</f>
        <v>0</v>
      </c>
      <c r="F30" s="119">
        <f>F31</f>
        <v>135000</v>
      </c>
    </row>
    <row r="31" spans="1:6" s="173" customFormat="1" ht="15" customHeight="1">
      <c r="A31" s="171"/>
      <c r="B31" s="172"/>
      <c r="C31" s="174"/>
      <c r="D31" s="175" t="s">
        <v>92</v>
      </c>
      <c r="E31" s="176">
        <f>E34+E37</f>
        <v>0</v>
      </c>
      <c r="F31" s="176">
        <f>F34+F37</f>
        <v>135000</v>
      </c>
    </row>
    <row r="32" spans="1:6" ht="15" customHeight="1">
      <c r="A32" s="103"/>
      <c r="B32" s="111"/>
      <c r="C32" s="113">
        <v>6257</v>
      </c>
      <c r="D32" s="113" t="s">
        <v>93</v>
      </c>
      <c r="E32" s="46"/>
      <c r="F32" s="159"/>
    </row>
    <row r="33" spans="1:9" ht="15" customHeight="1">
      <c r="A33" s="103"/>
      <c r="B33" s="111"/>
      <c r="C33" s="113"/>
      <c r="D33" s="113" t="s">
        <v>94</v>
      </c>
      <c r="E33" s="46"/>
      <c r="F33" s="159"/>
    </row>
    <row r="34" spans="1:9" ht="15" customHeight="1">
      <c r="A34" s="103"/>
      <c r="B34" s="111"/>
      <c r="C34" s="113"/>
      <c r="D34" s="177" t="s">
        <v>95</v>
      </c>
      <c r="E34" s="46"/>
      <c r="F34" s="159">
        <v>99000</v>
      </c>
    </row>
    <row r="35" spans="1:9" ht="15" customHeight="1">
      <c r="A35" s="103"/>
      <c r="B35" s="111"/>
      <c r="C35" s="113">
        <v>6259</v>
      </c>
      <c r="D35" s="113" t="s">
        <v>93</v>
      </c>
      <c r="E35" s="46"/>
      <c r="F35" s="159"/>
    </row>
    <row r="36" spans="1:9" ht="15" customHeight="1">
      <c r="A36" s="103"/>
      <c r="B36" s="111"/>
      <c r="C36" s="113"/>
      <c r="D36" s="113" t="s">
        <v>94</v>
      </c>
      <c r="E36" s="46"/>
      <c r="F36" s="159"/>
    </row>
    <row r="37" spans="1:9" ht="15" customHeight="1">
      <c r="A37" s="103"/>
      <c r="B37" s="111"/>
      <c r="C37" s="114"/>
      <c r="D37" s="177" t="s">
        <v>95</v>
      </c>
      <c r="E37" s="46"/>
      <c r="F37" s="159">
        <v>36000</v>
      </c>
    </row>
    <row r="38" spans="1:9" s="7" customFormat="1" ht="15" customHeight="1">
      <c r="A38" s="23"/>
      <c r="B38" s="23"/>
      <c r="C38" s="23"/>
      <c r="D38" s="23" t="s">
        <v>7</v>
      </c>
      <c r="E38" s="24">
        <f>E7+E11+E15+E29</f>
        <v>525509</v>
      </c>
      <c r="F38" s="24">
        <f>F7+F11+F15+F29</f>
        <v>135000</v>
      </c>
    </row>
    <row r="39" spans="1:9" s="9" customFormat="1" ht="15" customHeight="1">
      <c r="A39" s="30"/>
      <c r="B39" s="30"/>
      <c r="C39" s="25"/>
      <c r="D39" s="25" t="s">
        <v>14</v>
      </c>
      <c r="E39" s="26">
        <v>0</v>
      </c>
      <c r="F39" s="26">
        <f>F34+F37</f>
        <v>135000</v>
      </c>
      <c r="I39" s="15"/>
    </row>
    <row r="40" spans="1:9" s="13" customFormat="1" ht="15" customHeight="1">
      <c r="A40" s="31"/>
      <c r="B40" s="31"/>
      <c r="C40" s="31"/>
      <c r="D40" s="31"/>
      <c r="E40" s="32"/>
      <c r="F40" s="29">
        <f>E38-F38</f>
        <v>390509</v>
      </c>
    </row>
    <row r="41" spans="1:9" ht="15" customHeight="1">
      <c r="A41" s="12"/>
      <c r="B41" s="12"/>
      <c r="C41" s="12"/>
      <c r="D41" s="12"/>
      <c r="E41" s="22"/>
      <c r="F41" s="17" t="s">
        <v>12</v>
      </c>
    </row>
    <row r="42" spans="1:9" ht="15" customHeight="1">
      <c r="A42" s="12"/>
      <c r="B42" s="12"/>
      <c r="C42" s="12"/>
      <c r="D42" s="12"/>
      <c r="E42" s="22"/>
      <c r="F42" s="17" t="s">
        <v>11</v>
      </c>
    </row>
    <row r="43" spans="1:9" s="43" customFormat="1" ht="15" customHeight="1">
      <c r="A43" s="12"/>
      <c r="B43" s="12"/>
      <c r="C43" s="12"/>
      <c r="D43" s="12"/>
      <c r="E43" s="22"/>
      <c r="F43" s="17" t="s">
        <v>112</v>
      </c>
    </row>
    <row r="44" spans="1:9" ht="15" customHeight="1">
      <c r="A44" s="1" t="s">
        <v>8</v>
      </c>
      <c r="D44" s="2" t="s">
        <v>9</v>
      </c>
      <c r="F44" s="44"/>
    </row>
    <row r="45" spans="1:9" ht="15" customHeight="1">
      <c r="A45" s="3" t="s">
        <v>2</v>
      </c>
      <c r="B45" s="3" t="s">
        <v>3</v>
      </c>
      <c r="C45" s="3" t="s">
        <v>0</v>
      </c>
      <c r="D45" s="4" t="s">
        <v>4</v>
      </c>
      <c r="E45" s="18" t="s">
        <v>5</v>
      </c>
      <c r="F45" s="19" t="s">
        <v>6</v>
      </c>
    </row>
    <row r="46" spans="1:9" ht="15" customHeight="1">
      <c r="A46" s="5"/>
      <c r="B46" s="5"/>
      <c r="C46" s="5"/>
      <c r="D46" s="6"/>
      <c r="E46" s="20"/>
      <c r="F46" s="21"/>
    </row>
    <row r="47" spans="1:9" s="43" customFormat="1" ht="15" customHeight="1">
      <c r="A47" s="122">
        <v>801</v>
      </c>
      <c r="B47" s="122"/>
      <c r="C47" s="122"/>
      <c r="D47" s="122" t="s">
        <v>73</v>
      </c>
      <c r="E47" s="123">
        <f>E48</f>
        <v>500</v>
      </c>
      <c r="F47" s="123">
        <f>F48</f>
        <v>0</v>
      </c>
    </row>
    <row r="48" spans="1:9">
      <c r="A48" s="121"/>
      <c r="B48" s="162">
        <v>80115</v>
      </c>
      <c r="C48" s="125"/>
      <c r="D48" s="122" t="s">
        <v>74</v>
      </c>
      <c r="E48" s="123">
        <f>E49</f>
        <v>500</v>
      </c>
      <c r="F48" s="123">
        <f>F49</f>
        <v>0</v>
      </c>
    </row>
    <row r="49" spans="1:10">
      <c r="A49" s="127"/>
      <c r="B49" s="163"/>
      <c r="C49" s="128"/>
      <c r="D49" s="142" t="s">
        <v>65</v>
      </c>
      <c r="E49" s="130">
        <f>SUM(E50:E50)</f>
        <v>500</v>
      </c>
      <c r="F49" s="130">
        <f>SUM(F50:F50)</f>
        <v>0</v>
      </c>
    </row>
    <row r="50" spans="1:10" ht="15" customHeight="1">
      <c r="A50" s="133"/>
      <c r="B50" s="167"/>
      <c r="C50" s="179">
        <v>4520</v>
      </c>
      <c r="D50" s="178" t="s">
        <v>111</v>
      </c>
      <c r="E50" s="136">
        <v>500</v>
      </c>
      <c r="F50" s="136"/>
      <c r="G50" s="16"/>
      <c r="H50" s="1"/>
    </row>
    <row r="51" spans="1:10">
      <c r="A51" s="104">
        <v>851</v>
      </c>
      <c r="B51" s="105"/>
      <c r="C51" s="105"/>
      <c r="D51" s="199" t="s">
        <v>110</v>
      </c>
      <c r="E51" s="200">
        <f t="shared" ref="E51:F53" si="3">E52</f>
        <v>40000</v>
      </c>
      <c r="F51" s="200">
        <f t="shared" si="3"/>
        <v>0</v>
      </c>
    </row>
    <row r="52" spans="1:10" s="204" customFormat="1">
      <c r="A52" s="201"/>
      <c r="B52" s="162">
        <v>85195</v>
      </c>
      <c r="C52" s="125"/>
      <c r="D52" s="202" t="s">
        <v>19</v>
      </c>
      <c r="E52" s="123">
        <f t="shared" si="3"/>
        <v>40000</v>
      </c>
      <c r="F52" s="123">
        <f t="shared" si="3"/>
        <v>0</v>
      </c>
      <c r="G52" s="92"/>
      <c r="H52" s="92"/>
      <c r="I52" s="92"/>
      <c r="J52" s="203"/>
    </row>
    <row r="53" spans="1:10">
      <c r="A53" s="127"/>
      <c r="B53" s="163"/>
      <c r="C53" s="128"/>
      <c r="D53" s="142" t="s">
        <v>51</v>
      </c>
      <c r="E53" s="130">
        <f t="shared" si="3"/>
        <v>40000</v>
      </c>
      <c r="F53" s="130">
        <f t="shared" si="3"/>
        <v>0</v>
      </c>
    </row>
    <row r="54" spans="1:10">
      <c r="A54" s="205"/>
      <c r="B54" s="206"/>
      <c r="C54" s="135">
        <v>4210</v>
      </c>
      <c r="D54" s="207" t="s">
        <v>18</v>
      </c>
      <c r="E54" s="136">
        <v>40000</v>
      </c>
      <c r="F54" s="136"/>
    </row>
    <row r="55" spans="1:10" ht="15" customHeight="1">
      <c r="A55" s="23">
        <v>852</v>
      </c>
      <c r="B55" s="23"/>
      <c r="C55" s="23"/>
      <c r="D55" s="23" t="s">
        <v>77</v>
      </c>
      <c r="E55" s="24">
        <f t="shared" ref="E55:F56" si="4">E56</f>
        <v>96000</v>
      </c>
      <c r="F55" s="24">
        <f t="shared" si="4"/>
        <v>0</v>
      </c>
      <c r="G55" s="16"/>
      <c r="H55" s="1"/>
    </row>
    <row r="56" spans="1:10" ht="15" customHeight="1">
      <c r="A56" s="34"/>
      <c r="B56" s="35">
        <v>85202</v>
      </c>
      <c r="C56" s="180"/>
      <c r="D56" s="23" t="s">
        <v>78</v>
      </c>
      <c r="E56" s="24">
        <f t="shared" si="4"/>
        <v>96000</v>
      </c>
      <c r="F56" s="24">
        <f t="shared" si="4"/>
        <v>0</v>
      </c>
      <c r="G56" s="16"/>
      <c r="H56" s="1"/>
    </row>
    <row r="57" spans="1:10" s="7" customFormat="1" ht="17.25" customHeight="1">
      <c r="A57" s="36"/>
      <c r="B57" s="36"/>
      <c r="C57" s="181"/>
      <c r="D57" s="41" t="s">
        <v>79</v>
      </c>
      <c r="E57" s="42">
        <f>SUM(E58:E63)</f>
        <v>96000</v>
      </c>
      <c r="F57" s="42">
        <f>SUM(F58:F63)</f>
        <v>0</v>
      </c>
      <c r="G57" s="47"/>
      <c r="H57" s="48"/>
    </row>
    <row r="58" spans="1:10" ht="15" customHeight="1">
      <c r="A58" s="37"/>
      <c r="B58" s="37"/>
      <c r="C58" s="182">
        <v>4210</v>
      </c>
      <c r="D58" s="39" t="s">
        <v>18</v>
      </c>
      <c r="E58" s="40">
        <v>36287</v>
      </c>
      <c r="F58" s="40"/>
    </row>
    <row r="59" spans="1:10">
      <c r="A59" s="37"/>
      <c r="B59" s="37"/>
      <c r="C59" s="182">
        <v>4260</v>
      </c>
      <c r="D59" s="183" t="s">
        <v>96</v>
      </c>
      <c r="E59" s="40">
        <v>45000</v>
      </c>
      <c r="F59" s="40"/>
    </row>
    <row r="60" spans="1:10">
      <c r="A60" s="37"/>
      <c r="B60" s="37"/>
      <c r="C60" s="182">
        <v>4430</v>
      </c>
      <c r="D60" s="183" t="s">
        <v>98</v>
      </c>
      <c r="E60" s="40">
        <v>137</v>
      </c>
      <c r="F60" s="40"/>
    </row>
    <row r="61" spans="1:10">
      <c r="A61" s="37"/>
      <c r="B61" s="37"/>
      <c r="C61" s="182">
        <v>4440</v>
      </c>
      <c r="D61" s="183" t="s">
        <v>99</v>
      </c>
      <c r="E61" s="40">
        <v>12500</v>
      </c>
      <c r="F61" s="40"/>
    </row>
    <row r="62" spans="1:10">
      <c r="A62" s="37"/>
      <c r="B62" s="37"/>
      <c r="C62" s="182">
        <v>4510</v>
      </c>
      <c r="D62" s="183" t="s">
        <v>100</v>
      </c>
      <c r="E62" s="40">
        <v>76</v>
      </c>
      <c r="F62" s="40"/>
    </row>
    <row r="63" spans="1:10">
      <c r="A63" s="37"/>
      <c r="B63" s="37"/>
      <c r="C63" s="184">
        <v>4710</v>
      </c>
      <c r="D63" s="183" t="s">
        <v>101</v>
      </c>
      <c r="E63" s="185">
        <v>2000</v>
      </c>
      <c r="F63" s="185"/>
    </row>
    <row r="64" spans="1:10">
      <c r="A64" s="45">
        <v>854</v>
      </c>
      <c r="B64" s="45"/>
      <c r="C64" s="45"/>
      <c r="D64" s="186" t="s">
        <v>82</v>
      </c>
      <c r="E64" s="147">
        <f>E65+E69+E75+E85</f>
        <v>429009</v>
      </c>
      <c r="F64" s="147">
        <f>F65+F69+F75+F85</f>
        <v>0</v>
      </c>
    </row>
    <row r="65" spans="1:6">
      <c r="A65" s="124"/>
      <c r="B65" s="120">
        <v>85403</v>
      </c>
      <c r="C65" s="187"/>
      <c r="D65" s="122" t="s">
        <v>83</v>
      </c>
      <c r="E65" s="123">
        <f>E66</f>
        <v>9009</v>
      </c>
      <c r="F65" s="123">
        <v>0</v>
      </c>
    </row>
    <row r="66" spans="1:6">
      <c r="A66" s="126"/>
      <c r="B66" s="127"/>
      <c r="C66" s="188"/>
      <c r="D66" s="142" t="s">
        <v>84</v>
      </c>
      <c r="E66" s="130">
        <f>E68+E67</f>
        <v>9009</v>
      </c>
      <c r="F66" s="130">
        <f>F68+F67</f>
        <v>0</v>
      </c>
    </row>
    <row r="67" spans="1:6">
      <c r="A67" s="127"/>
      <c r="B67" s="163"/>
      <c r="C67" s="179">
        <v>4210</v>
      </c>
      <c r="D67" s="189" t="s">
        <v>18</v>
      </c>
      <c r="E67" s="40">
        <v>9000</v>
      </c>
      <c r="F67" s="40"/>
    </row>
    <row r="68" spans="1:6">
      <c r="A68" s="37"/>
      <c r="B68" s="164"/>
      <c r="C68" s="134">
        <v>4300</v>
      </c>
      <c r="D68" s="178" t="s">
        <v>20</v>
      </c>
      <c r="E68" s="40">
        <v>9</v>
      </c>
      <c r="F68" s="40"/>
    </row>
    <row r="69" spans="1:6">
      <c r="A69" s="121"/>
      <c r="B69" s="120">
        <v>85410</v>
      </c>
      <c r="C69" s="190"/>
      <c r="D69" s="191" t="s">
        <v>85</v>
      </c>
      <c r="E69" s="192">
        <f>E70</f>
        <v>141000</v>
      </c>
      <c r="F69" s="192">
        <f>F70</f>
        <v>0</v>
      </c>
    </row>
    <row r="70" spans="1:6">
      <c r="A70" s="127"/>
      <c r="B70" s="127"/>
      <c r="C70" s="151"/>
      <c r="D70" s="142" t="s">
        <v>65</v>
      </c>
      <c r="E70" s="130">
        <f>SUM(E71:E74)</f>
        <v>141000</v>
      </c>
      <c r="F70" s="130">
        <f>SUM(F71:F74)</f>
        <v>0</v>
      </c>
    </row>
    <row r="71" spans="1:6">
      <c r="A71" s="132"/>
      <c r="B71" s="133"/>
      <c r="C71" s="134">
        <v>4260</v>
      </c>
      <c r="D71" s="183" t="s">
        <v>96</v>
      </c>
      <c r="E71" s="136">
        <v>29000</v>
      </c>
      <c r="F71" s="136"/>
    </row>
    <row r="72" spans="1:6">
      <c r="A72" s="132"/>
      <c r="B72" s="133"/>
      <c r="C72" s="193">
        <v>4270</v>
      </c>
      <c r="D72" s="113" t="s">
        <v>97</v>
      </c>
      <c r="E72" s="136">
        <v>95000</v>
      </c>
      <c r="F72" s="136"/>
    </row>
    <row r="73" spans="1:6">
      <c r="A73" s="132"/>
      <c r="B73" s="133"/>
      <c r="C73" s="134">
        <v>4300</v>
      </c>
      <c r="D73" s="178" t="s">
        <v>20</v>
      </c>
      <c r="E73" s="136">
        <v>7000</v>
      </c>
      <c r="F73" s="136"/>
    </row>
    <row r="74" spans="1:6" ht="16.5" customHeight="1">
      <c r="A74" s="152"/>
      <c r="B74" s="153"/>
      <c r="C74" s="38">
        <v>4520</v>
      </c>
      <c r="D74" s="178" t="s">
        <v>111</v>
      </c>
      <c r="E74" s="40">
        <v>10000</v>
      </c>
      <c r="F74" s="40"/>
    </row>
    <row r="75" spans="1:6">
      <c r="A75" s="34"/>
      <c r="B75" s="35">
        <v>85411</v>
      </c>
      <c r="C75" s="23"/>
      <c r="D75" s="23" t="s">
        <v>87</v>
      </c>
      <c r="E75" s="24">
        <f t="shared" ref="E75:F75" si="5">E76</f>
        <v>150000</v>
      </c>
      <c r="F75" s="24">
        <f t="shared" si="5"/>
        <v>0</v>
      </c>
    </row>
    <row r="76" spans="1:6">
      <c r="A76" s="36"/>
      <c r="B76" s="36"/>
      <c r="C76" s="41"/>
      <c r="D76" s="41" t="s">
        <v>103</v>
      </c>
      <c r="E76" s="42">
        <f>SUM(E77:E84)</f>
        <v>150000</v>
      </c>
      <c r="F76" s="42">
        <f>SUM(F77:F84)</f>
        <v>0</v>
      </c>
    </row>
    <row r="77" spans="1:6">
      <c r="A77" s="37"/>
      <c r="B77" s="37"/>
      <c r="C77" s="195">
        <v>3020</v>
      </c>
      <c r="D77" s="194" t="s">
        <v>104</v>
      </c>
      <c r="E77" s="139">
        <v>2000</v>
      </c>
      <c r="F77" s="139">
        <v>0</v>
      </c>
    </row>
    <row r="78" spans="1:6">
      <c r="A78" s="37"/>
      <c r="B78" s="37"/>
      <c r="C78" s="195">
        <v>4010</v>
      </c>
      <c r="D78" s="196" t="s">
        <v>105</v>
      </c>
      <c r="E78" s="139">
        <v>70000</v>
      </c>
      <c r="F78" s="139">
        <v>0</v>
      </c>
    </row>
    <row r="79" spans="1:6">
      <c r="A79" s="37"/>
      <c r="B79" s="37"/>
      <c r="C79" s="195">
        <v>4110</v>
      </c>
      <c r="D79" s="194" t="s">
        <v>106</v>
      </c>
      <c r="E79" s="139">
        <v>15000</v>
      </c>
      <c r="F79" s="139">
        <v>0</v>
      </c>
    </row>
    <row r="80" spans="1:6">
      <c r="A80" s="153"/>
      <c r="B80" s="153"/>
      <c r="C80" s="195">
        <v>4120</v>
      </c>
      <c r="D80" s="194" t="s">
        <v>107</v>
      </c>
      <c r="E80" s="139">
        <v>3000</v>
      </c>
      <c r="F80" s="139">
        <v>0</v>
      </c>
    </row>
    <row r="81" spans="1:6">
      <c r="A81" s="3" t="s">
        <v>2</v>
      </c>
      <c r="B81" s="3" t="s">
        <v>3</v>
      </c>
      <c r="C81" s="3" t="s">
        <v>0</v>
      </c>
      <c r="D81" s="4" t="s">
        <v>4</v>
      </c>
      <c r="E81" s="18" t="s">
        <v>5</v>
      </c>
      <c r="F81" s="19" t="s">
        <v>6</v>
      </c>
    </row>
    <row r="82" spans="1:6">
      <c r="A82" s="5"/>
      <c r="B82" s="5"/>
      <c r="C82" s="5"/>
      <c r="D82" s="6"/>
      <c r="E82" s="20"/>
      <c r="F82" s="21"/>
    </row>
    <row r="83" spans="1:6">
      <c r="A83" s="212"/>
      <c r="B83" s="211"/>
      <c r="C83" s="208">
        <v>4220</v>
      </c>
      <c r="D83" s="209" t="s">
        <v>102</v>
      </c>
      <c r="E83" s="210">
        <v>40000</v>
      </c>
      <c r="F83" s="210">
        <v>0</v>
      </c>
    </row>
    <row r="84" spans="1:6">
      <c r="A84" s="37"/>
      <c r="B84" s="164"/>
      <c r="C84" s="195">
        <v>4260</v>
      </c>
      <c r="D84" s="194" t="s">
        <v>96</v>
      </c>
      <c r="E84" s="139">
        <v>20000</v>
      </c>
      <c r="F84" s="139">
        <v>0</v>
      </c>
    </row>
    <row r="85" spans="1:6">
      <c r="A85" s="121"/>
      <c r="B85" s="165">
        <v>85417</v>
      </c>
      <c r="C85" s="154"/>
      <c r="D85" s="45" t="s">
        <v>88</v>
      </c>
      <c r="E85" s="123">
        <f>E86</f>
        <v>129000</v>
      </c>
      <c r="F85" s="123">
        <f>F86</f>
        <v>0</v>
      </c>
    </row>
    <row r="86" spans="1:6">
      <c r="A86" s="127"/>
      <c r="B86" s="163"/>
      <c r="C86" s="151"/>
      <c r="D86" s="142" t="s">
        <v>65</v>
      </c>
      <c r="E86" s="130">
        <f>SUM(E87:E92)</f>
        <v>129000</v>
      </c>
      <c r="F86" s="130">
        <f>SUM(F87:F91)</f>
        <v>0</v>
      </c>
    </row>
    <row r="87" spans="1:6">
      <c r="A87" s="133"/>
      <c r="B87" s="168"/>
      <c r="C87" s="134">
        <v>4220</v>
      </c>
      <c r="D87" s="183" t="s">
        <v>102</v>
      </c>
      <c r="E87" s="136">
        <v>60000</v>
      </c>
      <c r="F87" s="136"/>
    </row>
    <row r="88" spans="1:6">
      <c r="A88" s="133"/>
      <c r="B88" s="168"/>
      <c r="C88" s="134">
        <v>4260</v>
      </c>
      <c r="D88" s="183" t="s">
        <v>96</v>
      </c>
      <c r="E88" s="136">
        <v>10000</v>
      </c>
      <c r="F88" s="136"/>
    </row>
    <row r="89" spans="1:6">
      <c r="A89" s="133"/>
      <c r="B89" s="168"/>
      <c r="C89" s="193">
        <v>4270</v>
      </c>
      <c r="D89" s="113" t="s">
        <v>97</v>
      </c>
      <c r="E89" s="136">
        <v>25000</v>
      </c>
      <c r="F89" s="136"/>
    </row>
    <row r="90" spans="1:6">
      <c r="A90" s="133"/>
      <c r="B90" s="168"/>
      <c r="C90" s="134">
        <v>4300</v>
      </c>
      <c r="D90" s="178" t="s">
        <v>20</v>
      </c>
      <c r="E90" s="136">
        <v>3000</v>
      </c>
      <c r="F90" s="136"/>
    </row>
    <row r="91" spans="1:6" ht="16.5" customHeight="1">
      <c r="A91" s="37"/>
      <c r="B91" s="211"/>
      <c r="C91" s="38">
        <v>4520</v>
      </c>
      <c r="D91" s="178" t="s">
        <v>111</v>
      </c>
      <c r="E91" s="40">
        <v>13000</v>
      </c>
      <c r="F91" s="40"/>
    </row>
    <row r="92" spans="1:6">
      <c r="A92" s="158"/>
      <c r="B92" s="167"/>
      <c r="C92" s="134">
        <v>4530</v>
      </c>
      <c r="D92" s="178" t="s">
        <v>108</v>
      </c>
      <c r="E92" s="136">
        <v>18000</v>
      </c>
      <c r="F92" s="136"/>
    </row>
    <row r="93" spans="1:6" ht="15" customHeight="1">
      <c r="A93" s="170">
        <v>926</v>
      </c>
      <c r="B93" s="105"/>
      <c r="C93" s="105"/>
      <c r="D93" s="106" t="s">
        <v>91</v>
      </c>
      <c r="E93" s="116">
        <f>E94</f>
        <v>5000</v>
      </c>
      <c r="F93" s="117">
        <f>F94</f>
        <v>180000</v>
      </c>
    </row>
    <row r="94" spans="1:6" ht="15" customHeight="1">
      <c r="A94" s="107"/>
      <c r="B94" s="108">
        <v>92695</v>
      </c>
      <c r="C94" s="109"/>
      <c r="D94" s="110" t="s">
        <v>19</v>
      </c>
      <c r="E94" s="118">
        <f>E95+E98</f>
        <v>5000</v>
      </c>
      <c r="F94" s="119">
        <f>F95</f>
        <v>180000</v>
      </c>
    </row>
    <row r="95" spans="1:6" s="173" customFormat="1" ht="15" customHeight="1">
      <c r="A95" s="171"/>
      <c r="B95" s="172"/>
      <c r="C95" s="174"/>
      <c r="D95" s="175" t="s">
        <v>92</v>
      </c>
      <c r="E95" s="176">
        <f>E96+E97</f>
        <v>0</v>
      </c>
      <c r="F95" s="176">
        <f>F96+F97</f>
        <v>180000</v>
      </c>
    </row>
    <row r="96" spans="1:6" ht="15" customHeight="1">
      <c r="A96" s="103"/>
      <c r="B96" s="111"/>
      <c r="C96" s="113">
        <v>6057</v>
      </c>
      <c r="D96" s="194" t="s">
        <v>109</v>
      </c>
      <c r="E96" s="46"/>
      <c r="F96" s="159">
        <v>99000</v>
      </c>
    </row>
    <row r="97" spans="1:6" ht="15" customHeight="1">
      <c r="A97" s="103"/>
      <c r="B97" s="111"/>
      <c r="C97" s="113">
        <v>6059</v>
      </c>
      <c r="D97" s="194" t="s">
        <v>109</v>
      </c>
      <c r="E97" s="46"/>
      <c r="F97" s="159">
        <v>81000</v>
      </c>
    </row>
    <row r="98" spans="1:6" s="43" customFormat="1" ht="15" customHeight="1">
      <c r="A98" s="102"/>
      <c r="B98" s="166"/>
      <c r="C98" s="129"/>
      <c r="D98" s="197" t="s">
        <v>17</v>
      </c>
      <c r="E98" s="198">
        <f>E99</f>
        <v>5000</v>
      </c>
      <c r="F98" s="156"/>
    </row>
    <row r="99" spans="1:6" ht="15" customHeight="1">
      <c r="A99" s="103"/>
      <c r="B99" s="111"/>
      <c r="C99" s="113">
        <v>4300</v>
      </c>
      <c r="D99" s="113" t="s">
        <v>20</v>
      </c>
      <c r="E99" s="46">
        <v>5000</v>
      </c>
      <c r="F99" s="159"/>
    </row>
    <row r="100" spans="1:6">
      <c r="A100" s="23"/>
      <c r="B100" s="23"/>
      <c r="C100" s="23"/>
      <c r="D100" s="23" t="s">
        <v>15</v>
      </c>
      <c r="E100" s="24">
        <f>E93+E64+E55+E51+E47</f>
        <v>570509</v>
      </c>
      <c r="F100" s="24">
        <f>F93+F64+F55+F51+F47</f>
        <v>180000</v>
      </c>
    </row>
    <row r="101" spans="1:6">
      <c r="A101" s="25"/>
      <c r="B101" s="25"/>
      <c r="C101" s="25"/>
      <c r="D101" s="25" t="s">
        <v>13</v>
      </c>
      <c r="E101" s="26">
        <f>E96+E97</f>
        <v>0</v>
      </c>
      <c r="F101" s="26">
        <f>F96+F97</f>
        <v>180000</v>
      </c>
    </row>
    <row r="102" spans="1:6">
      <c r="A102" s="27"/>
      <c r="B102" s="27"/>
      <c r="C102" s="27"/>
      <c r="D102" s="27"/>
      <c r="E102" s="28"/>
      <c r="F102" s="29">
        <f>E100-F100</f>
        <v>390509</v>
      </c>
    </row>
    <row r="103" spans="1:6">
      <c r="A103" s="31"/>
      <c r="B103" s="31"/>
      <c r="C103" s="31"/>
      <c r="D103" s="33"/>
      <c r="E103" s="32"/>
      <c r="F103" s="32"/>
    </row>
    <row r="104" spans="1:6">
      <c r="A104" s="12"/>
      <c r="B104" s="12"/>
      <c r="C104" s="12"/>
      <c r="D104" s="14"/>
      <c r="E104" s="22"/>
      <c r="F104" s="22"/>
    </row>
    <row r="105" spans="1:6">
      <c r="A105" s="12"/>
      <c r="B105" s="12"/>
      <c r="C105" s="12"/>
      <c r="D105" s="14"/>
      <c r="E105" s="22"/>
      <c r="F105" s="22"/>
    </row>
    <row r="106" spans="1:6">
      <c r="A106" s="12"/>
      <c r="B106" s="12"/>
      <c r="C106" s="12"/>
      <c r="D106" s="14"/>
      <c r="E106" s="22"/>
      <c r="F106" s="22"/>
    </row>
  </sheetData>
  <pageMargins left="0.70866141732283472" right="0.70866141732283472" top="0.98425196850393704" bottom="0.7086614173228347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068F5-CC9C-4864-9000-F58746148400}">
  <dimension ref="A1:I116"/>
  <sheetViews>
    <sheetView workbookViewId="0">
      <selection activeCell="G3" sqref="G3:I3"/>
    </sheetView>
  </sheetViews>
  <sheetFormatPr defaultRowHeight="14.4"/>
  <cols>
    <col min="1" max="1" width="3.33203125" style="8" customWidth="1"/>
    <col min="2" max="2" width="4.6640625" style="8" customWidth="1"/>
    <col min="3" max="3" width="6.6640625" style="8" customWidth="1"/>
    <col min="4" max="4" width="32.33203125" style="8" customWidth="1"/>
    <col min="5" max="5" width="16.88671875" style="8" customWidth="1"/>
    <col min="6" max="6" width="7.44140625" style="8" customWidth="1"/>
    <col min="7" max="7" width="13" style="8" customWidth="1"/>
    <col min="8" max="8" width="14.88671875" style="8" customWidth="1"/>
    <col min="9" max="9" width="13.33203125" style="8" customWidth="1"/>
  </cols>
  <sheetData>
    <row r="1" spans="1:9">
      <c r="G1" s="261" t="s">
        <v>69</v>
      </c>
      <c r="H1" s="262"/>
      <c r="I1" s="262"/>
    </row>
    <row r="2" spans="1:9">
      <c r="G2" s="261" t="s">
        <v>21</v>
      </c>
      <c r="H2" s="262"/>
      <c r="I2" s="262"/>
    </row>
    <row r="3" spans="1:9">
      <c r="G3" s="261" t="s">
        <v>112</v>
      </c>
      <c r="H3" s="262"/>
      <c r="I3" s="262"/>
    </row>
    <row r="4" spans="1:9">
      <c r="G4" s="49"/>
      <c r="H4" s="50"/>
      <c r="I4" s="50"/>
    </row>
    <row r="5" spans="1:9">
      <c r="A5" s="263" t="s">
        <v>22</v>
      </c>
      <c r="B5" s="263"/>
      <c r="C5" s="263"/>
      <c r="D5" s="263"/>
      <c r="E5" s="263"/>
      <c r="F5" s="263"/>
      <c r="G5" s="263"/>
      <c r="H5" s="263"/>
      <c r="I5" s="263"/>
    </row>
    <row r="6" spans="1:9">
      <c r="A6" s="51"/>
      <c r="B6" s="51"/>
      <c r="C6" s="51"/>
      <c r="D6" s="52"/>
      <c r="E6" s="51" t="s">
        <v>23</v>
      </c>
      <c r="F6" s="51"/>
      <c r="G6" s="53"/>
      <c r="H6" s="54"/>
      <c r="I6" s="258" t="s">
        <v>24</v>
      </c>
    </row>
    <row r="7" spans="1:9">
      <c r="A7" s="55"/>
      <c r="B7" s="55"/>
      <c r="C7" s="55"/>
      <c r="D7" s="56" t="s">
        <v>25</v>
      </c>
      <c r="E7" s="55" t="s">
        <v>26</v>
      </c>
      <c r="F7" s="55" t="s">
        <v>27</v>
      </c>
      <c r="G7" s="57" t="s">
        <v>28</v>
      </c>
      <c r="H7" s="58" t="s">
        <v>29</v>
      </c>
      <c r="I7" s="259"/>
    </row>
    <row r="8" spans="1:9">
      <c r="A8" s="55" t="s">
        <v>30</v>
      </c>
      <c r="B8" s="55" t="s">
        <v>31</v>
      </c>
      <c r="C8" s="55" t="s">
        <v>32</v>
      </c>
      <c r="D8" s="56" t="s">
        <v>33</v>
      </c>
      <c r="E8" s="55" t="s">
        <v>34</v>
      </c>
      <c r="F8" s="55" t="s">
        <v>35</v>
      </c>
      <c r="G8" s="57" t="s">
        <v>36</v>
      </c>
      <c r="H8" s="58" t="s">
        <v>37</v>
      </c>
      <c r="I8" s="259"/>
    </row>
    <row r="9" spans="1:9">
      <c r="A9" s="55"/>
      <c r="B9" s="55"/>
      <c r="C9" s="55"/>
      <c r="D9" s="56"/>
      <c r="E9" s="55" t="s">
        <v>38</v>
      </c>
      <c r="F9" s="55"/>
      <c r="G9" s="57" t="s">
        <v>39</v>
      </c>
      <c r="H9" s="58"/>
      <c r="I9" s="259"/>
    </row>
    <row r="10" spans="1:9">
      <c r="A10" s="59"/>
      <c r="B10" s="59"/>
      <c r="C10" s="59"/>
      <c r="D10" s="60"/>
      <c r="E10" s="59" t="s">
        <v>40</v>
      </c>
      <c r="F10" s="59"/>
      <c r="G10" s="61" t="s">
        <v>41</v>
      </c>
      <c r="H10" s="62"/>
      <c r="I10" s="260"/>
    </row>
    <row r="11" spans="1:9">
      <c r="A11" s="63">
        <v>1</v>
      </c>
      <c r="B11" s="63">
        <v>2</v>
      </c>
      <c r="C11" s="63">
        <v>3</v>
      </c>
      <c r="D11" s="64">
        <v>4</v>
      </c>
      <c r="E11" s="63">
        <v>5</v>
      </c>
      <c r="F11" s="63">
        <v>6</v>
      </c>
      <c r="G11" s="65">
        <v>7</v>
      </c>
      <c r="H11" s="65">
        <v>8</v>
      </c>
      <c r="I11" s="65">
        <v>9</v>
      </c>
    </row>
    <row r="12" spans="1:9" ht="15" customHeight="1">
      <c r="A12" s="243">
        <v>1</v>
      </c>
      <c r="B12" s="243">
        <v>600</v>
      </c>
      <c r="C12" s="243">
        <v>60014</v>
      </c>
      <c r="D12" s="231" t="s">
        <v>42</v>
      </c>
      <c r="E12" s="249" t="s">
        <v>16</v>
      </c>
      <c r="F12" s="249">
        <v>2026</v>
      </c>
      <c r="G12" s="240">
        <f>I12</f>
        <v>8422759</v>
      </c>
      <c r="H12" s="66" t="s">
        <v>43</v>
      </c>
      <c r="I12" s="67">
        <f>SUM(I13:I15)</f>
        <v>8422759</v>
      </c>
    </row>
    <row r="13" spans="1:9">
      <c r="A13" s="244"/>
      <c r="B13" s="244"/>
      <c r="C13" s="244"/>
      <c r="D13" s="232"/>
      <c r="E13" s="250"/>
      <c r="F13" s="250"/>
      <c r="G13" s="241"/>
      <c r="H13" s="68" t="s">
        <v>44</v>
      </c>
      <c r="I13" s="69">
        <f>8422759-I15</f>
        <v>2222759</v>
      </c>
    </row>
    <row r="14" spans="1:9">
      <c r="A14" s="244"/>
      <c r="B14" s="244"/>
      <c r="C14" s="244"/>
      <c r="D14" s="232"/>
      <c r="E14" s="250"/>
      <c r="F14" s="250"/>
      <c r="G14" s="241"/>
      <c r="H14" s="70" t="s">
        <v>45</v>
      </c>
      <c r="I14" s="71">
        <v>0</v>
      </c>
    </row>
    <row r="15" spans="1:9">
      <c r="A15" s="245"/>
      <c r="B15" s="245"/>
      <c r="C15" s="245"/>
      <c r="D15" s="233"/>
      <c r="E15" s="251"/>
      <c r="F15" s="251"/>
      <c r="G15" s="242"/>
      <c r="H15" s="68" t="s">
        <v>46</v>
      </c>
      <c r="I15" s="71">
        <v>6200000</v>
      </c>
    </row>
    <row r="16" spans="1:9" ht="15" customHeight="1">
      <c r="A16" s="243">
        <v>2</v>
      </c>
      <c r="B16" s="243">
        <v>600</v>
      </c>
      <c r="C16" s="243">
        <v>60014</v>
      </c>
      <c r="D16" s="231" t="s">
        <v>47</v>
      </c>
      <c r="E16" s="249" t="s">
        <v>16</v>
      </c>
      <c r="F16" s="249">
        <v>2026</v>
      </c>
      <c r="G16" s="240">
        <f>I16</f>
        <v>3733310</v>
      </c>
      <c r="H16" s="66" t="s">
        <v>43</v>
      </c>
      <c r="I16" s="67">
        <f>SUM(I17:I19)</f>
        <v>3733310</v>
      </c>
    </row>
    <row r="17" spans="1:9">
      <c r="A17" s="244"/>
      <c r="B17" s="244"/>
      <c r="C17" s="244"/>
      <c r="D17" s="232"/>
      <c r="E17" s="250"/>
      <c r="F17" s="250"/>
      <c r="G17" s="241"/>
      <c r="H17" s="68" t="s">
        <v>44</v>
      </c>
      <c r="I17" s="69">
        <v>559997</v>
      </c>
    </row>
    <row r="18" spans="1:9">
      <c r="A18" s="244"/>
      <c r="B18" s="244"/>
      <c r="C18" s="244"/>
      <c r="D18" s="232"/>
      <c r="E18" s="250"/>
      <c r="F18" s="250"/>
      <c r="G18" s="241"/>
      <c r="H18" s="70" t="s">
        <v>45</v>
      </c>
      <c r="I18" s="71">
        <v>3173313</v>
      </c>
    </row>
    <row r="19" spans="1:9">
      <c r="A19" s="245"/>
      <c r="B19" s="245"/>
      <c r="C19" s="245"/>
      <c r="D19" s="233"/>
      <c r="E19" s="251"/>
      <c r="F19" s="251"/>
      <c r="G19" s="242"/>
      <c r="H19" s="68" t="s">
        <v>46</v>
      </c>
      <c r="I19" s="71">
        <v>0</v>
      </c>
    </row>
    <row r="20" spans="1:9" ht="15" customHeight="1">
      <c r="A20" s="243">
        <v>3</v>
      </c>
      <c r="B20" s="243">
        <v>600</v>
      </c>
      <c r="C20" s="243">
        <v>60014</v>
      </c>
      <c r="D20" s="231" t="s">
        <v>48</v>
      </c>
      <c r="E20" s="249" t="s">
        <v>16</v>
      </c>
      <c r="F20" s="249">
        <v>2026</v>
      </c>
      <c r="G20" s="240">
        <f>I20</f>
        <v>2500000</v>
      </c>
      <c r="H20" s="66" t="s">
        <v>43</v>
      </c>
      <c r="I20" s="67">
        <f>SUM(I21:I23)</f>
        <v>2500000</v>
      </c>
    </row>
    <row r="21" spans="1:9">
      <c r="A21" s="244"/>
      <c r="B21" s="244"/>
      <c r="C21" s="244"/>
      <c r="D21" s="232"/>
      <c r="E21" s="250"/>
      <c r="F21" s="250"/>
      <c r="G21" s="241"/>
      <c r="H21" s="68" t="s">
        <v>44</v>
      </c>
      <c r="I21" s="69">
        <v>1500000</v>
      </c>
    </row>
    <row r="22" spans="1:9">
      <c r="A22" s="244"/>
      <c r="B22" s="244"/>
      <c r="C22" s="244"/>
      <c r="D22" s="232"/>
      <c r="E22" s="250"/>
      <c r="F22" s="250"/>
      <c r="G22" s="241"/>
      <c r="H22" s="70" t="s">
        <v>45</v>
      </c>
      <c r="I22" s="71">
        <v>0</v>
      </c>
    </row>
    <row r="23" spans="1:9">
      <c r="A23" s="245"/>
      <c r="B23" s="245"/>
      <c r="C23" s="245"/>
      <c r="D23" s="233"/>
      <c r="E23" s="251"/>
      <c r="F23" s="251"/>
      <c r="G23" s="242"/>
      <c r="H23" s="68" t="s">
        <v>46</v>
      </c>
      <c r="I23" s="71">
        <v>1000000</v>
      </c>
    </row>
    <row r="24" spans="1:9" ht="15" customHeight="1">
      <c r="A24" s="243">
        <v>4</v>
      </c>
      <c r="B24" s="243">
        <v>600</v>
      </c>
      <c r="C24" s="243">
        <v>60014</v>
      </c>
      <c r="D24" s="231" t="s">
        <v>49</v>
      </c>
      <c r="E24" s="249" t="s">
        <v>16</v>
      </c>
      <c r="F24" s="249">
        <v>2026</v>
      </c>
      <c r="G24" s="240">
        <f>I24</f>
        <v>550000</v>
      </c>
      <c r="H24" s="66" t="s">
        <v>43</v>
      </c>
      <c r="I24" s="67">
        <f>SUM(I25:I27)</f>
        <v>550000</v>
      </c>
    </row>
    <row r="25" spans="1:9">
      <c r="A25" s="244"/>
      <c r="B25" s="244"/>
      <c r="C25" s="244"/>
      <c r="D25" s="232"/>
      <c r="E25" s="250"/>
      <c r="F25" s="250"/>
      <c r="G25" s="241"/>
      <c r="H25" s="68" t="s">
        <v>44</v>
      </c>
      <c r="I25" s="69">
        <f>290000+160000+100000</f>
        <v>550000</v>
      </c>
    </row>
    <row r="26" spans="1:9">
      <c r="A26" s="244"/>
      <c r="B26" s="244"/>
      <c r="C26" s="244"/>
      <c r="D26" s="232"/>
      <c r="E26" s="250"/>
      <c r="F26" s="250"/>
      <c r="G26" s="241"/>
      <c r="H26" s="70" t="s">
        <v>45</v>
      </c>
      <c r="I26" s="71">
        <v>0</v>
      </c>
    </row>
    <row r="27" spans="1:9">
      <c r="A27" s="245"/>
      <c r="B27" s="245"/>
      <c r="C27" s="245"/>
      <c r="D27" s="233"/>
      <c r="E27" s="251"/>
      <c r="F27" s="251"/>
      <c r="G27" s="242"/>
      <c r="H27" s="68" t="s">
        <v>46</v>
      </c>
      <c r="I27" s="71">
        <v>0</v>
      </c>
    </row>
    <row r="28" spans="1:9" ht="15" customHeight="1">
      <c r="A28" s="243">
        <v>5</v>
      </c>
      <c r="B28" s="243">
        <v>630</v>
      </c>
      <c r="C28" s="243">
        <v>63095</v>
      </c>
      <c r="D28" s="246" t="s">
        <v>50</v>
      </c>
      <c r="E28" s="249" t="s">
        <v>51</v>
      </c>
      <c r="F28" s="249">
        <v>2026</v>
      </c>
      <c r="G28" s="240">
        <f>I28</f>
        <v>250000</v>
      </c>
      <c r="H28" s="66" t="s">
        <v>43</v>
      </c>
      <c r="I28" s="67">
        <f>SUM(I29:I31)</f>
        <v>250000</v>
      </c>
    </row>
    <row r="29" spans="1:9">
      <c r="A29" s="244"/>
      <c r="B29" s="244"/>
      <c r="C29" s="244"/>
      <c r="D29" s="247"/>
      <c r="E29" s="250"/>
      <c r="F29" s="250"/>
      <c r="G29" s="241"/>
      <c r="H29" s="68" t="s">
        <v>44</v>
      </c>
      <c r="I29" s="69">
        <v>37500</v>
      </c>
    </row>
    <row r="30" spans="1:9">
      <c r="A30" s="244"/>
      <c r="B30" s="244"/>
      <c r="C30" s="244"/>
      <c r="D30" s="247"/>
      <c r="E30" s="250"/>
      <c r="F30" s="250"/>
      <c r="G30" s="241"/>
      <c r="H30" s="70" t="s">
        <v>45</v>
      </c>
      <c r="I30" s="71">
        <v>212500</v>
      </c>
    </row>
    <row r="31" spans="1:9">
      <c r="A31" s="245"/>
      <c r="B31" s="245"/>
      <c r="C31" s="245"/>
      <c r="D31" s="248"/>
      <c r="E31" s="251"/>
      <c r="F31" s="251"/>
      <c r="G31" s="242"/>
      <c r="H31" s="68" t="s">
        <v>46</v>
      </c>
      <c r="I31" s="71">
        <v>0</v>
      </c>
    </row>
    <row r="32" spans="1:9" ht="15" customHeight="1">
      <c r="A32" s="228">
        <v>6</v>
      </c>
      <c r="B32" s="228">
        <v>710</v>
      </c>
      <c r="C32" s="228">
        <v>71015</v>
      </c>
      <c r="D32" s="231" t="s">
        <v>49</v>
      </c>
      <c r="E32" s="234" t="s">
        <v>52</v>
      </c>
      <c r="F32" s="234">
        <v>2026</v>
      </c>
      <c r="G32" s="237">
        <f>I32</f>
        <v>70000</v>
      </c>
      <c r="H32" s="72" t="s">
        <v>43</v>
      </c>
      <c r="I32" s="73">
        <f>SUM(I33:I35)</f>
        <v>70000</v>
      </c>
    </row>
    <row r="33" spans="1:9">
      <c r="A33" s="229"/>
      <c r="B33" s="229"/>
      <c r="C33" s="229"/>
      <c r="D33" s="232"/>
      <c r="E33" s="235"/>
      <c r="F33" s="235"/>
      <c r="G33" s="238"/>
      <c r="H33" s="74" t="s">
        <v>44</v>
      </c>
      <c r="I33" s="75">
        <v>0</v>
      </c>
    </row>
    <row r="34" spans="1:9">
      <c r="A34" s="229"/>
      <c r="B34" s="229"/>
      <c r="C34" s="229"/>
      <c r="D34" s="232"/>
      <c r="E34" s="235"/>
      <c r="F34" s="235"/>
      <c r="G34" s="238"/>
      <c r="H34" s="76" t="s">
        <v>45</v>
      </c>
      <c r="I34" s="77">
        <v>0</v>
      </c>
    </row>
    <row r="35" spans="1:9">
      <c r="A35" s="230"/>
      <c r="B35" s="230"/>
      <c r="C35" s="230"/>
      <c r="D35" s="233"/>
      <c r="E35" s="236"/>
      <c r="F35" s="236"/>
      <c r="G35" s="239"/>
      <c r="H35" s="74" t="s">
        <v>46</v>
      </c>
      <c r="I35" s="77">
        <v>70000</v>
      </c>
    </row>
    <row r="36" spans="1:9" ht="15" customHeight="1">
      <c r="A36" s="228">
        <v>7</v>
      </c>
      <c r="B36" s="228">
        <v>710</v>
      </c>
      <c r="C36" s="228">
        <v>71095</v>
      </c>
      <c r="D36" s="231" t="s">
        <v>53</v>
      </c>
      <c r="E36" s="249" t="s">
        <v>51</v>
      </c>
      <c r="F36" s="234">
        <v>2026</v>
      </c>
      <c r="G36" s="237">
        <f>I36</f>
        <v>269370</v>
      </c>
      <c r="H36" s="72" t="s">
        <v>43</v>
      </c>
      <c r="I36" s="73">
        <f>SUM(I37:I39)</f>
        <v>269370</v>
      </c>
    </row>
    <row r="37" spans="1:9">
      <c r="A37" s="229"/>
      <c r="B37" s="229"/>
      <c r="C37" s="229"/>
      <c r="D37" s="232"/>
      <c r="E37" s="250"/>
      <c r="F37" s="235"/>
      <c r="G37" s="238"/>
      <c r="H37" s="74" t="s">
        <v>44</v>
      </c>
      <c r="I37" s="75">
        <v>0</v>
      </c>
    </row>
    <row r="38" spans="1:9">
      <c r="A38" s="229"/>
      <c r="B38" s="229"/>
      <c r="C38" s="229"/>
      <c r="D38" s="232"/>
      <c r="E38" s="250"/>
      <c r="F38" s="235"/>
      <c r="G38" s="238"/>
      <c r="H38" s="76" t="s">
        <v>45</v>
      </c>
      <c r="I38" s="77">
        <v>269370</v>
      </c>
    </row>
    <row r="39" spans="1:9">
      <c r="A39" s="230"/>
      <c r="B39" s="230"/>
      <c r="C39" s="230"/>
      <c r="D39" s="233"/>
      <c r="E39" s="251"/>
      <c r="F39" s="236"/>
      <c r="G39" s="239"/>
      <c r="H39" s="74" t="s">
        <v>46</v>
      </c>
      <c r="I39" s="77">
        <v>0</v>
      </c>
    </row>
    <row r="40" spans="1:9" ht="15" customHeight="1">
      <c r="A40" s="228">
        <v>8</v>
      </c>
      <c r="B40" s="228">
        <v>750</v>
      </c>
      <c r="C40" s="228">
        <v>75095</v>
      </c>
      <c r="D40" s="231" t="s">
        <v>54</v>
      </c>
      <c r="E40" s="234" t="s">
        <v>51</v>
      </c>
      <c r="F40" s="234">
        <v>2026</v>
      </c>
      <c r="G40" s="237">
        <f>I40</f>
        <v>300000</v>
      </c>
      <c r="H40" s="72" t="s">
        <v>43</v>
      </c>
      <c r="I40" s="73">
        <f>SUM(I41:I43)</f>
        <v>300000</v>
      </c>
    </row>
    <row r="41" spans="1:9">
      <c r="A41" s="229"/>
      <c r="B41" s="229"/>
      <c r="C41" s="229"/>
      <c r="D41" s="232"/>
      <c r="E41" s="235"/>
      <c r="F41" s="235"/>
      <c r="G41" s="238"/>
      <c r="H41" s="74" t="s">
        <v>44</v>
      </c>
      <c r="I41" s="75">
        <v>300000</v>
      </c>
    </row>
    <row r="42" spans="1:9">
      <c r="A42" s="229"/>
      <c r="B42" s="229"/>
      <c r="C42" s="229"/>
      <c r="D42" s="232"/>
      <c r="E42" s="235"/>
      <c r="F42" s="235"/>
      <c r="G42" s="238"/>
      <c r="H42" s="76" t="s">
        <v>45</v>
      </c>
      <c r="I42" s="77">
        <v>0</v>
      </c>
    </row>
    <row r="43" spans="1:9">
      <c r="A43" s="230"/>
      <c r="B43" s="230"/>
      <c r="C43" s="230"/>
      <c r="D43" s="233"/>
      <c r="E43" s="236"/>
      <c r="F43" s="236"/>
      <c r="G43" s="239"/>
      <c r="H43" s="74" t="s">
        <v>46</v>
      </c>
      <c r="I43" s="77">
        <v>0</v>
      </c>
    </row>
    <row r="44" spans="1:9" ht="15" customHeight="1">
      <c r="A44" s="243">
        <v>9</v>
      </c>
      <c r="B44" s="243">
        <v>750</v>
      </c>
      <c r="C44" s="243">
        <v>75095</v>
      </c>
      <c r="D44" s="231" t="s">
        <v>55</v>
      </c>
      <c r="E44" s="249" t="s">
        <v>17</v>
      </c>
      <c r="F44" s="249">
        <v>2026</v>
      </c>
      <c r="G44" s="240">
        <f>I44</f>
        <v>837372</v>
      </c>
      <c r="H44" s="66" t="s">
        <v>43</v>
      </c>
      <c r="I44" s="67">
        <f>SUM(I45:I47)</f>
        <v>837372</v>
      </c>
    </row>
    <row r="45" spans="1:9">
      <c r="A45" s="244"/>
      <c r="B45" s="244"/>
      <c r="C45" s="244"/>
      <c r="D45" s="232"/>
      <c r="E45" s="250"/>
      <c r="F45" s="250"/>
      <c r="G45" s="241"/>
      <c r="H45" s="68" t="s">
        <v>44</v>
      </c>
      <c r="I45" s="69">
        <v>837372</v>
      </c>
    </row>
    <row r="46" spans="1:9">
      <c r="A46" s="244"/>
      <c r="B46" s="244"/>
      <c r="C46" s="244"/>
      <c r="D46" s="232"/>
      <c r="E46" s="250"/>
      <c r="F46" s="250"/>
      <c r="G46" s="241"/>
      <c r="H46" s="70" t="s">
        <v>45</v>
      </c>
      <c r="I46" s="71">
        <v>0</v>
      </c>
    </row>
    <row r="47" spans="1:9">
      <c r="A47" s="245"/>
      <c r="B47" s="245"/>
      <c r="C47" s="245"/>
      <c r="D47" s="233"/>
      <c r="E47" s="251"/>
      <c r="F47" s="251"/>
      <c r="G47" s="242"/>
      <c r="H47" s="68" t="s">
        <v>46</v>
      </c>
      <c r="I47" s="71">
        <v>0</v>
      </c>
    </row>
    <row r="48" spans="1:9" ht="15" customHeight="1">
      <c r="A48" s="243">
        <v>10</v>
      </c>
      <c r="B48" s="243">
        <v>750</v>
      </c>
      <c r="C48" s="243">
        <v>75095</v>
      </c>
      <c r="D48" s="246" t="s">
        <v>56</v>
      </c>
      <c r="E48" s="249" t="s">
        <v>51</v>
      </c>
      <c r="F48" s="249">
        <v>2026</v>
      </c>
      <c r="G48" s="240">
        <f>I48</f>
        <v>2750000</v>
      </c>
      <c r="H48" s="66" t="s">
        <v>43</v>
      </c>
      <c r="I48" s="67">
        <f>SUM(I49:I51)</f>
        <v>2750000</v>
      </c>
    </row>
    <row r="49" spans="1:9">
      <c r="A49" s="244"/>
      <c r="B49" s="244"/>
      <c r="C49" s="244"/>
      <c r="D49" s="247"/>
      <c r="E49" s="250"/>
      <c r="F49" s="250"/>
      <c r="G49" s="241"/>
      <c r="H49" s="68" t="s">
        <v>44</v>
      </c>
      <c r="I49" s="69">
        <v>412500</v>
      </c>
    </row>
    <row r="50" spans="1:9">
      <c r="A50" s="244"/>
      <c r="B50" s="244"/>
      <c r="C50" s="244"/>
      <c r="D50" s="247"/>
      <c r="E50" s="250"/>
      <c r="F50" s="250"/>
      <c r="G50" s="241"/>
      <c r="H50" s="70" t="s">
        <v>45</v>
      </c>
      <c r="I50" s="71">
        <v>2337500</v>
      </c>
    </row>
    <row r="51" spans="1:9">
      <c r="A51" s="245"/>
      <c r="B51" s="245"/>
      <c r="C51" s="245"/>
      <c r="D51" s="248"/>
      <c r="E51" s="251"/>
      <c r="F51" s="251"/>
      <c r="G51" s="242"/>
      <c r="H51" s="68" t="s">
        <v>46</v>
      </c>
      <c r="I51" s="71">
        <v>0</v>
      </c>
    </row>
    <row r="52" spans="1:9" ht="15" customHeight="1">
      <c r="A52" s="228">
        <v>11</v>
      </c>
      <c r="B52" s="228">
        <v>750</v>
      </c>
      <c r="C52" s="228">
        <v>75095</v>
      </c>
      <c r="D52" s="231" t="s">
        <v>57</v>
      </c>
      <c r="E52" s="234" t="s">
        <v>51</v>
      </c>
      <c r="F52" s="234">
        <v>2026</v>
      </c>
      <c r="G52" s="237">
        <f>I52</f>
        <v>317715</v>
      </c>
      <c r="H52" s="72" t="s">
        <v>43</v>
      </c>
      <c r="I52" s="78">
        <f>I53+I54+I55</f>
        <v>317715</v>
      </c>
    </row>
    <row r="53" spans="1:9">
      <c r="A53" s="229"/>
      <c r="B53" s="229"/>
      <c r="C53" s="229"/>
      <c r="D53" s="232"/>
      <c r="E53" s="235"/>
      <c r="F53" s="235"/>
      <c r="G53" s="238"/>
      <c r="H53" s="74" t="s">
        <v>44</v>
      </c>
      <c r="I53" s="79">
        <f>173014+51539</f>
        <v>224553</v>
      </c>
    </row>
    <row r="54" spans="1:9">
      <c r="A54" s="229"/>
      <c r="B54" s="229"/>
      <c r="C54" s="229"/>
      <c r="D54" s="232"/>
      <c r="E54" s="235"/>
      <c r="F54" s="235"/>
      <c r="G54" s="238"/>
      <c r="H54" s="76" t="s">
        <v>45</v>
      </c>
      <c r="I54" s="79">
        <v>0</v>
      </c>
    </row>
    <row r="55" spans="1:9">
      <c r="A55" s="230"/>
      <c r="B55" s="230"/>
      <c r="C55" s="230"/>
      <c r="D55" s="233"/>
      <c r="E55" s="236"/>
      <c r="F55" s="236"/>
      <c r="G55" s="239"/>
      <c r="H55" s="74" t="s">
        <v>46</v>
      </c>
      <c r="I55" s="79">
        <v>93162</v>
      </c>
    </row>
    <row r="56" spans="1:9" ht="15" customHeight="1">
      <c r="A56" s="228">
        <v>12</v>
      </c>
      <c r="B56" s="228">
        <v>750</v>
      </c>
      <c r="C56" s="228">
        <v>75095</v>
      </c>
      <c r="D56" s="231" t="s">
        <v>58</v>
      </c>
      <c r="E56" s="234" t="s">
        <v>51</v>
      </c>
      <c r="F56" s="234">
        <v>2026</v>
      </c>
      <c r="G56" s="237">
        <f>I56</f>
        <v>95114</v>
      </c>
      <c r="H56" s="72" t="s">
        <v>43</v>
      </c>
      <c r="I56" s="78">
        <f>I57+I58+I59</f>
        <v>95114</v>
      </c>
    </row>
    <row r="57" spans="1:9">
      <c r="A57" s="229"/>
      <c r="B57" s="229"/>
      <c r="C57" s="229"/>
      <c r="D57" s="232"/>
      <c r="E57" s="235"/>
      <c r="F57" s="235"/>
      <c r="G57" s="238"/>
      <c r="H57" s="74" t="s">
        <v>44</v>
      </c>
      <c r="I57" s="79">
        <f>73220+21894</f>
        <v>95114</v>
      </c>
    </row>
    <row r="58" spans="1:9">
      <c r="A58" s="229"/>
      <c r="B58" s="229"/>
      <c r="C58" s="229"/>
      <c r="D58" s="232"/>
      <c r="E58" s="235"/>
      <c r="F58" s="235"/>
      <c r="G58" s="238"/>
      <c r="H58" s="76" t="s">
        <v>45</v>
      </c>
      <c r="I58" s="79">
        <v>0</v>
      </c>
    </row>
    <row r="59" spans="1:9">
      <c r="A59" s="230"/>
      <c r="B59" s="230"/>
      <c r="C59" s="230"/>
      <c r="D59" s="233"/>
      <c r="E59" s="236"/>
      <c r="F59" s="236"/>
      <c r="G59" s="239"/>
      <c r="H59" s="74" t="s">
        <v>46</v>
      </c>
      <c r="I59" s="79">
        <v>0</v>
      </c>
    </row>
    <row r="60" spans="1:9" ht="15" customHeight="1">
      <c r="A60" s="243">
        <v>13</v>
      </c>
      <c r="B60" s="243">
        <v>750</v>
      </c>
      <c r="C60" s="243">
        <v>75095</v>
      </c>
      <c r="D60" s="246" t="s">
        <v>59</v>
      </c>
      <c r="E60" s="249" t="s">
        <v>51</v>
      </c>
      <c r="F60" s="249">
        <v>2026</v>
      </c>
      <c r="G60" s="240">
        <f>I60</f>
        <v>1381000</v>
      </c>
      <c r="H60" s="66" t="s">
        <v>43</v>
      </c>
      <c r="I60" s="80">
        <f>I61+I62+I63</f>
        <v>1381000</v>
      </c>
    </row>
    <row r="61" spans="1:9">
      <c r="A61" s="244"/>
      <c r="B61" s="244"/>
      <c r="C61" s="244"/>
      <c r="D61" s="247"/>
      <c r="E61" s="250"/>
      <c r="F61" s="250"/>
      <c r="G61" s="241"/>
      <c r="H61" s="68" t="s">
        <v>44</v>
      </c>
      <c r="I61" s="81">
        <v>207150</v>
      </c>
    </row>
    <row r="62" spans="1:9">
      <c r="A62" s="244"/>
      <c r="B62" s="244"/>
      <c r="C62" s="244"/>
      <c r="D62" s="247"/>
      <c r="E62" s="250"/>
      <c r="F62" s="250"/>
      <c r="G62" s="241"/>
      <c r="H62" s="70" t="s">
        <v>45</v>
      </c>
      <c r="I62" s="81">
        <v>1173850</v>
      </c>
    </row>
    <row r="63" spans="1:9">
      <c r="A63" s="245"/>
      <c r="B63" s="245"/>
      <c r="C63" s="245"/>
      <c r="D63" s="248"/>
      <c r="E63" s="251"/>
      <c r="F63" s="251"/>
      <c r="G63" s="242"/>
      <c r="H63" s="68" t="s">
        <v>46</v>
      </c>
      <c r="I63" s="81">
        <v>0</v>
      </c>
    </row>
    <row r="64" spans="1:9" s="100" customFormat="1">
      <c r="A64" s="94"/>
      <c r="B64" s="94"/>
      <c r="C64" s="94"/>
      <c r="D64" s="95"/>
      <c r="E64" s="96"/>
      <c r="F64" s="96"/>
      <c r="G64" s="97"/>
      <c r="H64" s="98"/>
      <c r="I64" s="99"/>
    </row>
    <row r="65" spans="1:9" s="100" customFormat="1" ht="15.6">
      <c r="A65" s="82"/>
      <c r="B65" s="82"/>
      <c r="C65" s="82"/>
      <c r="D65" s="83"/>
      <c r="E65" s="84"/>
      <c r="F65" s="85"/>
      <c r="G65" s="86"/>
      <c r="H65" s="87"/>
      <c r="I65" s="88"/>
    </row>
    <row r="66" spans="1:9">
      <c r="A66" s="51"/>
      <c r="B66" s="51"/>
      <c r="C66" s="51"/>
      <c r="D66" s="51"/>
      <c r="E66" s="51" t="s">
        <v>23</v>
      </c>
      <c r="F66" s="51"/>
      <c r="G66" s="53"/>
      <c r="H66" s="54"/>
      <c r="I66" s="258" t="s">
        <v>24</v>
      </c>
    </row>
    <row r="67" spans="1:9">
      <c r="A67" s="55"/>
      <c r="B67" s="55"/>
      <c r="C67" s="55"/>
      <c r="D67" s="55" t="s">
        <v>25</v>
      </c>
      <c r="E67" s="55" t="s">
        <v>26</v>
      </c>
      <c r="F67" s="55" t="s">
        <v>27</v>
      </c>
      <c r="G67" s="57" t="s">
        <v>28</v>
      </c>
      <c r="H67" s="58" t="s">
        <v>29</v>
      </c>
      <c r="I67" s="259"/>
    </row>
    <row r="68" spans="1:9">
      <c r="A68" s="55" t="s">
        <v>30</v>
      </c>
      <c r="B68" s="55" t="s">
        <v>31</v>
      </c>
      <c r="C68" s="55" t="s">
        <v>32</v>
      </c>
      <c r="D68" s="55" t="s">
        <v>33</v>
      </c>
      <c r="E68" s="55" t="s">
        <v>34</v>
      </c>
      <c r="F68" s="55" t="s">
        <v>35</v>
      </c>
      <c r="G68" s="57" t="s">
        <v>36</v>
      </c>
      <c r="H68" s="58" t="s">
        <v>37</v>
      </c>
      <c r="I68" s="259"/>
    </row>
    <row r="69" spans="1:9">
      <c r="A69" s="55"/>
      <c r="B69" s="55"/>
      <c r="C69" s="55"/>
      <c r="D69" s="55"/>
      <c r="E69" s="55" t="s">
        <v>38</v>
      </c>
      <c r="F69" s="55"/>
      <c r="G69" s="57" t="s">
        <v>39</v>
      </c>
      <c r="H69" s="58"/>
      <c r="I69" s="259"/>
    </row>
    <row r="70" spans="1:9">
      <c r="A70" s="59"/>
      <c r="B70" s="59"/>
      <c r="C70" s="59"/>
      <c r="D70" s="59"/>
      <c r="E70" s="59" t="s">
        <v>40</v>
      </c>
      <c r="F70" s="59"/>
      <c r="G70" s="61" t="s">
        <v>41</v>
      </c>
      <c r="H70" s="62"/>
      <c r="I70" s="260"/>
    </row>
    <row r="71" spans="1:9">
      <c r="A71" s="63">
        <v>1</v>
      </c>
      <c r="B71" s="63">
        <v>2</v>
      </c>
      <c r="C71" s="63">
        <v>3</v>
      </c>
      <c r="D71" s="63">
        <v>4</v>
      </c>
      <c r="E71" s="63">
        <v>5</v>
      </c>
      <c r="F71" s="63">
        <v>6</v>
      </c>
      <c r="G71" s="65">
        <v>7</v>
      </c>
      <c r="H71" s="65">
        <v>8</v>
      </c>
      <c r="I71" s="65">
        <v>9</v>
      </c>
    </row>
    <row r="72" spans="1:9">
      <c r="A72" s="228">
        <v>14</v>
      </c>
      <c r="B72" s="228">
        <v>752</v>
      </c>
      <c r="C72" s="228">
        <v>75281</v>
      </c>
      <c r="D72" s="231" t="s">
        <v>60</v>
      </c>
      <c r="E72" s="234" t="s">
        <v>51</v>
      </c>
      <c r="F72" s="234">
        <v>2026</v>
      </c>
      <c r="G72" s="237">
        <f>I72</f>
        <v>1250000</v>
      </c>
      <c r="H72" s="72" t="s">
        <v>43</v>
      </c>
      <c r="I72" s="78">
        <f>I73+I74+I75</f>
        <v>1250000</v>
      </c>
    </row>
    <row r="73" spans="1:9" ht="15" customHeight="1">
      <c r="A73" s="229"/>
      <c r="B73" s="229"/>
      <c r="C73" s="229"/>
      <c r="D73" s="232"/>
      <c r="E73" s="235"/>
      <c r="F73" s="235"/>
      <c r="G73" s="238"/>
      <c r="H73" s="74" t="s">
        <v>44</v>
      </c>
      <c r="I73" s="79">
        <v>0</v>
      </c>
    </row>
    <row r="74" spans="1:9">
      <c r="A74" s="229"/>
      <c r="B74" s="229"/>
      <c r="C74" s="229"/>
      <c r="D74" s="232"/>
      <c r="E74" s="235"/>
      <c r="F74" s="235"/>
      <c r="G74" s="238"/>
      <c r="H74" s="76" t="s">
        <v>45</v>
      </c>
      <c r="I74" s="79">
        <v>0</v>
      </c>
    </row>
    <row r="75" spans="1:9">
      <c r="A75" s="230"/>
      <c r="B75" s="230"/>
      <c r="C75" s="230"/>
      <c r="D75" s="233"/>
      <c r="E75" s="236"/>
      <c r="F75" s="236"/>
      <c r="G75" s="239"/>
      <c r="H75" s="74" t="s">
        <v>46</v>
      </c>
      <c r="I75" s="79">
        <v>1250000</v>
      </c>
    </row>
    <row r="76" spans="1:9">
      <c r="A76" s="228">
        <v>15</v>
      </c>
      <c r="B76" s="228">
        <v>752</v>
      </c>
      <c r="C76" s="228">
        <v>75281</v>
      </c>
      <c r="D76" s="231" t="s">
        <v>49</v>
      </c>
      <c r="E76" s="234" t="s">
        <v>51</v>
      </c>
      <c r="F76" s="234">
        <v>2026</v>
      </c>
      <c r="G76" s="237">
        <f>I76</f>
        <v>128000</v>
      </c>
      <c r="H76" s="72" t="s">
        <v>43</v>
      </c>
      <c r="I76" s="78">
        <f>I77+I78+I79</f>
        <v>128000</v>
      </c>
    </row>
    <row r="77" spans="1:9" ht="15" customHeight="1">
      <c r="A77" s="229"/>
      <c r="B77" s="229"/>
      <c r="C77" s="229"/>
      <c r="D77" s="232"/>
      <c r="E77" s="235"/>
      <c r="F77" s="235"/>
      <c r="G77" s="238"/>
      <c r="H77" s="74" t="s">
        <v>44</v>
      </c>
      <c r="I77" s="79">
        <v>0</v>
      </c>
    </row>
    <row r="78" spans="1:9">
      <c r="A78" s="229"/>
      <c r="B78" s="229"/>
      <c r="C78" s="229"/>
      <c r="D78" s="232"/>
      <c r="E78" s="235"/>
      <c r="F78" s="235"/>
      <c r="G78" s="238"/>
      <c r="H78" s="76" t="s">
        <v>45</v>
      </c>
      <c r="I78" s="79">
        <v>0</v>
      </c>
    </row>
    <row r="79" spans="1:9">
      <c r="A79" s="230"/>
      <c r="B79" s="230"/>
      <c r="C79" s="230"/>
      <c r="D79" s="233"/>
      <c r="E79" s="236"/>
      <c r="F79" s="236"/>
      <c r="G79" s="239"/>
      <c r="H79" s="74" t="s">
        <v>46</v>
      </c>
      <c r="I79" s="79">
        <v>128000</v>
      </c>
    </row>
    <row r="80" spans="1:9">
      <c r="A80" s="228">
        <v>16</v>
      </c>
      <c r="B80" s="228">
        <v>754</v>
      </c>
      <c r="C80" s="228">
        <v>75411</v>
      </c>
      <c r="D80" s="231" t="s">
        <v>70</v>
      </c>
      <c r="E80" s="234" t="s">
        <v>71</v>
      </c>
      <c r="F80" s="234">
        <v>2026</v>
      </c>
      <c r="G80" s="237">
        <f>I80</f>
        <v>82000</v>
      </c>
      <c r="H80" s="72" t="s">
        <v>43</v>
      </c>
      <c r="I80" s="78">
        <f>I81+I82+I83</f>
        <v>82000</v>
      </c>
    </row>
    <row r="81" spans="1:9" ht="15" customHeight="1">
      <c r="A81" s="229"/>
      <c r="B81" s="229"/>
      <c r="C81" s="229"/>
      <c r="D81" s="232"/>
      <c r="E81" s="235"/>
      <c r="F81" s="235"/>
      <c r="G81" s="238"/>
      <c r="H81" s="74" t="s">
        <v>44</v>
      </c>
      <c r="I81" s="79">
        <v>29000</v>
      </c>
    </row>
    <row r="82" spans="1:9">
      <c r="A82" s="229"/>
      <c r="B82" s="229"/>
      <c r="C82" s="229"/>
      <c r="D82" s="232"/>
      <c r="E82" s="235"/>
      <c r="F82" s="235"/>
      <c r="G82" s="238"/>
      <c r="H82" s="76" t="s">
        <v>45</v>
      </c>
      <c r="I82" s="79">
        <v>0</v>
      </c>
    </row>
    <row r="83" spans="1:9">
      <c r="A83" s="230"/>
      <c r="B83" s="230"/>
      <c r="C83" s="230"/>
      <c r="D83" s="233"/>
      <c r="E83" s="236"/>
      <c r="F83" s="236"/>
      <c r="G83" s="239"/>
      <c r="H83" s="74" t="s">
        <v>46</v>
      </c>
      <c r="I83" s="79">
        <v>53000</v>
      </c>
    </row>
    <row r="84" spans="1:9" ht="15" customHeight="1">
      <c r="A84" s="228">
        <v>17</v>
      </c>
      <c r="B84" s="228">
        <v>754</v>
      </c>
      <c r="C84" s="228">
        <v>75495</v>
      </c>
      <c r="D84" s="231" t="s">
        <v>72</v>
      </c>
      <c r="E84" s="234" t="s">
        <v>51</v>
      </c>
      <c r="F84" s="234">
        <v>2026</v>
      </c>
      <c r="G84" s="237">
        <f>I84</f>
        <v>13391</v>
      </c>
      <c r="H84" s="72" t="s">
        <v>43</v>
      </c>
      <c r="I84" s="78">
        <f>I85+I86+I87</f>
        <v>13391</v>
      </c>
    </row>
    <row r="85" spans="1:9" ht="15" customHeight="1">
      <c r="A85" s="229"/>
      <c r="B85" s="229"/>
      <c r="C85" s="229"/>
      <c r="D85" s="232"/>
      <c r="E85" s="235"/>
      <c r="F85" s="235"/>
      <c r="G85" s="238"/>
      <c r="H85" s="74" t="s">
        <v>44</v>
      </c>
      <c r="I85" s="79">
        <v>0</v>
      </c>
    </row>
    <row r="86" spans="1:9">
      <c r="A86" s="229"/>
      <c r="B86" s="229"/>
      <c r="C86" s="229"/>
      <c r="D86" s="232"/>
      <c r="E86" s="235"/>
      <c r="F86" s="235"/>
      <c r="G86" s="238"/>
      <c r="H86" s="76" t="s">
        <v>45</v>
      </c>
      <c r="I86" s="79">
        <v>0</v>
      </c>
    </row>
    <row r="87" spans="1:9">
      <c r="A87" s="230"/>
      <c r="B87" s="230"/>
      <c r="C87" s="230"/>
      <c r="D87" s="233"/>
      <c r="E87" s="236"/>
      <c r="F87" s="236"/>
      <c r="G87" s="239"/>
      <c r="H87" s="74" t="s">
        <v>46</v>
      </c>
      <c r="I87" s="79">
        <v>13391</v>
      </c>
    </row>
    <row r="88" spans="1:9">
      <c r="A88" s="228">
        <v>18</v>
      </c>
      <c r="B88" s="228">
        <v>851</v>
      </c>
      <c r="C88" s="228">
        <v>85195</v>
      </c>
      <c r="D88" s="231" t="s">
        <v>61</v>
      </c>
      <c r="E88" s="234" t="s">
        <v>51</v>
      </c>
      <c r="F88" s="234">
        <v>2026</v>
      </c>
      <c r="G88" s="237">
        <f>I88</f>
        <v>3816764</v>
      </c>
      <c r="H88" s="72" t="s">
        <v>43</v>
      </c>
      <c r="I88" s="78">
        <f>I89+I90+I91</f>
        <v>3816764</v>
      </c>
    </row>
    <row r="89" spans="1:9" ht="15" customHeight="1">
      <c r="A89" s="229"/>
      <c r="B89" s="229"/>
      <c r="C89" s="229"/>
      <c r="D89" s="232"/>
      <c r="E89" s="235"/>
      <c r="F89" s="235"/>
      <c r="G89" s="238"/>
      <c r="H89" s="74" t="s">
        <v>44</v>
      </c>
      <c r="I89" s="79">
        <v>1207767</v>
      </c>
    </row>
    <row r="90" spans="1:9">
      <c r="A90" s="229"/>
      <c r="B90" s="229"/>
      <c r="C90" s="229"/>
      <c r="D90" s="232"/>
      <c r="E90" s="235"/>
      <c r="F90" s="235"/>
      <c r="G90" s="238"/>
      <c r="H90" s="76" t="s">
        <v>45</v>
      </c>
      <c r="I90" s="79">
        <v>2608997</v>
      </c>
    </row>
    <row r="91" spans="1:9">
      <c r="A91" s="230"/>
      <c r="B91" s="230"/>
      <c r="C91" s="230"/>
      <c r="D91" s="233"/>
      <c r="E91" s="236"/>
      <c r="F91" s="236"/>
      <c r="G91" s="239"/>
      <c r="H91" s="74" t="s">
        <v>46</v>
      </c>
      <c r="I91" s="79">
        <v>0</v>
      </c>
    </row>
    <row r="92" spans="1:9">
      <c r="A92" s="228">
        <v>19</v>
      </c>
      <c r="B92" s="228">
        <v>852</v>
      </c>
      <c r="C92" s="228">
        <v>85295</v>
      </c>
      <c r="D92" s="231" t="s">
        <v>62</v>
      </c>
      <c r="E92" s="234" t="s">
        <v>51</v>
      </c>
      <c r="F92" s="234">
        <v>2026</v>
      </c>
      <c r="G92" s="237">
        <f>I92</f>
        <v>650000</v>
      </c>
      <c r="H92" s="72" t="s">
        <v>43</v>
      </c>
      <c r="I92" s="78">
        <f>I93+I94+I95</f>
        <v>650000</v>
      </c>
    </row>
    <row r="93" spans="1:9" ht="15" customHeight="1">
      <c r="A93" s="229"/>
      <c r="B93" s="229"/>
      <c r="C93" s="229"/>
      <c r="D93" s="232"/>
      <c r="E93" s="235"/>
      <c r="F93" s="235"/>
      <c r="G93" s="238"/>
      <c r="H93" s="74" t="s">
        <v>44</v>
      </c>
      <c r="I93" s="79">
        <v>97500</v>
      </c>
    </row>
    <row r="94" spans="1:9">
      <c r="A94" s="229"/>
      <c r="B94" s="229"/>
      <c r="C94" s="229"/>
      <c r="D94" s="232"/>
      <c r="E94" s="235"/>
      <c r="F94" s="235"/>
      <c r="G94" s="238"/>
      <c r="H94" s="76" t="s">
        <v>45</v>
      </c>
      <c r="I94" s="79">
        <v>552500</v>
      </c>
    </row>
    <row r="95" spans="1:9">
      <c r="A95" s="230"/>
      <c r="B95" s="230"/>
      <c r="C95" s="230"/>
      <c r="D95" s="233"/>
      <c r="E95" s="236"/>
      <c r="F95" s="236"/>
      <c r="G95" s="239"/>
      <c r="H95" s="74" t="s">
        <v>46</v>
      </c>
      <c r="I95" s="79">
        <v>0</v>
      </c>
    </row>
    <row r="96" spans="1:9">
      <c r="A96" s="243">
        <v>20</v>
      </c>
      <c r="B96" s="243">
        <v>854</v>
      </c>
      <c r="C96" s="243">
        <v>85495</v>
      </c>
      <c r="D96" s="246" t="s">
        <v>63</v>
      </c>
      <c r="E96" s="249" t="s">
        <v>64</v>
      </c>
      <c r="F96" s="249">
        <v>2026</v>
      </c>
      <c r="G96" s="240">
        <f>I96</f>
        <v>80000</v>
      </c>
      <c r="H96" s="66" t="s">
        <v>43</v>
      </c>
      <c r="I96" s="80">
        <f>I97+I98+I99</f>
        <v>80000</v>
      </c>
    </row>
    <row r="97" spans="1:9" ht="15" customHeight="1">
      <c r="A97" s="244"/>
      <c r="B97" s="252"/>
      <c r="C97" s="252"/>
      <c r="D97" s="254"/>
      <c r="E97" s="256"/>
      <c r="F97" s="256"/>
      <c r="G97" s="252"/>
      <c r="H97" s="68" t="s">
        <v>44</v>
      </c>
      <c r="I97" s="81">
        <v>0</v>
      </c>
    </row>
    <row r="98" spans="1:9">
      <c r="A98" s="244"/>
      <c r="B98" s="252"/>
      <c r="C98" s="252"/>
      <c r="D98" s="254"/>
      <c r="E98" s="256"/>
      <c r="F98" s="256"/>
      <c r="G98" s="252"/>
      <c r="H98" s="70" t="s">
        <v>45</v>
      </c>
      <c r="I98" s="81">
        <v>80000</v>
      </c>
    </row>
    <row r="99" spans="1:9">
      <c r="A99" s="245"/>
      <c r="B99" s="253"/>
      <c r="C99" s="253"/>
      <c r="D99" s="255"/>
      <c r="E99" s="257"/>
      <c r="F99" s="257"/>
      <c r="G99" s="253"/>
      <c r="H99" s="68" t="s">
        <v>46</v>
      </c>
      <c r="I99" s="81">
        <v>0</v>
      </c>
    </row>
    <row r="100" spans="1:9">
      <c r="A100" s="243">
        <v>21</v>
      </c>
      <c r="B100" s="243">
        <v>854</v>
      </c>
      <c r="C100" s="243">
        <v>85495</v>
      </c>
      <c r="D100" s="246" t="s">
        <v>63</v>
      </c>
      <c r="E100" s="249" t="s">
        <v>65</v>
      </c>
      <c r="F100" s="249">
        <v>2026</v>
      </c>
      <c r="G100" s="240">
        <f>I100</f>
        <v>397158</v>
      </c>
      <c r="H100" s="66" t="s">
        <v>43</v>
      </c>
      <c r="I100" s="80">
        <f>I101+I102+I103</f>
        <v>397158</v>
      </c>
    </row>
    <row r="101" spans="1:9" ht="15" customHeight="1">
      <c r="A101" s="244"/>
      <c r="B101" s="244"/>
      <c r="C101" s="244"/>
      <c r="D101" s="247"/>
      <c r="E101" s="250"/>
      <c r="F101" s="250"/>
      <c r="G101" s="241"/>
      <c r="H101" s="68" t="s">
        <v>44</v>
      </c>
      <c r="I101" s="81">
        <v>0</v>
      </c>
    </row>
    <row r="102" spans="1:9">
      <c r="A102" s="244"/>
      <c r="B102" s="244"/>
      <c r="C102" s="244"/>
      <c r="D102" s="247"/>
      <c r="E102" s="250"/>
      <c r="F102" s="250"/>
      <c r="G102" s="241"/>
      <c r="H102" s="70" t="s">
        <v>45</v>
      </c>
      <c r="I102" s="81">
        <f>381510+15648</f>
        <v>397158</v>
      </c>
    </row>
    <row r="103" spans="1:9">
      <c r="A103" s="245"/>
      <c r="B103" s="245"/>
      <c r="C103" s="245"/>
      <c r="D103" s="248"/>
      <c r="E103" s="251"/>
      <c r="F103" s="251"/>
      <c r="G103" s="242"/>
      <c r="H103" s="68" t="s">
        <v>46</v>
      </c>
      <c r="I103" s="81">
        <v>0</v>
      </c>
    </row>
    <row r="104" spans="1:9">
      <c r="A104" s="243">
        <v>22</v>
      </c>
      <c r="B104" s="243">
        <v>855</v>
      </c>
      <c r="C104" s="243">
        <v>85595</v>
      </c>
      <c r="D104" s="246" t="s">
        <v>66</v>
      </c>
      <c r="E104" s="249" t="s">
        <v>51</v>
      </c>
      <c r="F104" s="249">
        <v>2026</v>
      </c>
      <c r="G104" s="240">
        <f>I104</f>
        <v>725400</v>
      </c>
      <c r="H104" s="66" t="s">
        <v>43</v>
      </c>
      <c r="I104" s="80">
        <f>I105+I106+I107</f>
        <v>725400</v>
      </c>
    </row>
    <row r="105" spans="1:9" ht="15" customHeight="1">
      <c r="A105" s="244"/>
      <c r="B105" s="244"/>
      <c r="C105" s="244"/>
      <c r="D105" s="247"/>
      <c r="E105" s="250"/>
      <c r="F105" s="250"/>
      <c r="G105" s="241"/>
      <c r="H105" s="68" t="s">
        <v>44</v>
      </c>
      <c r="I105" s="81">
        <v>108810</v>
      </c>
    </row>
    <row r="106" spans="1:9">
      <c r="A106" s="244"/>
      <c r="B106" s="244"/>
      <c r="C106" s="244"/>
      <c r="D106" s="247"/>
      <c r="E106" s="250"/>
      <c r="F106" s="250"/>
      <c r="G106" s="241"/>
      <c r="H106" s="70" t="s">
        <v>45</v>
      </c>
      <c r="I106" s="81">
        <v>616590</v>
      </c>
    </row>
    <row r="107" spans="1:9">
      <c r="A107" s="245"/>
      <c r="B107" s="245"/>
      <c r="C107" s="245"/>
      <c r="D107" s="248"/>
      <c r="E107" s="251"/>
      <c r="F107" s="251"/>
      <c r="G107" s="242"/>
      <c r="H107" s="68" t="s">
        <v>46</v>
      </c>
      <c r="I107" s="81">
        <v>0</v>
      </c>
    </row>
    <row r="108" spans="1:9">
      <c r="A108" s="228">
        <v>23</v>
      </c>
      <c r="B108" s="228">
        <v>926</v>
      </c>
      <c r="C108" s="228">
        <v>92695</v>
      </c>
      <c r="D108" s="231" t="s">
        <v>67</v>
      </c>
      <c r="E108" s="234" t="s">
        <v>51</v>
      </c>
      <c r="F108" s="234">
        <v>2026</v>
      </c>
      <c r="G108" s="237">
        <f>I108</f>
        <v>80000</v>
      </c>
      <c r="H108" s="72" t="s">
        <v>43</v>
      </c>
      <c r="I108" s="78">
        <f>I109+I110+I111</f>
        <v>80000</v>
      </c>
    </row>
    <row r="109" spans="1:9">
      <c r="A109" s="229"/>
      <c r="B109" s="229"/>
      <c r="C109" s="229"/>
      <c r="D109" s="232"/>
      <c r="E109" s="235"/>
      <c r="F109" s="235"/>
      <c r="G109" s="238"/>
      <c r="H109" s="74" t="s">
        <v>44</v>
      </c>
      <c r="I109" s="79">
        <v>40000</v>
      </c>
    </row>
    <row r="110" spans="1:9">
      <c r="A110" s="229"/>
      <c r="B110" s="229"/>
      <c r="C110" s="229"/>
      <c r="D110" s="232"/>
      <c r="E110" s="235"/>
      <c r="F110" s="235"/>
      <c r="G110" s="238"/>
      <c r="H110" s="76" t="s">
        <v>45</v>
      </c>
      <c r="I110" s="79">
        <v>0</v>
      </c>
    </row>
    <row r="111" spans="1:9">
      <c r="A111" s="230"/>
      <c r="B111" s="230"/>
      <c r="C111" s="230"/>
      <c r="D111" s="233"/>
      <c r="E111" s="236"/>
      <c r="F111" s="236"/>
      <c r="G111" s="239"/>
      <c r="H111" s="74" t="s">
        <v>46</v>
      </c>
      <c r="I111" s="79">
        <v>40000</v>
      </c>
    </row>
    <row r="112" spans="1:9">
      <c r="A112" s="213" t="s">
        <v>68</v>
      </c>
      <c r="B112" s="214"/>
      <c r="C112" s="214"/>
      <c r="D112" s="214"/>
      <c r="E112" s="215"/>
      <c r="F112" s="222">
        <v>2026</v>
      </c>
      <c r="G112" s="225">
        <f>G92+G96+G100+G104+G108+G88+G60+G56+G52+G48+G44+G40+G36+G32+G28+G24+G20+G16+G12+G72+G76+G80+G84</f>
        <v>28699353</v>
      </c>
      <c r="H112" s="66" t="s">
        <v>43</v>
      </c>
      <c r="I112" s="67">
        <f>I108+I104+I100+I96+I88+I60+I56+I52+I48+I28+I44+I40+I24+I12+I16+I20+I32+I36+I92+I72+I76+I80+I84</f>
        <v>28699353</v>
      </c>
    </row>
    <row r="113" spans="1:9">
      <c r="A113" s="216"/>
      <c r="B113" s="217"/>
      <c r="C113" s="217"/>
      <c r="D113" s="217"/>
      <c r="E113" s="218"/>
      <c r="F113" s="223"/>
      <c r="G113" s="226"/>
      <c r="H113" s="89" t="s">
        <v>44</v>
      </c>
      <c r="I113" s="90">
        <f>I109+I105+I101+I97+I89+I61+I57+I53+I49+I45+I41+I29+I25+I21+I17+I13+I33+I37+I93+I73+I77+I81+I85</f>
        <v>8430022</v>
      </c>
    </row>
    <row r="114" spans="1:9" ht="27.6">
      <c r="A114" s="216"/>
      <c r="B114" s="217"/>
      <c r="C114" s="217"/>
      <c r="D114" s="217"/>
      <c r="E114" s="218"/>
      <c r="F114" s="223"/>
      <c r="G114" s="226"/>
      <c r="H114" s="91" t="s">
        <v>45</v>
      </c>
      <c r="I114" s="90">
        <f t="shared" ref="I114:I115" si="0">I110+I106+I102+I98+I90+I62+I58+I54+I50+I46+I42+I30+I26+I22+I18+I14+I34+I38+I94+I74+I78+I82+I86</f>
        <v>11421778</v>
      </c>
    </row>
    <row r="115" spans="1:9">
      <c r="A115" s="219"/>
      <c r="B115" s="220"/>
      <c r="C115" s="220"/>
      <c r="D115" s="220"/>
      <c r="E115" s="221"/>
      <c r="F115" s="224"/>
      <c r="G115" s="227"/>
      <c r="H115" s="89" t="s">
        <v>46</v>
      </c>
      <c r="I115" s="90">
        <f t="shared" si="0"/>
        <v>8847553</v>
      </c>
    </row>
    <row r="116" spans="1:9">
      <c r="D116" s="92"/>
      <c r="G116" s="93"/>
      <c r="H116" s="93"/>
      <c r="I116" s="93"/>
    </row>
  </sheetData>
  <mergeCells count="170">
    <mergeCell ref="G1:I1"/>
    <mergeCell ref="G2:I2"/>
    <mergeCell ref="G3:I3"/>
    <mergeCell ref="A5:I5"/>
    <mergeCell ref="I6:I10"/>
    <mergeCell ref="A12:A15"/>
    <mergeCell ref="B12:B15"/>
    <mergeCell ref="C12:C15"/>
    <mergeCell ref="D12:D15"/>
    <mergeCell ref="E12:E15"/>
    <mergeCell ref="F12:F15"/>
    <mergeCell ref="G12:G15"/>
    <mergeCell ref="A16:A19"/>
    <mergeCell ref="B16:B19"/>
    <mergeCell ref="C16:C19"/>
    <mergeCell ref="D16:D19"/>
    <mergeCell ref="E16:E19"/>
    <mergeCell ref="F16:F19"/>
    <mergeCell ref="G16:G19"/>
    <mergeCell ref="G20:G23"/>
    <mergeCell ref="A24:A27"/>
    <mergeCell ref="B24:B27"/>
    <mergeCell ref="C24:C27"/>
    <mergeCell ref="D24:D27"/>
    <mergeCell ref="E24:E27"/>
    <mergeCell ref="F24:F27"/>
    <mergeCell ref="G24:G27"/>
    <mergeCell ref="A20:A23"/>
    <mergeCell ref="B20:B23"/>
    <mergeCell ref="C20:C23"/>
    <mergeCell ref="D20:D23"/>
    <mergeCell ref="E20:E23"/>
    <mergeCell ref="F20:F23"/>
    <mergeCell ref="G28:G31"/>
    <mergeCell ref="A32:A35"/>
    <mergeCell ref="B32:B35"/>
    <mergeCell ref="C32:C35"/>
    <mergeCell ref="D32:D35"/>
    <mergeCell ref="E32:E35"/>
    <mergeCell ref="F32:F35"/>
    <mergeCell ref="G32:G35"/>
    <mergeCell ref="A28:A31"/>
    <mergeCell ref="B28:B31"/>
    <mergeCell ref="C28:C31"/>
    <mergeCell ref="D28:D31"/>
    <mergeCell ref="E28:E31"/>
    <mergeCell ref="F28:F31"/>
    <mergeCell ref="G36:G39"/>
    <mergeCell ref="A40:A43"/>
    <mergeCell ref="B40:B43"/>
    <mergeCell ref="C40:C43"/>
    <mergeCell ref="D40:D43"/>
    <mergeCell ref="E40:E43"/>
    <mergeCell ref="F40:F43"/>
    <mergeCell ref="G40:G43"/>
    <mergeCell ref="A36:A39"/>
    <mergeCell ref="B36:B39"/>
    <mergeCell ref="C36:C39"/>
    <mergeCell ref="D36:D39"/>
    <mergeCell ref="E36:E39"/>
    <mergeCell ref="F36:F39"/>
    <mergeCell ref="G44:G47"/>
    <mergeCell ref="A48:A51"/>
    <mergeCell ref="B48:B51"/>
    <mergeCell ref="C48:C51"/>
    <mergeCell ref="D48:D51"/>
    <mergeCell ref="E48:E51"/>
    <mergeCell ref="F48:F51"/>
    <mergeCell ref="G48:G51"/>
    <mergeCell ref="A44:A47"/>
    <mergeCell ref="B44:B47"/>
    <mergeCell ref="C44:C47"/>
    <mergeCell ref="D44:D47"/>
    <mergeCell ref="E44:E47"/>
    <mergeCell ref="F44:F47"/>
    <mergeCell ref="G60:G63"/>
    <mergeCell ref="F72:F75"/>
    <mergeCell ref="A60:A63"/>
    <mergeCell ref="B60:B63"/>
    <mergeCell ref="C60:C63"/>
    <mergeCell ref="D60:D63"/>
    <mergeCell ref="E60:E63"/>
    <mergeCell ref="F60:F63"/>
    <mergeCell ref="G52:G55"/>
    <mergeCell ref="A56:A59"/>
    <mergeCell ref="B56:B59"/>
    <mergeCell ref="C56:C59"/>
    <mergeCell ref="D56:D59"/>
    <mergeCell ref="E56:E59"/>
    <mergeCell ref="F56:F59"/>
    <mergeCell ref="G56:G59"/>
    <mergeCell ref="A52:A55"/>
    <mergeCell ref="B52:B55"/>
    <mergeCell ref="C52:C55"/>
    <mergeCell ref="D52:D55"/>
    <mergeCell ref="E52:E55"/>
    <mergeCell ref="F52:F55"/>
    <mergeCell ref="I66:I70"/>
    <mergeCell ref="A72:A75"/>
    <mergeCell ref="B72:B75"/>
    <mergeCell ref="C72:C75"/>
    <mergeCell ref="D72:D75"/>
    <mergeCell ref="E72:E75"/>
    <mergeCell ref="A100:A103"/>
    <mergeCell ref="B100:B103"/>
    <mergeCell ref="C100:C103"/>
    <mergeCell ref="D100:D103"/>
    <mergeCell ref="E100:E103"/>
    <mergeCell ref="F100:F103"/>
    <mergeCell ref="G84:G87"/>
    <mergeCell ref="A92:A95"/>
    <mergeCell ref="B92:B95"/>
    <mergeCell ref="A84:A87"/>
    <mergeCell ref="B84:B87"/>
    <mergeCell ref="C84:C87"/>
    <mergeCell ref="D84:D87"/>
    <mergeCell ref="E84:E87"/>
    <mergeCell ref="G80:G83"/>
    <mergeCell ref="A88:A91"/>
    <mergeCell ref="B88:B91"/>
    <mergeCell ref="C88:C91"/>
    <mergeCell ref="D88:D91"/>
    <mergeCell ref="E88:E91"/>
    <mergeCell ref="F88:F91"/>
    <mergeCell ref="G88:G91"/>
    <mergeCell ref="G72:G75"/>
    <mergeCell ref="A76:A79"/>
    <mergeCell ref="B76:B79"/>
    <mergeCell ref="C76:C79"/>
    <mergeCell ref="D76:D79"/>
    <mergeCell ref="E76:E79"/>
    <mergeCell ref="F76:F79"/>
    <mergeCell ref="G76:G79"/>
    <mergeCell ref="F84:F87"/>
    <mergeCell ref="A80:A83"/>
    <mergeCell ref="B80:B83"/>
    <mergeCell ref="C80:C83"/>
    <mergeCell ref="D80:D83"/>
    <mergeCell ref="E80:E83"/>
    <mergeCell ref="F80:F83"/>
    <mergeCell ref="G100:G103"/>
    <mergeCell ref="A104:A107"/>
    <mergeCell ref="B104:B107"/>
    <mergeCell ref="C104:C107"/>
    <mergeCell ref="D104:D107"/>
    <mergeCell ref="E104:E107"/>
    <mergeCell ref="F104:F107"/>
    <mergeCell ref="G104:G107"/>
    <mergeCell ref="G92:G95"/>
    <mergeCell ref="A96:A99"/>
    <mergeCell ref="B96:B99"/>
    <mergeCell ref="C96:C99"/>
    <mergeCell ref="D96:D99"/>
    <mergeCell ref="E96:E99"/>
    <mergeCell ref="F96:F99"/>
    <mergeCell ref="G96:G99"/>
    <mergeCell ref="C92:C95"/>
    <mergeCell ref="D92:D95"/>
    <mergeCell ref="E92:E95"/>
    <mergeCell ref="F92:F95"/>
    <mergeCell ref="A112:E115"/>
    <mergeCell ref="F112:F115"/>
    <mergeCell ref="G112:G115"/>
    <mergeCell ref="A108:A111"/>
    <mergeCell ref="B108:B111"/>
    <mergeCell ref="C108:C111"/>
    <mergeCell ref="D108:D111"/>
    <mergeCell ref="E108:E111"/>
    <mergeCell ref="F108:F111"/>
    <mergeCell ref="G108:G111"/>
  </mergeCells>
  <pageMargins left="0.51181102362204722" right="0.51181102362204722" top="0.55118110236220474" bottom="0.5511811023622047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nr 1 2</vt:lpstr>
      <vt:lpstr>załącznik nr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AniaB</dc:creator>
  <cp:lastModifiedBy>Marta Kozik</cp:lastModifiedBy>
  <cp:lastPrinted>2026-06-05T10:09:55Z</cp:lastPrinted>
  <dcterms:created xsi:type="dcterms:W3CDTF">2019-10-11T12:09:38Z</dcterms:created>
  <dcterms:modified xsi:type="dcterms:W3CDTF">2026-06-17T10:27:25Z</dcterms:modified>
</cp:coreProperties>
</file>