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92.168.0.172\M.Kozik\Moje dokumenty\sesje\sesja 23\uchwaly\XXIII 116 26 zmiany w budżecie\"/>
    </mc:Choice>
  </mc:AlternateContent>
  <xr:revisionPtr revIDLastSave="0" documentId="13_ncr:1_{B74430ED-8CDB-41A1-9DFD-3C8FA7B745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ącznik nr 1 2" sheetId="1" r:id="rId1"/>
    <sheet name="załącznik nr 3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1" l="1"/>
  <c r="E66" i="1"/>
  <c r="F65" i="1"/>
  <c r="E65" i="1"/>
  <c r="E25" i="1"/>
  <c r="F24" i="1"/>
  <c r="F50" i="1"/>
  <c r="E63" i="1"/>
  <c r="E62" i="1" s="1"/>
  <c r="E61" i="1" s="1"/>
  <c r="E57" i="1"/>
  <c r="E56" i="1" s="1"/>
  <c r="E55" i="1" s="1"/>
  <c r="F55" i="1"/>
  <c r="F52" i="1"/>
  <c r="E52" i="1"/>
  <c r="F51" i="1"/>
  <c r="E20" i="1"/>
  <c r="E19" i="1" s="1"/>
  <c r="E18" i="1" s="1"/>
  <c r="E24" i="1" s="1"/>
  <c r="E13" i="1"/>
  <c r="E12" i="1" s="1"/>
  <c r="E11" i="1" s="1"/>
  <c r="F11" i="1"/>
  <c r="I119" i="2"/>
  <c r="I25" i="2"/>
  <c r="I24" i="2" s="1"/>
  <c r="G24" i="2" s="1"/>
  <c r="I84" i="2"/>
  <c r="G84" i="2"/>
  <c r="I112" i="2"/>
  <c r="G112" i="2"/>
  <c r="I110" i="2"/>
  <c r="I108" i="2"/>
  <c r="G108" i="2"/>
  <c r="I104" i="2"/>
  <c r="G104" i="2"/>
  <c r="I102" i="2"/>
  <c r="I100" i="2"/>
  <c r="G100" i="2" s="1"/>
  <c r="I96" i="2"/>
  <c r="G96" i="2" s="1"/>
  <c r="I92" i="2"/>
  <c r="G92" i="2"/>
  <c r="I88" i="2"/>
  <c r="G88" i="2"/>
  <c r="I80" i="2"/>
  <c r="G80" i="2"/>
  <c r="I76" i="2"/>
  <c r="G76" i="2" s="1"/>
  <c r="I72" i="2"/>
  <c r="G72" i="2"/>
  <c r="I60" i="2"/>
  <c r="G60" i="2" s="1"/>
  <c r="I57" i="2"/>
  <c r="I53" i="2"/>
  <c r="I52" i="2"/>
  <c r="G52" i="2" s="1"/>
  <c r="I48" i="2"/>
  <c r="G48" i="2" s="1"/>
  <c r="I44" i="2"/>
  <c r="G44" i="2" s="1"/>
  <c r="I40" i="2"/>
  <c r="G40" i="2" s="1"/>
  <c r="I36" i="2"/>
  <c r="G36" i="2" s="1"/>
  <c r="I32" i="2"/>
  <c r="G32" i="2"/>
  <c r="I28" i="2"/>
  <c r="G28" i="2" s="1"/>
  <c r="I20" i="2"/>
  <c r="G20" i="2"/>
  <c r="I16" i="2"/>
  <c r="G16" i="2" s="1"/>
  <c r="I13" i="2"/>
  <c r="I12" i="2"/>
  <c r="G12" i="2"/>
  <c r="I118" i="2" l="1"/>
  <c r="I117" i="2"/>
  <c r="I56" i="2"/>
  <c r="I116" i="2" s="1"/>
  <c r="G56" i="2" l="1"/>
  <c r="G116" i="2" s="1"/>
  <c r="F48" i="1"/>
  <c r="F47" i="1" s="1"/>
  <c r="F46" i="1" s="1"/>
  <c r="E48" i="1"/>
  <c r="E47" i="1" s="1"/>
  <c r="E46" i="1" s="1"/>
  <c r="F9" i="1" l="1"/>
  <c r="F8" i="1" s="1"/>
  <c r="F7" i="1" s="1"/>
  <c r="E9" i="1"/>
  <c r="E8" i="1" l="1"/>
  <c r="E7" i="1" s="1"/>
  <c r="F67" i="1" l="1"/>
  <c r="F26" i="1" l="1"/>
</calcChain>
</file>

<file path=xl/sharedStrings.xml><?xml version="1.0" encoding="utf-8"?>
<sst xmlns="http://schemas.openxmlformats.org/spreadsheetml/2006/main" count="254" uniqueCount="96">
  <si>
    <t>§</t>
  </si>
  <si>
    <t>DOCHODY</t>
  </si>
  <si>
    <t xml:space="preserve">Dział </t>
  </si>
  <si>
    <t xml:space="preserve">Rozdział </t>
  </si>
  <si>
    <t xml:space="preserve">Nazwa </t>
  </si>
  <si>
    <t xml:space="preserve">Zwiększenie </t>
  </si>
  <si>
    <t xml:space="preserve">Zmniejszenie </t>
  </si>
  <si>
    <t xml:space="preserve">Razem dochody </t>
  </si>
  <si>
    <t xml:space="preserve">                                                                                                                   </t>
  </si>
  <si>
    <t xml:space="preserve">WYDATKI </t>
  </si>
  <si>
    <t xml:space="preserve"> Załącznik Nr  1  do Uchwały</t>
  </si>
  <si>
    <t xml:space="preserve"> Rady  Powiatu  Świdwińskiego </t>
  </si>
  <si>
    <t xml:space="preserve"> Załącznik Nr  2  do Uchwały</t>
  </si>
  <si>
    <t>w tym na wydatki inwestycyjne</t>
  </si>
  <si>
    <t>w tym dochody majątkowe</t>
  </si>
  <si>
    <t xml:space="preserve">Razem wydatki </t>
  </si>
  <si>
    <t>Powiatowy Zarząd Dróg w Świdwinie</t>
  </si>
  <si>
    <t>0 620</t>
  </si>
  <si>
    <t>Wpływ z opłat za zezwolenia, akredytacje oraz opłaty ewidencyjne, w tym opłaty za częstotliwości</t>
  </si>
  <si>
    <t>Starostwo Powiatowe w Świdwinie</t>
  </si>
  <si>
    <t>TRANSPORT I ŁĄCZNOŚĆ</t>
  </si>
  <si>
    <t>Wydatki na zakupy inwestycyjne jednostek budżetowych</t>
  </si>
  <si>
    <t>Zakup materiałów i wyposażenia</t>
  </si>
  <si>
    <t>Drogi publiczne powiatowe</t>
  </si>
  <si>
    <t>Pozostała działalność</t>
  </si>
  <si>
    <t>Zakup usług pozostałych</t>
  </si>
  <si>
    <t>Rady Powiatu Świdwińskiego</t>
  </si>
  <si>
    <t>Zadania inwestycyjne do realizacji w 2026 roku</t>
  </si>
  <si>
    <t>Jednostka</t>
  </si>
  <si>
    <t>Plan na 2026r.</t>
  </si>
  <si>
    <t>Nazwa zadania</t>
  </si>
  <si>
    <t>organizacyjna</t>
  </si>
  <si>
    <t>Okres</t>
  </si>
  <si>
    <t xml:space="preserve">Łączne </t>
  </si>
  <si>
    <t>Źródła</t>
  </si>
  <si>
    <t>Lp.</t>
  </si>
  <si>
    <t>Dział</t>
  </si>
  <si>
    <t>Rozdział</t>
  </si>
  <si>
    <t xml:space="preserve">inwestycyjnego </t>
  </si>
  <si>
    <t>realizująca program</t>
  </si>
  <si>
    <t>realizacji</t>
  </si>
  <si>
    <t>nakłady</t>
  </si>
  <si>
    <t>finansowania</t>
  </si>
  <si>
    <t>lub koordynująca</t>
  </si>
  <si>
    <t>finansowe</t>
  </si>
  <si>
    <t>wykonanie programu</t>
  </si>
  <si>
    <t>(w zł)</t>
  </si>
  <si>
    <t xml:space="preserve">Remont drogi powiatowej Nr 1088Z w km 8+787-13+370 na odcinku od m. Zajączkówko do m. Połczyn Zdrój  </t>
  </si>
  <si>
    <t>OGÓŁEM:</t>
  </si>
  <si>
    <t xml:space="preserve">środki własne </t>
  </si>
  <si>
    <t>środki pomocowe</t>
  </si>
  <si>
    <t>inne środki</t>
  </si>
  <si>
    <t>Przebudowa drogi powiatowej Nr 1074Z na odcinku Świdwin – Niemierzyno</t>
  </si>
  <si>
    <t>Przebudowa z rozbudową drogi powiatowej Nr 1083Z Świdwin – Świdwinek</t>
  </si>
  <si>
    <t>Zakupy majątkowe</t>
  </si>
  <si>
    <t>Zwiększenie jakości dostępności usług publicznych poprzez doposażenie CN Cordis - budowa przepompowni</t>
  </si>
  <si>
    <t xml:space="preserve">Starostwo Powiatowe w Świdwinie </t>
  </si>
  <si>
    <t>Powiatowy Inspektorat Nadzoru Budowlanego w Świdwinie</t>
  </si>
  <si>
    <t>Rozbudowa Regionalnej Infrastruktury Informacji Przestrzennej Województwa Zachodniopomorskiego</t>
  </si>
  <si>
    <t>Wydatki inwestycyjne - dokumentacje, nadzory</t>
  </si>
  <si>
    <t>Przebudowa ZPO w Połczynie Zdroju na potrzeby Poradni Psychologiczno-Pedagogicznej</t>
  </si>
  <si>
    <t>Zwiększenie jakości i dostępności usług publicznych ZSR CKZ w Świdwinie</t>
  </si>
  <si>
    <t>Wymiana windy w budynku Starostwa Powiatowego</t>
  </si>
  <si>
    <t>Wydzielenie klatki ppoż. w budynku Starostwa Powiatowego</t>
  </si>
  <si>
    <t>Zwiększenie efektywności energetycznej w budynku Poradni PP w Świdwinie poprzez termomodernizację i wymianę źródła ciepła</t>
  </si>
  <si>
    <t>Budowa hali magazynowej o konstrukcji stalowej wraz z niezbędnymi urządzeniami - OLOC</t>
  </si>
  <si>
    <t>Adaptacja terenów zurbanizowanych do zmian klimatu – mała retencja wodna                         w szpitalu w Połczynie Zdroju</t>
  </si>
  <si>
    <t>Utworzenie terenów zielonych przy Domu Pomocy Społecznej w Modrzewcu</t>
  </si>
  <si>
    <t xml:space="preserve">Poprawa jakości i dostępności kształcenia zawodowego w szkołach ponadpodstawowych wraz z doposażeniem pracowni </t>
  </si>
  <si>
    <t>Zespół Szkół w Połczynie Zdroju</t>
  </si>
  <si>
    <t>Zespół Szkół Rolniczych CKZ w Świdwinie</t>
  </si>
  <si>
    <t>Termomodernizacja budynku mieszkalnego przy ul. Wojska Polskiego 27 w Świdwinie</t>
  </si>
  <si>
    <t>Budowa siłowni zewnętrznej przy szpitalu w Połczynie Zdroju</t>
  </si>
  <si>
    <t>Poprawa infrastruktury sportowej na terenie szkół Powiatu Świdwińskiego</t>
  </si>
  <si>
    <t xml:space="preserve">RAZEM </t>
  </si>
  <si>
    <t>Załącznik Nr 3 do Uchwały</t>
  </si>
  <si>
    <t xml:space="preserve">Dokumentacja projektowa instalacji fotowoltaicznej </t>
  </si>
  <si>
    <t>Komenda Powiatowej Państwowej Straży Pożarnej w Świdwinie</t>
  </si>
  <si>
    <t>Zakupy majątkowe  w ramach programu "Bezpieczeństwo na terenie Powiatu Świdwińskiego"</t>
  </si>
  <si>
    <t>BEZPIECZEŃSTWO PUBLICZNE I OCHRONA PRZECIWPOŻAROWA</t>
  </si>
  <si>
    <t>Dotacja celowa otrzymana z budżetu państwa na zadania bieżące realizowane przez</t>
  </si>
  <si>
    <t>powiat na podstawie porozumień z organami administracji rządowej</t>
  </si>
  <si>
    <t xml:space="preserve">Dotacja celowe otrzymana z budżetu państwa na inwestycje i zakupy inwestycyjne </t>
  </si>
  <si>
    <t>realizowane przez powiat na podstawie porozumień z organami administracji rządowej</t>
  </si>
  <si>
    <t>"Bezpieczeństwo na terenie Powiatu Świdwińskiego"</t>
  </si>
  <si>
    <t>GOSPODARKA KOMUNALNA I OCHRONA ŚRODOWISKA</t>
  </si>
  <si>
    <t>Środki otrzymane od pozostałych jednostek zaliczanych do sektora finansów publicznych na</t>
  </si>
  <si>
    <t>realizację zadań bieżących jednostek zaliczanych do sektora finansów publicznych</t>
  </si>
  <si>
    <t>0 970</t>
  </si>
  <si>
    <t>Wpływy z różnych dochodów</t>
  </si>
  <si>
    <t>ADMINISTRACJA PUBLICZNA</t>
  </si>
  <si>
    <t>Promocja jednostek samorządu terytorialnego</t>
  </si>
  <si>
    <r>
      <t>Starostwo Powiatowe w Świdwinie - "</t>
    </r>
    <r>
      <rPr>
        <i/>
        <u/>
        <sz val="11"/>
        <color theme="1"/>
        <rFont val="Times New Roman"/>
        <family val="1"/>
        <charset val="238"/>
      </rPr>
      <t>Las wokół nas- gady i płazy "</t>
    </r>
  </si>
  <si>
    <t>Zakup usług pozostałych - wkład własny "Bezpieczeństwo na terenie Powiatu Świdwińskiego"</t>
  </si>
  <si>
    <t>Zakup usług pozostałych - wkład własny "Las wokół nas-gady i płazy"</t>
  </si>
  <si>
    <t xml:space="preserve">  Nr XXIII/116/26 z dnia 28 maja 2026r.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</si>
</sst>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.00;[Red]#,##0.0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u/>
      <sz val="11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i/>
      <sz val="11"/>
      <name val="Times New Roman"/>
      <family val="1"/>
      <charset val="238"/>
    </font>
    <font>
      <i/>
      <sz val="10.5"/>
      <color theme="1"/>
      <name val="Calibri"/>
      <family val="2"/>
      <charset val="238"/>
      <scheme val="minor"/>
    </font>
    <font>
      <u/>
      <sz val="11"/>
      <name val="Times New Roman"/>
      <family val="1"/>
      <charset val="238"/>
    </font>
    <font>
      <sz val="10.5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u/>
      <sz val="10.5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i/>
      <u/>
      <sz val="11"/>
      <color theme="1"/>
      <name val="Times New Roman"/>
      <family val="1"/>
      <charset val="238"/>
    </font>
    <font>
      <sz val="10.5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  <xf numFmtId="164" fontId="5" fillId="0" borderId="0" xfId="0" applyNumberFormat="1" applyFont="1" applyAlignment="1">
      <alignment vertical="center"/>
    </xf>
    <xf numFmtId="0" fontId="6" fillId="0" borderId="7" xfId="0" applyFont="1" applyBorder="1" applyAlignment="1">
      <alignment horizontal="right" vertical="center"/>
    </xf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right" vertical="center"/>
    </xf>
    <xf numFmtId="165" fontId="11" fillId="0" borderId="0" xfId="0" applyNumberFormat="1" applyFont="1"/>
    <xf numFmtId="0" fontId="7" fillId="0" borderId="5" xfId="0" applyFont="1" applyBorder="1" applyAlignment="1">
      <alignment vertical="center"/>
    </xf>
    <xf numFmtId="165" fontId="7" fillId="0" borderId="5" xfId="0" applyNumberFormat="1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165" fontId="11" fillId="0" borderId="5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7" fillId="0" borderId="5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5" fontId="11" fillId="0" borderId="3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10" xfId="0" applyFont="1" applyBorder="1" applyAlignment="1">
      <alignment horizontal="right"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165" fontId="6" fillId="0" borderId="5" xfId="0" applyNumberFormat="1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65" fontId="13" fillId="0" borderId="5" xfId="0" applyNumberFormat="1" applyFont="1" applyBorder="1" applyAlignment="1">
      <alignment vertical="center"/>
    </xf>
    <xf numFmtId="0" fontId="5" fillId="0" borderId="0" xfId="0" applyFont="1"/>
    <xf numFmtId="0" fontId="4" fillId="0" borderId="4" xfId="0" applyFont="1" applyBorder="1" applyAlignment="1">
      <alignment horizontal="left" vertical="center" wrapText="1"/>
    </xf>
    <xf numFmtId="165" fontId="0" fillId="0" borderId="0" xfId="0" applyNumberFormat="1" applyAlignment="1">
      <alignment vertical="center"/>
    </xf>
    <xf numFmtId="0" fontId="2" fillId="0" borderId="5" xfId="0" applyFont="1" applyBorder="1"/>
    <xf numFmtId="0" fontId="2" fillId="0" borderId="10" xfId="0" applyFont="1" applyBorder="1"/>
    <xf numFmtId="165" fontId="9" fillId="0" borderId="0" xfId="0" applyNumberFormat="1" applyFont="1"/>
    <xf numFmtId="0" fontId="1" fillId="0" borderId="8" xfId="0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0" fontId="14" fillId="0" borderId="4" xfId="0" applyFont="1" applyBorder="1" applyAlignment="1">
      <alignment horizontal="left" vertical="center" wrapText="1"/>
    </xf>
    <xf numFmtId="165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3" xfId="0" applyFont="1" applyBorder="1"/>
    <xf numFmtId="0" fontId="6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15" fillId="0" borderId="1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4" fontId="15" fillId="0" borderId="1" xfId="1" applyNumberFormat="1" applyFont="1" applyBorder="1" applyAlignment="1">
      <alignment horizontal="center"/>
    </xf>
    <xf numFmtId="4" fontId="15" fillId="0" borderId="13" xfId="1" applyNumberFormat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4" fontId="15" fillId="0" borderId="6" xfId="1" applyNumberFormat="1" applyFont="1" applyBorder="1" applyAlignment="1">
      <alignment horizontal="center"/>
    </xf>
    <xf numFmtId="4" fontId="15" fillId="0" borderId="12" xfId="1" applyNumberFormat="1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0" fontId="16" fillId="0" borderId="3" xfId="1" applyFont="1" applyBorder="1" applyAlignment="1">
      <alignment horizontal="center"/>
    </xf>
    <xf numFmtId="4" fontId="15" fillId="0" borderId="3" xfId="1" applyNumberFormat="1" applyFont="1" applyBorder="1" applyAlignment="1">
      <alignment horizontal="center"/>
    </xf>
    <xf numFmtId="4" fontId="15" fillId="0" borderId="14" xfId="1" applyNumberFormat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3" fontId="15" fillId="0" borderId="5" xfId="1" applyNumberFormat="1" applyFont="1" applyBorder="1" applyAlignment="1">
      <alignment horizontal="center"/>
    </xf>
    <xf numFmtId="4" fontId="18" fillId="2" borderId="5" xfId="1" applyNumberFormat="1" applyFont="1" applyFill="1" applyBorder="1" applyAlignment="1">
      <alignment vertical="center"/>
    </xf>
    <xf numFmtId="4" fontId="18" fillId="0" borderId="5" xfId="1" applyNumberFormat="1" applyFont="1" applyBorder="1" applyAlignment="1">
      <alignment vertical="center" wrapText="1"/>
    </xf>
    <xf numFmtId="4" fontId="15" fillId="2" borderId="5" xfId="1" applyNumberFormat="1" applyFont="1" applyFill="1" applyBorder="1" applyAlignment="1">
      <alignment vertical="center"/>
    </xf>
    <xf numFmtId="4" fontId="15" fillId="0" borderId="5" xfId="2" applyNumberFormat="1" applyFont="1" applyBorder="1" applyAlignment="1">
      <alignment vertical="center"/>
    </xf>
    <xf numFmtId="4" fontId="15" fillId="2" borderId="5" xfId="1" applyNumberFormat="1" applyFont="1" applyFill="1" applyBorder="1" applyAlignment="1">
      <alignment vertical="center" wrapText="1"/>
    </xf>
    <xf numFmtId="4" fontId="15" fillId="0" borderId="5" xfId="1" applyNumberFormat="1" applyFont="1" applyBorder="1" applyAlignment="1">
      <alignment vertical="center" wrapText="1"/>
    </xf>
    <xf numFmtId="4" fontId="20" fillId="2" borderId="5" xfId="1" applyNumberFormat="1" applyFont="1" applyFill="1" applyBorder="1" applyAlignment="1">
      <alignment vertical="center"/>
    </xf>
    <xf numFmtId="4" fontId="20" fillId="0" borderId="5" xfId="1" applyNumberFormat="1" applyFont="1" applyBorder="1" applyAlignment="1">
      <alignment vertical="center" wrapText="1"/>
    </xf>
    <xf numFmtId="4" fontId="16" fillId="2" borderId="5" xfId="1" applyNumberFormat="1" applyFont="1" applyFill="1" applyBorder="1" applyAlignment="1">
      <alignment vertical="center"/>
    </xf>
    <xf numFmtId="4" fontId="16" fillId="0" borderId="5" xfId="2" applyNumberFormat="1" applyFont="1" applyBorder="1" applyAlignment="1">
      <alignment vertical="center"/>
    </xf>
    <xf numFmtId="4" fontId="16" fillId="2" borderId="5" xfId="1" applyNumberFormat="1" applyFont="1" applyFill="1" applyBorder="1" applyAlignment="1">
      <alignment vertical="center" wrapText="1"/>
    </xf>
    <xf numFmtId="4" fontId="16" fillId="0" borderId="5" xfId="1" applyNumberFormat="1" applyFont="1" applyBorder="1" applyAlignment="1">
      <alignment vertical="center" wrapText="1"/>
    </xf>
    <xf numFmtId="4" fontId="20" fillId="0" borderId="5" xfId="0" applyNumberFormat="1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5" fillId="0" borderId="0" xfId="1" applyFont="1" applyAlignment="1">
      <alignment vertical="center" wrapText="1"/>
    </xf>
    <xf numFmtId="0" fontId="21" fillId="0" borderId="0" xfId="1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18" fillId="0" borderId="0" xfId="1" applyFont="1" applyAlignment="1">
      <alignment horizontal="center" vertical="center" wrapText="1"/>
    </xf>
    <xf numFmtId="4" fontId="15" fillId="0" borderId="0" xfId="1" applyNumberFormat="1" applyFont="1" applyAlignment="1">
      <alignment vertical="center" wrapText="1"/>
    </xf>
    <xf numFmtId="4" fontId="15" fillId="0" borderId="0" xfId="1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24" fillId="2" borderId="5" xfId="1" applyNumberFormat="1" applyFont="1" applyFill="1" applyBorder="1" applyAlignment="1">
      <alignment vertical="center"/>
    </xf>
    <xf numFmtId="4" fontId="24" fillId="0" borderId="5" xfId="1" applyNumberFormat="1" applyFont="1" applyBorder="1" applyAlignment="1">
      <alignment vertical="center" wrapText="1"/>
    </xf>
    <xf numFmtId="4" fontId="24" fillId="2" borderId="5" xfId="1" applyNumberFormat="1" applyFont="1" applyFill="1" applyBorder="1" applyAlignment="1">
      <alignment vertical="center" wrapText="1"/>
    </xf>
    <xf numFmtId="0" fontId="25" fillId="0" borderId="0" xfId="0" applyFont="1"/>
    <xf numFmtId="4" fontId="6" fillId="0" borderId="0" xfId="0" applyNumberFormat="1" applyFont="1"/>
    <xf numFmtId="0" fontId="15" fillId="3" borderId="0" xfId="1" applyFont="1" applyFill="1" applyAlignment="1">
      <alignment vertical="center" wrapText="1"/>
    </xf>
    <xf numFmtId="0" fontId="19" fillId="3" borderId="0" xfId="1" applyFont="1" applyFill="1" applyAlignment="1">
      <alignment horizontal="center" vertical="center" wrapText="1"/>
    </xf>
    <xf numFmtId="0" fontId="18" fillId="3" borderId="0" xfId="1" applyFont="1" applyFill="1" applyAlignment="1">
      <alignment horizontal="center" vertical="center" wrapText="1"/>
    </xf>
    <xf numFmtId="4" fontId="15" fillId="3" borderId="0" xfId="1" applyNumberFormat="1" applyFont="1" applyFill="1" applyAlignment="1">
      <alignment vertical="center" wrapText="1"/>
    </xf>
    <xf numFmtId="4" fontId="15" fillId="3" borderId="0" xfId="1" applyNumberFormat="1" applyFont="1" applyFill="1" applyAlignment="1">
      <alignment vertical="center"/>
    </xf>
    <xf numFmtId="4" fontId="15" fillId="3" borderId="0" xfId="0" applyNumberFormat="1" applyFont="1" applyFill="1" applyAlignment="1">
      <alignment vertical="center"/>
    </xf>
    <xf numFmtId="0" fontId="0" fillId="3" borderId="0" xfId="0" applyFill="1"/>
    <xf numFmtId="0" fontId="2" fillId="0" borderId="3" xfId="0" applyFont="1" applyBorder="1"/>
    <xf numFmtId="0" fontId="2" fillId="0" borderId="4" xfId="0" applyFont="1" applyBorder="1"/>
    <xf numFmtId="0" fontId="26" fillId="0" borderId="0" xfId="0" applyFont="1"/>
    <xf numFmtId="0" fontId="2" fillId="0" borderId="1" xfId="0" applyFont="1" applyBorder="1"/>
    <xf numFmtId="0" fontId="2" fillId="0" borderId="8" xfId="0" applyFont="1" applyBorder="1" applyAlignment="1">
      <alignment horizontal="right"/>
    </xf>
    <xf numFmtId="0" fontId="4" fillId="0" borderId="6" xfId="0" applyFont="1" applyBorder="1"/>
    <xf numFmtId="0" fontId="4" fillId="0" borderId="8" xfId="0" applyFont="1" applyBorder="1" applyAlignment="1">
      <alignment horizontal="right"/>
    </xf>
    <xf numFmtId="0" fontId="27" fillId="0" borderId="4" xfId="0" applyFont="1" applyBorder="1"/>
    <xf numFmtId="0" fontId="28" fillId="0" borderId="0" xfId="0" applyFont="1"/>
    <xf numFmtId="0" fontId="4" fillId="0" borderId="0" xfId="0" applyFont="1"/>
    <xf numFmtId="0" fontId="1" fillId="0" borderId="6" xfId="0" applyFont="1" applyBorder="1"/>
    <xf numFmtId="0" fontId="1" fillId="0" borderId="4" xfId="0" applyFont="1" applyBorder="1"/>
    <xf numFmtId="0" fontId="1" fillId="0" borderId="12" xfId="0" applyFont="1" applyBorder="1"/>
    <xf numFmtId="165" fontId="2" fillId="0" borderId="3" xfId="0" applyNumberFormat="1" applyFont="1" applyBorder="1"/>
    <xf numFmtId="165" fontId="2" fillId="0" borderId="8" xfId="0" applyNumberFormat="1" applyFont="1" applyBorder="1"/>
    <xf numFmtId="165" fontId="4" fillId="0" borderId="3" xfId="0" applyNumberFormat="1" applyFont="1" applyBorder="1"/>
    <xf numFmtId="165" fontId="4" fillId="0" borderId="8" xfId="0" applyNumberFormat="1" applyFont="1" applyBorder="1"/>
    <xf numFmtId="165" fontId="1" fillId="0" borderId="3" xfId="0" applyNumberFormat="1" applyFont="1" applyBorder="1"/>
    <xf numFmtId="165" fontId="1" fillId="0" borderId="8" xfId="0" applyNumberFormat="1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1" fillId="0" borderId="9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6" fillId="0" borderId="5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1" fillId="0" borderId="8" xfId="0" applyFont="1" applyBorder="1"/>
    <xf numFmtId="0" fontId="30" fillId="0" borderId="4" xfId="0" applyFont="1" applyBorder="1"/>
    <xf numFmtId="165" fontId="2" fillId="0" borderId="5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right"/>
    </xf>
    <xf numFmtId="165" fontId="1" fillId="0" borderId="10" xfId="0" applyNumberFormat="1" applyFont="1" applyBorder="1"/>
    <xf numFmtId="165" fontId="4" fillId="0" borderId="8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wrapText="1"/>
    </xf>
    <xf numFmtId="0" fontId="15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4" fontId="15" fillId="0" borderId="1" xfId="0" applyNumberFormat="1" applyFont="1" applyBorder="1" applyAlignment="1">
      <alignment horizontal="center" vertical="center"/>
    </xf>
    <xf numFmtId="4" fontId="15" fillId="0" borderId="6" xfId="0" applyNumberFormat="1" applyFont="1" applyBorder="1"/>
    <xf numFmtId="4" fontId="15" fillId="0" borderId="3" xfId="0" applyNumberFormat="1" applyFont="1" applyBorder="1"/>
    <xf numFmtId="0" fontId="15" fillId="0" borderId="1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3" xfId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vertical="center" wrapText="1"/>
    </xf>
    <xf numFmtId="4" fontId="15" fillId="0" borderId="6" xfId="1" applyNumberFormat="1" applyFont="1" applyBorder="1" applyAlignment="1">
      <alignment vertical="center" wrapText="1"/>
    </xf>
    <xf numFmtId="4" fontId="15" fillId="0" borderId="3" xfId="1" applyNumberFormat="1" applyFont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3" xfId="1" applyFont="1" applyBorder="1" applyAlignment="1">
      <alignment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4" fontId="16" fillId="0" borderId="1" xfId="1" applyNumberFormat="1" applyFont="1" applyBorder="1" applyAlignment="1">
      <alignment vertical="center" wrapText="1"/>
    </xf>
    <xf numFmtId="4" fontId="16" fillId="0" borderId="6" xfId="1" applyNumberFormat="1" applyFont="1" applyBorder="1" applyAlignment="1">
      <alignment vertical="center" wrapText="1"/>
    </xf>
    <xf numFmtId="4" fontId="16" fillId="0" borderId="3" xfId="1" applyNumberFormat="1" applyFont="1" applyBorder="1" applyAlignment="1">
      <alignment vertical="center" wrapText="1"/>
    </xf>
    <xf numFmtId="0" fontId="19" fillId="0" borderId="1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4" fontId="18" fillId="0" borderId="3" xfId="0" applyNumberFormat="1" applyFont="1" applyBorder="1" applyAlignment="1">
      <alignment horizontal="right" vertical="center" wrapText="1"/>
    </xf>
  </cellXfs>
  <cellStyles count="3">
    <cellStyle name="Normalny" xfId="0" builtinId="0"/>
    <cellStyle name="Normalny 4 3" xfId="1" xr:uid="{00000000-0005-0000-0000-000001000000}"/>
    <cellStyle name="Normalny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view="pageBreakPreview" topLeftCell="A43" zoomScale="60" zoomScaleNormal="100" workbookViewId="0">
      <selection activeCell="D37" sqref="D37"/>
    </sheetView>
  </sheetViews>
  <sheetFormatPr defaultRowHeight="14.4"/>
  <cols>
    <col min="1" max="2" width="8.6640625" style="1" customWidth="1"/>
    <col min="3" max="3" width="8.109375" style="1" customWidth="1"/>
    <col min="4" max="4" width="89.88671875" style="1" customWidth="1"/>
    <col min="5" max="6" width="18.6640625" style="18" customWidth="1"/>
  </cols>
  <sheetData>
    <row r="1" spans="1:9" ht="15" customHeight="1">
      <c r="F1" s="19" t="s">
        <v>10</v>
      </c>
    </row>
    <row r="2" spans="1:9" ht="15" customHeight="1">
      <c r="F2" s="19" t="s">
        <v>11</v>
      </c>
    </row>
    <row r="3" spans="1:9" ht="15" customHeight="1">
      <c r="F3" s="19" t="s">
        <v>95</v>
      </c>
    </row>
    <row r="4" spans="1:9" ht="15" customHeight="1">
      <c r="D4" s="2" t="s">
        <v>1</v>
      </c>
    </row>
    <row r="5" spans="1:9" ht="15" customHeight="1">
      <c r="A5" s="3" t="s">
        <v>2</v>
      </c>
      <c r="B5" s="3" t="s">
        <v>3</v>
      </c>
      <c r="C5" s="3" t="s">
        <v>0</v>
      </c>
      <c r="D5" s="4" t="s">
        <v>4</v>
      </c>
      <c r="E5" s="20" t="s">
        <v>5</v>
      </c>
      <c r="F5" s="21" t="s">
        <v>6</v>
      </c>
    </row>
    <row r="6" spans="1:9" ht="15" customHeight="1">
      <c r="A6" s="5"/>
      <c r="B6" s="5"/>
      <c r="C6" s="5"/>
      <c r="D6" s="6"/>
      <c r="E6" s="22"/>
      <c r="F6" s="23"/>
    </row>
    <row r="7" spans="1:9" ht="15" customHeight="1">
      <c r="A7" s="26">
        <v>600</v>
      </c>
      <c r="B7" s="26"/>
      <c r="C7" s="33"/>
      <c r="D7" s="26" t="s">
        <v>20</v>
      </c>
      <c r="E7" s="27">
        <f t="shared" ref="E7:F8" si="0">E8</f>
        <v>100000</v>
      </c>
      <c r="F7" s="27">
        <f t="shared" si="0"/>
        <v>0</v>
      </c>
    </row>
    <row r="8" spans="1:9" ht="15" customHeight="1">
      <c r="A8" s="42"/>
      <c r="B8" s="43">
        <v>60014</v>
      </c>
      <c r="C8" s="34"/>
      <c r="D8" s="26" t="s">
        <v>23</v>
      </c>
      <c r="E8" s="27">
        <f t="shared" si="0"/>
        <v>100000</v>
      </c>
      <c r="F8" s="27">
        <f t="shared" si="0"/>
        <v>0</v>
      </c>
    </row>
    <row r="9" spans="1:9" s="52" customFormat="1" ht="15" customHeight="1">
      <c r="A9" s="44"/>
      <c r="B9" s="44"/>
      <c r="C9" s="45"/>
      <c r="D9" s="50" t="s">
        <v>16</v>
      </c>
      <c r="E9" s="51">
        <f>E10</f>
        <v>100000</v>
      </c>
      <c r="F9" s="51">
        <f>F10</f>
        <v>0</v>
      </c>
    </row>
    <row r="10" spans="1:9" ht="19.5" customHeight="1">
      <c r="A10" s="46"/>
      <c r="B10" s="46"/>
      <c r="C10" s="17" t="s">
        <v>17</v>
      </c>
      <c r="D10" s="60" t="s">
        <v>18</v>
      </c>
      <c r="E10" s="49">
        <v>100000</v>
      </c>
      <c r="F10" s="23"/>
    </row>
    <row r="11" spans="1:9" ht="15.6">
      <c r="A11" s="55">
        <v>754</v>
      </c>
      <c r="B11" s="55"/>
      <c r="C11" s="55"/>
      <c r="D11" s="117" t="s">
        <v>79</v>
      </c>
      <c r="E11" s="129">
        <f>E12</f>
        <v>100000</v>
      </c>
      <c r="F11" s="130">
        <f>F12</f>
        <v>0</v>
      </c>
      <c r="G11" s="118"/>
      <c r="H11" s="1"/>
      <c r="I11" s="1"/>
    </row>
    <row r="12" spans="1:9" ht="15.6">
      <c r="A12" s="119"/>
      <c r="B12" s="119">
        <v>75495</v>
      </c>
      <c r="C12" s="120"/>
      <c r="D12" s="117" t="s">
        <v>24</v>
      </c>
      <c r="E12" s="129">
        <f>E13</f>
        <v>100000</v>
      </c>
      <c r="F12" s="130">
        <v>0</v>
      </c>
      <c r="G12" s="118"/>
      <c r="H12" s="1"/>
      <c r="I12" s="1"/>
    </row>
    <row r="13" spans="1:9" s="52" customFormat="1" ht="15.6">
      <c r="A13" s="121"/>
      <c r="B13" s="121"/>
      <c r="C13" s="122"/>
      <c r="D13" s="123" t="s">
        <v>84</v>
      </c>
      <c r="E13" s="131">
        <f>E15+E17</f>
        <v>100000</v>
      </c>
      <c r="F13" s="132"/>
      <c r="G13" s="124"/>
      <c r="H13" s="125"/>
      <c r="I13" s="125"/>
    </row>
    <row r="14" spans="1:9" ht="15.6">
      <c r="A14" s="126"/>
      <c r="B14" s="126"/>
      <c r="C14" s="58">
        <v>2120</v>
      </c>
      <c r="D14" s="127" t="s">
        <v>80</v>
      </c>
      <c r="E14" s="133"/>
      <c r="F14" s="134"/>
      <c r="G14" s="118"/>
      <c r="H14" s="1"/>
      <c r="I14" s="1"/>
    </row>
    <row r="15" spans="1:9" ht="15.6">
      <c r="A15" s="128"/>
      <c r="B15" s="126"/>
      <c r="C15" s="58"/>
      <c r="D15" s="127" t="s">
        <v>81</v>
      </c>
      <c r="E15" s="133">
        <v>86609</v>
      </c>
      <c r="F15" s="134"/>
      <c r="G15" s="118"/>
      <c r="H15" s="1"/>
      <c r="I15" s="1"/>
    </row>
    <row r="16" spans="1:9" ht="15.6">
      <c r="A16" s="126"/>
      <c r="B16" s="126"/>
      <c r="C16" s="58">
        <v>6420</v>
      </c>
      <c r="D16" s="127" t="s">
        <v>82</v>
      </c>
      <c r="E16" s="133"/>
      <c r="F16" s="134"/>
      <c r="G16" s="118"/>
      <c r="H16" s="1"/>
      <c r="I16" s="1"/>
    </row>
    <row r="17" spans="1:9" ht="15.6">
      <c r="A17" s="128"/>
      <c r="B17" s="126"/>
      <c r="C17" s="58"/>
      <c r="D17" s="127" t="s">
        <v>83</v>
      </c>
      <c r="E17" s="133">
        <v>13391</v>
      </c>
      <c r="F17" s="134"/>
      <c r="G17" s="118"/>
      <c r="H17" s="1"/>
      <c r="I17" s="1"/>
    </row>
    <row r="18" spans="1:9" ht="15" customHeight="1">
      <c r="A18" s="135">
        <v>900</v>
      </c>
      <c r="B18" s="136"/>
      <c r="C18" s="136"/>
      <c r="D18" s="137" t="s">
        <v>85</v>
      </c>
      <c r="E18" s="156">
        <f>E19</f>
        <v>78089.26999999999</v>
      </c>
      <c r="F18" s="157">
        <v>0</v>
      </c>
    </row>
    <row r="19" spans="1:9" ht="15" customHeight="1">
      <c r="A19" s="138"/>
      <c r="B19" s="139">
        <v>90095</v>
      </c>
      <c r="C19" s="140"/>
      <c r="D19" s="141" t="s">
        <v>24</v>
      </c>
      <c r="E19" s="158">
        <f>E20</f>
        <v>78089.26999999999</v>
      </c>
      <c r="F19" s="159">
        <v>0</v>
      </c>
    </row>
    <row r="20" spans="1:9" s="52" customFormat="1" ht="15" customHeight="1">
      <c r="A20" s="142"/>
      <c r="B20" s="143"/>
      <c r="C20" s="144"/>
      <c r="D20" s="145" t="s">
        <v>92</v>
      </c>
      <c r="E20" s="160">
        <f>E22+E23</f>
        <v>78089.26999999999</v>
      </c>
      <c r="F20" s="161"/>
    </row>
    <row r="21" spans="1:9" ht="15" customHeight="1">
      <c r="A21" s="126"/>
      <c r="B21" s="146"/>
      <c r="C21" s="147">
        <v>2460</v>
      </c>
      <c r="D21" s="127" t="s">
        <v>86</v>
      </c>
      <c r="E21" s="162"/>
      <c r="F21" s="134"/>
    </row>
    <row r="22" spans="1:9" ht="15" customHeight="1">
      <c r="A22" s="126"/>
      <c r="B22" s="146"/>
      <c r="C22" s="148"/>
      <c r="D22" s="148" t="s">
        <v>87</v>
      </c>
      <c r="E22" s="59">
        <v>60089.27</v>
      </c>
      <c r="F22" s="163">
        <v>0</v>
      </c>
    </row>
    <row r="23" spans="1:9" ht="15" customHeight="1">
      <c r="A23" s="126"/>
      <c r="B23" s="146"/>
      <c r="C23" s="149" t="s">
        <v>88</v>
      </c>
      <c r="D23" s="150" t="s">
        <v>89</v>
      </c>
      <c r="E23" s="162">
        <v>18000</v>
      </c>
      <c r="F23" s="134"/>
    </row>
    <row r="24" spans="1:9" s="7" customFormat="1" ht="15" customHeight="1">
      <c r="A24" s="26"/>
      <c r="B24" s="26"/>
      <c r="C24" s="26"/>
      <c r="D24" s="35" t="s">
        <v>7</v>
      </c>
      <c r="E24" s="36">
        <f>E7+E11+E18</f>
        <v>278089.27</v>
      </c>
      <c r="F24" s="36">
        <f>F7+F11+F18</f>
        <v>0</v>
      </c>
    </row>
    <row r="25" spans="1:9" s="9" customFormat="1" ht="15" customHeight="1">
      <c r="A25" s="37"/>
      <c r="B25" s="37"/>
      <c r="C25" s="37"/>
      <c r="D25" s="37" t="s">
        <v>14</v>
      </c>
      <c r="E25" s="38">
        <f>E17</f>
        <v>13391</v>
      </c>
      <c r="F25" s="38">
        <v>0</v>
      </c>
      <c r="I25" s="16"/>
    </row>
    <row r="26" spans="1:9" s="14" customFormat="1" ht="15" customHeight="1">
      <c r="A26" s="39"/>
      <c r="B26" s="39"/>
      <c r="C26" s="39"/>
      <c r="D26" s="39"/>
      <c r="E26" s="40"/>
      <c r="F26" s="32">
        <f>E24-F24</f>
        <v>278089.27</v>
      </c>
    </row>
    <row r="27" spans="1:9" s="14" customFormat="1" ht="15" customHeight="1">
      <c r="A27" s="39"/>
      <c r="B27" s="39"/>
      <c r="C27" s="39"/>
      <c r="D27" s="39"/>
      <c r="E27" s="40"/>
      <c r="F27" s="32"/>
    </row>
    <row r="28" spans="1:9" s="14" customFormat="1" ht="15" customHeight="1">
      <c r="A28" s="39"/>
      <c r="B28" s="39"/>
      <c r="C28" s="39"/>
      <c r="D28" s="39"/>
      <c r="E28" s="40"/>
      <c r="F28" s="32"/>
    </row>
    <row r="29" spans="1:9" s="14" customFormat="1" ht="15" customHeight="1">
      <c r="A29" s="39"/>
      <c r="B29" s="39"/>
      <c r="C29" s="39"/>
      <c r="D29" s="39"/>
      <c r="E29" s="40"/>
      <c r="F29" s="32"/>
    </row>
    <row r="30" spans="1:9" s="14" customFormat="1" ht="15" customHeight="1">
      <c r="A30" s="39"/>
      <c r="B30" s="39"/>
      <c r="C30" s="39"/>
      <c r="D30" s="39"/>
      <c r="E30" s="40"/>
      <c r="F30" s="32"/>
    </row>
    <row r="31" spans="1:9" s="14" customFormat="1" ht="15" customHeight="1">
      <c r="A31" s="39"/>
      <c r="B31" s="39"/>
      <c r="C31" s="39"/>
      <c r="D31" s="39"/>
      <c r="E31" s="40"/>
      <c r="F31" s="32"/>
    </row>
    <row r="32" spans="1:9" s="14" customFormat="1" ht="15" customHeight="1">
      <c r="A32" s="39"/>
      <c r="B32" s="39"/>
      <c r="C32" s="39"/>
      <c r="D32" s="39"/>
      <c r="E32" s="40"/>
      <c r="F32" s="32"/>
    </row>
    <row r="33" spans="1:6" s="14" customFormat="1" ht="15" customHeight="1">
      <c r="A33" s="39"/>
      <c r="B33" s="39"/>
      <c r="C33" s="39"/>
      <c r="D33" s="39"/>
      <c r="E33" s="40"/>
      <c r="F33" s="32"/>
    </row>
    <row r="34" spans="1:6" s="14" customFormat="1" ht="15" customHeight="1">
      <c r="A34" s="39"/>
      <c r="B34" s="39"/>
      <c r="C34" s="39"/>
      <c r="D34" s="39"/>
      <c r="E34" s="40"/>
      <c r="F34" s="32"/>
    </row>
    <row r="35" spans="1:6" s="14" customFormat="1" ht="15" customHeight="1">
      <c r="A35" s="39"/>
      <c r="B35" s="39"/>
      <c r="C35" s="39"/>
      <c r="D35" s="39"/>
      <c r="E35" s="40"/>
      <c r="F35" s="32"/>
    </row>
    <row r="36" spans="1:6" s="14" customFormat="1" ht="15" customHeight="1">
      <c r="A36" s="39"/>
      <c r="B36" s="39"/>
      <c r="C36" s="39"/>
      <c r="D36" s="39"/>
      <c r="E36" s="40"/>
      <c r="F36" s="32"/>
    </row>
    <row r="37" spans="1:6" s="14" customFormat="1" ht="15" customHeight="1">
      <c r="A37" s="39"/>
      <c r="B37" s="39"/>
      <c r="C37" s="39"/>
      <c r="D37" s="39"/>
      <c r="E37" s="40"/>
      <c r="F37" s="32"/>
    </row>
    <row r="38" spans="1:6" s="14" customFormat="1" ht="15" customHeight="1">
      <c r="A38" s="39"/>
      <c r="B38" s="39"/>
      <c r="C38" s="39"/>
      <c r="D38" s="39"/>
      <c r="E38" s="40"/>
      <c r="F38" s="32"/>
    </row>
    <row r="39" spans="1:6" s="14" customFormat="1" ht="15" customHeight="1">
      <c r="A39" s="39"/>
      <c r="B39" s="39"/>
      <c r="C39" s="39"/>
      <c r="D39" s="39"/>
      <c r="E39" s="40"/>
      <c r="F39" s="32"/>
    </row>
    <row r="40" spans="1:6" ht="15" customHeight="1">
      <c r="A40" s="13"/>
      <c r="B40" s="13"/>
      <c r="C40" s="13"/>
      <c r="D40" s="13"/>
      <c r="E40" s="25"/>
      <c r="F40" s="19" t="s">
        <v>12</v>
      </c>
    </row>
    <row r="41" spans="1:6" ht="15" customHeight="1">
      <c r="A41" s="13"/>
      <c r="B41" s="13"/>
      <c r="C41" s="13"/>
      <c r="D41" s="13"/>
      <c r="E41" s="25"/>
      <c r="F41" s="19" t="s">
        <v>11</v>
      </c>
    </row>
    <row r="42" spans="1:6" s="52" customFormat="1" ht="15" customHeight="1">
      <c r="A42" s="13"/>
      <c r="B42" s="13"/>
      <c r="C42" s="13"/>
      <c r="D42" s="13"/>
      <c r="E42" s="25"/>
      <c r="F42" s="19" t="s">
        <v>95</v>
      </c>
    </row>
    <row r="43" spans="1:6" ht="15" customHeight="1">
      <c r="A43" s="1" t="s">
        <v>8</v>
      </c>
      <c r="D43" s="2" t="s">
        <v>9</v>
      </c>
      <c r="F43" s="54"/>
    </row>
    <row r="44" spans="1:6" ht="15" customHeight="1">
      <c r="A44" s="3" t="s">
        <v>2</v>
      </c>
      <c r="B44" s="3" t="s">
        <v>3</v>
      </c>
      <c r="C44" s="3" t="s">
        <v>0</v>
      </c>
      <c r="D44" s="4" t="s">
        <v>4</v>
      </c>
      <c r="E44" s="20" t="s">
        <v>5</v>
      </c>
      <c r="F44" s="21" t="s">
        <v>6</v>
      </c>
    </row>
    <row r="45" spans="1:6" ht="15" customHeight="1">
      <c r="A45" s="5"/>
      <c r="B45" s="5"/>
      <c r="C45" s="5"/>
      <c r="D45" s="6"/>
      <c r="E45" s="22"/>
      <c r="F45" s="23"/>
    </row>
    <row r="46" spans="1:6" s="52" customFormat="1" ht="15" customHeight="1">
      <c r="A46" s="26">
        <v>600</v>
      </c>
      <c r="B46" s="26"/>
      <c r="C46" s="33"/>
      <c r="D46" s="26" t="s">
        <v>20</v>
      </c>
      <c r="E46" s="27">
        <f t="shared" ref="E46:F47" si="1">E47</f>
        <v>100000</v>
      </c>
      <c r="F46" s="27">
        <f t="shared" si="1"/>
        <v>0</v>
      </c>
    </row>
    <row r="47" spans="1:6" ht="15" customHeight="1">
      <c r="A47" s="42"/>
      <c r="B47" s="43">
        <v>60014</v>
      </c>
      <c r="C47" s="34"/>
      <c r="D47" s="26" t="s">
        <v>23</v>
      </c>
      <c r="E47" s="27">
        <f t="shared" si="1"/>
        <v>100000</v>
      </c>
      <c r="F47" s="27">
        <f t="shared" si="1"/>
        <v>0</v>
      </c>
    </row>
    <row r="48" spans="1:6" ht="15" customHeight="1">
      <c r="A48" s="44"/>
      <c r="B48" s="44"/>
      <c r="C48" s="45"/>
      <c r="D48" s="50" t="s">
        <v>16</v>
      </c>
      <c r="E48" s="51">
        <f>E49</f>
        <v>100000</v>
      </c>
      <c r="F48" s="51">
        <f>F49</f>
        <v>0</v>
      </c>
    </row>
    <row r="49" spans="1:8" ht="15" customHeight="1">
      <c r="A49" s="46"/>
      <c r="B49" s="46"/>
      <c r="C49" s="47">
        <v>6060</v>
      </c>
      <c r="D49" s="48" t="s">
        <v>21</v>
      </c>
      <c r="E49" s="49">
        <v>100000</v>
      </c>
      <c r="F49" s="23"/>
    </row>
    <row r="50" spans="1:8" ht="15" customHeight="1">
      <c r="A50" s="119">
        <v>750</v>
      </c>
      <c r="B50" s="119"/>
      <c r="C50" s="116"/>
      <c r="D50" s="117" t="s">
        <v>90</v>
      </c>
      <c r="E50" s="129">
        <v>0</v>
      </c>
      <c r="F50" s="130">
        <f>F51</f>
        <v>28327</v>
      </c>
    </row>
    <row r="51" spans="1:8" ht="15" customHeight="1">
      <c r="A51" s="63"/>
      <c r="B51" s="119">
        <v>75075</v>
      </c>
      <c r="C51" s="56"/>
      <c r="D51" s="117" t="s">
        <v>91</v>
      </c>
      <c r="E51" s="129">
        <v>0</v>
      </c>
      <c r="F51" s="130">
        <f>F52</f>
        <v>28327</v>
      </c>
    </row>
    <row r="52" spans="1:8" s="10" customFormat="1" ht="15" customHeight="1">
      <c r="A52" s="151"/>
      <c r="B52" s="152"/>
      <c r="C52" s="153"/>
      <c r="D52" s="53" t="s">
        <v>19</v>
      </c>
      <c r="E52" s="24">
        <f>E54</f>
        <v>0</v>
      </c>
      <c r="F52" s="164">
        <f>F53+F54</f>
        <v>28327</v>
      </c>
    </row>
    <row r="53" spans="1:8" s="10" customFormat="1" ht="15" customHeight="1">
      <c r="A53" s="128"/>
      <c r="B53" s="126"/>
      <c r="C53" s="154">
        <v>4300</v>
      </c>
      <c r="D53" s="127" t="s">
        <v>93</v>
      </c>
      <c r="E53" s="133"/>
      <c r="F53" s="134">
        <v>25000</v>
      </c>
    </row>
    <row r="54" spans="1:8" s="12" customFormat="1" ht="15" customHeight="1">
      <c r="A54" s="128"/>
      <c r="B54" s="147"/>
      <c r="C54" s="154">
        <v>4300</v>
      </c>
      <c r="D54" s="127" t="s">
        <v>94</v>
      </c>
      <c r="E54" s="133"/>
      <c r="F54" s="134">
        <v>3327</v>
      </c>
    </row>
    <row r="55" spans="1:8">
      <c r="A55" s="55">
        <v>754</v>
      </c>
      <c r="B55" s="55"/>
      <c r="C55" s="116"/>
      <c r="D55" s="117" t="s">
        <v>79</v>
      </c>
      <c r="E55" s="129">
        <f>E56</f>
        <v>125000</v>
      </c>
      <c r="F55" s="130">
        <f>F56</f>
        <v>0</v>
      </c>
    </row>
    <row r="56" spans="1:8">
      <c r="A56" s="119"/>
      <c r="B56" s="119">
        <v>75495</v>
      </c>
      <c r="C56" s="120"/>
      <c r="D56" s="117" t="s">
        <v>24</v>
      </c>
      <c r="E56" s="129">
        <f>E57</f>
        <v>125000</v>
      </c>
      <c r="F56" s="130">
        <v>0</v>
      </c>
    </row>
    <row r="57" spans="1:8">
      <c r="A57" s="121"/>
      <c r="B57" s="121"/>
      <c r="C57" s="122"/>
      <c r="D57" s="123" t="s">
        <v>84</v>
      </c>
      <c r="E57" s="131">
        <f>E58+E59+E60</f>
        <v>125000</v>
      </c>
      <c r="F57" s="132"/>
    </row>
    <row r="58" spans="1:8">
      <c r="A58" s="128"/>
      <c r="B58" s="126"/>
      <c r="C58" s="58">
        <v>4210</v>
      </c>
      <c r="D58" s="155" t="s">
        <v>22</v>
      </c>
      <c r="E58" s="133">
        <v>106509</v>
      </c>
      <c r="F58" s="134"/>
    </row>
    <row r="59" spans="1:8" s="11" customFormat="1" ht="15" customHeight="1">
      <c r="A59" s="128"/>
      <c r="B59" s="126"/>
      <c r="C59" s="58">
        <v>4300</v>
      </c>
      <c r="D59" s="155" t="s">
        <v>25</v>
      </c>
      <c r="E59" s="133">
        <v>5100</v>
      </c>
      <c r="F59" s="134"/>
      <c r="G59" s="57"/>
    </row>
    <row r="60" spans="1:8" s="11" customFormat="1" ht="15" customHeight="1">
      <c r="A60" s="128"/>
      <c r="B60" s="126"/>
      <c r="C60" s="47">
        <v>6060</v>
      </c>
      <c r="D60" s="48" t="s">
        <v>21</v>
      </c>
      <c r="E60" s="133">
        <v>13391</v>
      </c>
      <c r="F60" s="134"/>
      <c r="G60" s="57"/>
    </row>
    <row r="61" spans="1:8" ht="15" customHeight="1">
      <c r="A61" s="135">
        <v>900</v>
      </c>
      <c r="B61" s="136"/>
      <c r="C61" s="136"/>
      <c r="D61" s="137" t="s">
        <v>85</v>
      </c>
      <c r="E61" s="156">
        <f>E62</f>
        <v>81416.27</v>
      </c>
      <c r="F61" s="157">
        <v>0</v>
      </c>
      <c r="G61" s="18"/>
      <c r="H61" s="1"/>
    </row>
    <row r="62" spans="1:8" ht="15" customHeight="1">
      <c r="A62" s="138"/>
      <c r="B62" s="139">
        <v>90095</v>
      </c>
      <c r="C62" s="140"/>
      <c r="D62" s="141" t="s">
        <v>24</v>
      </c>
      <c r="E62" s="158">
        <f>E63</f>
        <v>81416.27</v>
      </c>
      <c r="F62" s="159">
        <v>0</v>
      </c>
      <c r="G62" s="18"/>
      <c r="H62" s="1"/>
    </row>
    <row r="63" spans="1:8" ht="15" customHeight="1">
      <c r="A63" s="142"/>
      <c r="B63" s="143"/>
      <c r="C63" s="144"/>
      <c r="D63" s="145" t="s">
        <v>92</v>
      </c>
      <c r="E63" s="160">
        <f>E64</f>
        <v>81416.27</v>
      </c>
      <c r="F63" s="161"/>
      <c r="G63" s="18"/>
      <c r="H63" s="1"/>
    </row>
    <row r="64" spans="1:8" s="7" customFormat="1" ht="17.25" customHeight="1">
      <c r="A64" s="147"/>
      <c r="B64" s="154"/>
      <c r="C64" s="148">
        <v>4210</v>
      </c>
      <c r="D64" s="148" t="s">
        <v>22</v>
      </c>
      <c r="E64" s="59">
        <v>81416.27</v>
      </c>
      <c r="F64" s="163">
        <v>0</v>
      </c>
      <c r="G64" s="61"/>
      <c r="H64" s="62"/>
    </row>
    <row r="65" spans="1:6" ht="15" customHeight="1">
      <c r="A65" s="35"/>
      <c r="B65" s="26"/>
      <c r="C65" s="26"/>
      <c r="D65" s="26" t="s">
        <v>15</v>
      </c>
      <c r="E65" s="27">
        <f>E46+E55+E61+E50</f>
        <v>306416.27</v>
      </c>
      <c r="F65" s="27">
        <f>F46+F55+F61+F50</f>
        <v>28327</v>
      </c>
    </row>
    <row r="66" spans="1:6">
      <c r="A66" s="28"/>
      <c r="B66" s="28"/>
      <c r="C66" s="28"/>
      <c r="D66" s="28" t="s">
        <v>13</v>
      </c>
      <c r="E66" s="29">
        <f>E49+E60</f>
        <v>113391</v>
      </c>
      <c r="F66" s="29">
        <f>F49+F60</f>
        <v>0</v>
      </c>
    </row>
    <row r="67" spans="1:6">
      <c r="A67" s="30"/>
      <c r="B67" s="30"/>
      <c r="C67" s="30"/>
      <c r="D67" s="30"/>
      <c r="E67" s="31"/>
      <c r="F67" s="32">
        <f>E65-F65</f>
        <v>278089.27</v>
      </c>
    </row>
    <row r="68" spans="1:6">
      <c r="A68" s="39"/>
      <c r="B68" s="39"/>
      <c r="C68" s="39"/>
      <c r="D68" s="41"/>
      <c r="E68" s="40"/>
      <c r="F68" s="40"/>
    </row>
    <row r="69" spans="1:6">
      <c r="A69" s="13"/>
      <c r="B69" s="13"/>
      <c r="C69" s="13"/>
      <c r="D69" s="15"/>
      <c r="E69" s="25"/>
      <c r="F69" s="25"/>
    </row>
    <row r="70" spans="1:6">
      <c r="A70" s="13"/>
      <c r="B70" s="13"/>
      <c r="C70" s="13"/>
      <c r="D70" s="15"/>
      <c r="E70" s="25"/>
      <c r="F70" s="25"/>
    </row>
    <row r="71" spans="1:6">
      <c r="A71" s="13"/>
      <c r="B71" s="13"/>
      <c r="C71" s="13"/>
      <c r="D71" s="15"/>
      <c r="E71" s="25"/>
      <c r="F71" s="25"/>
    </row>
  </sheetData>
  <pageMargins left="0.70866141732283472" right="0.70866141732283472" top="0.98425196850393704" bottom="0.70866141732283472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068F5-CC9C-4864-9000-F58746148400}">
  <dimension ref="A1:I120"/>
  <sheetViews>
    <sheetView view="pageBreakPreview" topLeftCell="B88" zoomScale="60" zoomScaleNormal="100" workbookViewId="0">
      <selection activeCell="G3" sqref="G3:I3"/>
    </sheetView>
  </sheetViews>
  <sheetFormatPr defaultRowHeight="14.4"/>
  <cols>
    <col min="1" max="1" width="3.33203125" style="8" customWidth="1"/>
    <col min="2" max="2" width="4.6640625" style="8" customWidth="1"/>
    <col min="3" max="3" width="6.6640625" style="8" customWidth="1"/>
    <col min="4" max="4" width="32.33203125" style="8" customWidth="1"/>
    <col min="5" max="5" width="16.88671875" style="8" customWidth="1"/>
    <col min="6" max="6" width="7.44140625" style="8" customWidth="1"/>
    <col min="7" max="7" width="13" style="8" customWidth="1"/>
    <col min="8" max="8" width="14.88671875" style="8" customWidth="1"/>
    <col min="9" max="9" width="13.33203125" style="8" customWidth="1"/>
  </cols>
  <sheetData>
    <row r="1" spans="1:9">
      <c r="G1" s="165" t="s">
        <v>75</v>
      </c>
      <c r="H1" s="166"/>
      <c r="I1" s="166"/>
    </row>
    <row r="2" spans="1:9">
      <c r="G2" s="165" t="s">
        <v>26</v>
      </c>
      <c r="H2" s="166"/>
      <c r="I2" s="166"/>
    </row>
    <row r="3" spans="1:9">
      <c r="G3" s="165" t="s">
        <v>95</v>
      </c>
      <c r="H3" s="166"/>
      <c r="I3" s="166"/>
    </row>
    <row r="4" spans="1:9">
      <c r="G4" s="64"/>
      <c r="H4" s="65"/>
      <c r="I4" s="65"/>
    </row>
    <row r="5" spans="1:9">
      <c r="A5" s="167" t="s">
        <v>27</v>
      </c>
      <c r="B5" s="167"/>
      <c r="C5" s="167"/>
      <c r="D5" s="167"/>
      <c r="E5" s="167"/>
      <c r="F5" s="167"/>
      <c r="G5" s="167"/>
      <c r="H5" s="167"/>
      <c r="I5" s="167"/>
    </row>
    <row r="6" spans="1:9">
      <c r="A6" s="66"/>
      <c r="B6" s="66"/>
      <c r="C6" s="66"/>
      <c r="D6" s="67"/>
      <c r="E6" s="66" t="s">
        <v>28</v>
      </c>
      <c r="F6" s="66"/>
      <c r="G6" s="68"/>
      <c r="H6" s="69"/>
      <c r="I6" s="168" t="s">
        <v>29</v>
      </c>
    </row>
    <row r="7" spans="1:9">
      <c r="A7" s="70"/>
      <c r="B7" s="70"/>
      <c r="C7" s="70"/>
      <c r="D7" s="71" t="s">
        <v>30</v>
      </c>
      <c r="E7" s="70" t="s">
        <v>31</v>
      </c>
      <c r="F7" s="70" t="s">
        <v>32</v>
      </c>
      <c r="G7" s="72" t="s">
        <v>33</v>
      </c>
      <c r="H7" s="73" t="s">
        <v>34</v>
      </c>
      <c r="I7" s="169"/>
    </row>
    <row r="8" spans="1:9">
      <c r="A8" s="70" t="s">
        <v>35</v>
      </c>
      <c r="B8" s="70" t="s">
        <v>36</v>
      </c>
      <c r="C8" s="70" t="s">
        <v>37</v>
      </c>
      <c r="D8" s="71" t="s">
        <v>38</v>
      </c>
      <c r="E8" s="70" t="s">
        <v>39</v>
      </c>
      <c r="F8" s="70" t="s">
        <v>40</v>
      </c>
      <c r="G8" s="72" t="s">
        <v>41</v>
      </c>
      <c r="H8" s="73" t="s">
        <v>42</v>
      </c>
      <c r="I8" s="169"/>
    </row>
    <row r="9" spans="1:9">
      <c r="A9" s="70"/>
      <c r="B9" s="70"/>
      <c r="C9" s="70"/>
      <c r="D9" s="71"/>
      <c r="E9" s="70" t="s">
        <v>43</v>
      </c>
      <c r="F9" s="70"/>
      <c r="G9" s="72" t="s">
        <v>44</v>
      </c>
      <c r="H9" s="73"/>
      <c r="I9" s="169"/>
    </row>
    <row r="10" spans="1:9">
      <c r="A10" s="74"/>
      <c r="B10" s="74"/>
      <c r="C10" s="74"/>
      <c r="D10" s="75"/>
      <c r="E10" s="74" t="s">
        <v>45</v>
      </c>
      <c r="F10" s="74"/>
      <c r="G10" s="76" t="s">
        <v>46</v>
      </c>
      <c r="H10" s="77"/>
      <c r="I10" s="170"/>
    </row>
    <row r="11" spans="1:9">
      <c r="A11" s="78">
        <v>1</v>
      </c>
      <c r="B11" s="78">
        <v>2</v>
      </c>
      <c r="C11" s="78">
        <v>3</v>
      </c>
      <c r="D11" s="79">
        <v>4</v>
      </c>
      <c r="E11" s="78">
        <v>5</v>
      </c>
      <c r="F11" s="78">
        <v>6</v>
      </c>
      <c r="G11" s="80">
        <v>7</v>
      </c>
      <c r="H11" s="80">
        <v>8</v>
      </c>
      <c r="I11" s="80">
        <v>9</v>
      </c>
    </row>
    <row r="12" spans="1:9" ht="15" customHeight="1">
      <c r="A12" s="171">
        <v>1</v>
      </c>
      <c r="B12" s="171">
        <v>600</v>
      </c>
      <c r="C12" s="171">
        <v>60014</v>
      </c>
      <c r="D12" s="174" t="s">
        <v>47</v>
      </c>
      <c r="E12" s="177" t="s">
        <v>16</v>
      </c>
      <c r="F12" s="177">
        <v>2026</v>
      </c>
      <c r="G12" s="180">
        <f>I12</f>
        <v>8422759</v>
      </c>
      <c r="H12" s="81" t="s">
        <v>48</v>
      </c>
      <c r="I12" s="82">
        <f>SUM(I13:I15)</f>
        <v>8422759</v>
      </c>
    </row>
    <row r="13" spans="1:9">
      <c r="A13" s="172"/>
      <c r="B13" s="172"/>
      <c r="C13" s="172"/>
      <c r="D13" s="175"/>
      <c r="E13" s="178"/>
      <c r="F13" s="178"/>
      <c r="G13" s="181"/>
      <c r="H13" s="83" t="s">
        <v>49</v>
      </c>
      <c r="I13" s="84">
        <f>8422759-I15</f>
        <v>2222759</v>
      </c>
    </row>
    <row r="14" spans="1:9">
      <c r="A14" s="172"/>
      <c r="B14" s="172"/>
      <c r="C14" s="172"/>
      <c r="D14" s="175"/>
      <c r="E14" s="178"/>
      <c r="F14" s="178"/>
      <c r="G14" s="181"/>
      <c r="H14" s="85" t="s">
        <v>50</v>
      </c>
      <c r="I14" s="86">
        <v>0</v>
      </c>
    </row>
    <row r="15" spans="1:9">
      <c r="A15" s="173"/>
      <c r="B15" s="173"/>
      <c r="C15" s="173"/>
      <c r="D15" s="176"/>
      <c r="E15" s="179"/>
      <c r="F15" s="179"/>
      <c r="G15" s="182"/>
      <c r="H15" s="83" t="s">
        <v>51</v>
      </c>
      <c r="I15" s="86">
        <v>6200000</v>
      </c>
    </row>
    <row r="16" spans="1:9" ht="15" customHeight="1">
      <c r="A16" s="171">
        <v>2</v>
      </c>
      <c r="B16" s="171">
        <v>600</v>
      </c>
      <c r="C16" s="171">
        <v>60014</v>
      </c>
      <c r="D16" s="174" t="s">
        <v>52</v>
      </c>
      <c r="E16" s="177" t="s">
        <v>16</v>
      </c>
      <c r="F16" s="177">
        <v>2026</v>
      </c>
      <c r="G16" s="180">
        <f>I16</f>
        <v>3733310</v>
      </c>
      <c r="H16" s="81" t="s">
        <v>48</v>
      </c>
      <c r="I16" s="82">
        <f>SUM(I17:I19)</f>
        <v>3733310</v>
      </c>
    </row>
    <row r="17" spans="1:9">
      <c r="A17" s="172"/>
      <c r="B17" s="172"/>
      <c r="C17" s="172"/>
      <c r="D17" s="175"/>
      <c r="E17" s="178"/>
      <c r="F17" s="178"/>
      <c r="G17" s="181"/>
      <c r="H17" s="83" t="s">
        <v>49</v>
      </c>
      <c r="I17" s="84">
        <v>559997</v>
      </c>
    </row>
    <row r="18" spans="1:9">
      <c r="A18" s="172"/>
      <c r="B18" s="172"/>
      <c r="C18" s="172"/>
      <c r="D18" s="175"/>
      <c r="E18" s="178"/>
      <c r="F18" s="178"/>
      <c r="G18" s="181"/>
      <c r="H18" s="85" t="s">
        <v>50</v>
      </c>
      <c r="I18" s="86">
        <v>3173313</v>
      </c>
    </row>
    <row r="19" spans="1:9">
      <c r="A19" s="173"/>
      <c r="B19" s="173"/>
      <c r="C19" s="173"/>
      <c r="D19" s="176"/>
      <c r="E19" s="179"/>
      <c r="F19" s="179"/>
      <c r="G19" s="182"/>
      <c r="H19" s="83" t="s">
        <v>51</v>
      </c>
      <c r="I19" s="86">
        <v>0</v>
      </c>
    </row>
    <row r="20" spans="1:9" ht="15" customHeight="1">
      <c r="A20" s="171">
        <v>3</v>
      </c>
      <c r="B20" s="171">
        <v>600</v>
      </c>
      <c r="C20" s="171">
        <v>60014</v>
      </c>
      <c r="D20" s="174" t="s">
        <v>53</v>
      </c>
      <c r="E20" s="177" t="s">
        <v>16</v>
      </c>
      <c r="F20" s="177">
        <v>2026</v>
      </c>
      <c r="G20" s="180">
        <f>I20</f>
        <v>2500000</v>
      </c>
      <c r="H20" s="81" t="s">
        <v>48</v>
      </c>
      <c r="I20" s="82">
        <f>SUM(I21:I23)</f>
        <v>2500000</v>
      </c>
    </row>
    <row r="21" spans="1:9">
      <c r="A21" s="172"/>
      <c r="B21" s="172"/>
      <c r="C21" s="172"/>
      <c r="D21" s="175"/>
      <c r="E21" s="178"/>
      <c r="F21" s="178"/>
      <c r="G21" s="181"/>
      <c r="H21" s="83" t="s">
        <v>49</v>
      </c>
      <c r="I21" s="84">
        <v>1500000</v>
      </c>
    </row>
    <row r="22" spans="1:9">
      <c r="A22" s="172"/>
      <c r="B22" s="172"/>
      <c r="C22" s="172"/>
      <c r="D22" s="175"/>
      <c r="E22" s="178"/>
      <c r="F22" s="178"/>
      <c r="G22" s="181"/>
      <c r="H22" s="85" t="s">
        <v>50</v>
      </c>
      <c r="I22" s="86">
        <v>0</v>
      </c>
    </row>
    <row r="23" spans="1:9">
      <c r="A23" s="173"/>
      <c r="B23" s="173"/>
      <c r="C23" s="173"/>
      <c r="D23" s="176"/>
      <c r="E23" s="179"/>
      <c r="F23" s="179"/>
      <c r="G23" s="182"/>
      <c r="H23" s="83" t="s">
        <v>51</v>
      </c>
      <c r="I23" s="86">
        <v>1000000</v>
      </c>
    </row>
    <row r="24" spans="1:9" ht="15" customHeight="1">
      <c r="A24" s="171">
        <v>4</v>
      </c>
      <c r="B24" s="171">
        <v>600</v>
      </c>
      <c r="C24" s="171">
        <v>60014</v>
      </c>
      <c r="D24" s="174" t="s">
        <v>54</v>
      </c>
      <c r="E24" s="177" t="s">
        <v>16</v>
      </c>
      <c r="F24" s="177">
        <v>2026</v>
      </c>
      <c r="G24" s="180">
        <f>I24</f>
        <v>550000</v>
      </c>
      <c r="H24" s="81" t="s">
        <v>48</v>
      </c>
      <c r="I24" s="82">
        <f>SUM(I25:I27)</f>
        <v>550000</v>
      </c>
    </row>
    <row r="25" spans="1:9">
      <c r="A25" s="172"/>
      <c r="B25" s="172"/>
      <c r="C25" s="172"/>
      <c r="D25" s="175"/>
      <c r="E25" s="178"/>
      <c r="F25" s="178"/>
      <c r="G25" s="181"/>
      <c r="H25" s="83" t="s">
        <v>49</v>
      </c>
      <c r="I25" s="84">
        <f>290000+160000+100000</f>
        <v>550000</v>
      </c>
    </row>
    <row r="26" spans="1:9">
      <c r="A26" s="172"/>
      <c r="B26" s="172"/>
      <c r="C26" s="172"/>
      <c r="D26" s="175"/>
      <c r="E26" s="178"/>
      <c r="F26" s="178"/>
      <c r="G26" s="181"/>
      <c r="H26" s="85" t="s">
        <v>50</v>
      </c>
      <c r="I26" s="86">
        <v>0</v>
      </c>
    </row>
    <row r="27" spans="1:9">
      <c r="A27" s="173"/>
      <c r="B27" s="173"/>
      <c r="C27" s="173"/>
      <c r="D27" s="176"/>
      <c r="E27" s="179"/>
      <c r="F27" s="179"/>
      <c r="G27" s="182"/>
      <c r="H27" s="83" t="s">
        <v>51</v>
      </c>
      <c r="I27" s="86">
        <v>0</v>
      </c>
    </row>
    <row r="28" spans="1:9" ht="15" customHeight="1">
      <c r="A28" s="171">
        <v>5</v>
      </c>
      <c r="B28" s="171">
        <v>630</v>
      </c>
      <c r="C28" s="171">
        <v>63095</v>
      </c>
      <c r="D28" s="192" t="s">
        <v>55</v>
      </c>
      <c r="E28" s="177" t="s">
        <v>56</v>
      </c>
      <c r="F28" s="177">
        <v>2026</v>
      </c>
      <c r="G28" s="180">
        <f>I28</f>
        <v>250000</v>
      </c>
      <c r="H28" s="81" t="s">
        <v>48</v>
      </c>
      <c r="I28" s="82">
        <f>SUM(I29:I31)</f>
        <v>250000</v>
      </c>
    </row>
    <row r="29" spans="1:9">
      <c r="A29" s="172"/>
      <c r="B29" s="172"/>
      <c r="C29" s="172"/>
      <c r="D29" s="193"/>
      <c r="E29" s="178"/>
      <c r="F29" s="178"/>
      <c r="G29" s="181"/>
      <c r="H29" s="83" t="s">
        <v>49</v>
      </c>
      <c r="I29" s="84">
        <v>37500</v>
      </c>
    </row>
    <row r="30" spans="1:9">
      <c r="A30" s="172"/>
      <c r="B30" s="172"/>
      <c r="C30" s="172"/>
      <c r="D30" s="193"/>
      <c r="E30" s="178"/>
      <c r="F30" s="178"/>
      <c r="G30" s="181"/>
      <c r="H30" s="85" t="s">
        <v>50</v>
      </c>
      <c r="I30" s="86">
        <v>212500</v>
      </c>
    </row>
    <row r="31" spans="1:9">
      <c r="A31" s="173"/>
      <c r="B31" s="173"/>
      <c r="C31" s="173"/>
      <c r="D31" s="194"/>
      <c r="E31" s="179"/>
      <c r="F31" s="179"/>
      <c r="G31" s="182"/>
      <c r="H31" s="83" t="s">
        <v>51</v>
      </c>
      <c r="I31" s="86">
        <v>0</v>
      </c>
    </row>
    <row r="32" spans="1:9" ht="15" customHeight="1">
      <c r="A32" s="183">
        <v>6</v>
      </c>
      <c r="B32" s="183">
        <v>710</v>
      </c>
      <c r="C32" s="183">
        <v>71015</v>
      </c>
      <c r="D32" s="174" t="s">
        <v>54</v>
      </c>
      <c r="E32" s="186" t="s">
        <v>57</v>
      </c>
      <c r="F32" s="186">
        <v>2026</v>
      </c>
      <c r="G32" s="189">
        <f>I32</f>
        <v>70000</v>
      </c>
      <c r="H32" s="87" t="s">
        <v>48</v>
      </c>
      <c r="I32" s="88">
        <f>SUM(I33:I35)</f>
        <v>70000</v>
      </c>
    </row>
    <row r="33" spans="1:9">
      <c r="A33" s="184"/>
      <c r="B33" s="184"/>
      <c r="C33" s="184"/>
      <c r="D33" s="175"/>
      <c r="E33" s="187"/>
      <c r="F33" s="187"/>
      <c r="G33" s="190"/>
      <c r="H33" s="89" t="s">
        <v>49</v>
      </c>
      <c r="I33" s="90">
        <v>0</v>
      </c>
    </row>
    <row r="34" spans="1:9">
      <c r="A34" s="184"/>
      <c r="B34" s="184"/>
      <c r="C34" s="184"/>
      <c r="D34" s="175"/>
      <c r="E34" s="187"/>
      <c r="F34" s="187"/>
      <c r="G34" s="190"/>
      <c r="H34" s="91" t="s">
        <v>50</v>
      </c>
      <c r="I34" s="92">
        <v>0</v>
      </c>
    </row>
    <row r="35" spans="1:9">
      <c r="A35" s="185"/>
      <c r="B35" s="185"/>
      <c r="C35" s="185"/>
      <c r="D35" s="176"/>
      <c r="E35" s="188"/>
      <c r="F35" s="188"/>
      <c r="G35" s="191"/>
      <c r="H35" s="89" t="s">
        <v>51</v>
      </c>
      <c r="I35" s="92">
        <v>70000</v>
      </c>
    </row>
    <row r="36" spans="1:9" ht="15" customHeight="1">
      <c r="A36" s="183">
        <v>7</v>
      </c>
      <c r="B36" s="183">
        <v>710</v>
      </c>
      <c r="C36" s="183">
        <v>71095</v>
      </c>
      <c r="D36" s="174" t="s">
        <v>58</v>
      </c>
      <c r="E36" s="177" t="s">
        <v>56</v>
      </c>
      <c r="F36" s="186">
        <v>2026</v>
      </c>
      <c r="G36" s="189">
        <f>I36</f>
        <v>269370</v>
      </c>
      <c r="H36" s="87" t="s">
        <v>48</v>
      </c>
      <c r="I36" s="88">
        <f>SUM(I37:I39)</f>
        <v>269370</v>
      </c>
    </row>
    <row r="37" spans="1:9">
      <c r="A37" s="184"/>
      <c r="B37" s="184"/>
      <c r="C37" s="184"/>
      <c r="D37" s="175"/>
      <c r="E37" s="178"/>
      <c r="F37" s="187"/>
      <c r="G37" s="190"/>
      <c r="H37" s="89" t="s">
        <v>49</v>
      </c>
      <c r="I37" s="90">
        <v>0</v>
      </c>
    </row>
    <row r="38" spans="1:9">
      <c r="A38" s="184"/>
      <c r="B38" s="184"/>
      <c r="C38" s="184"/>
      <c r="D38" s="175"/>
      <c r="E38" s="178"/>
      <c r="F38" s="187"/>
      <c r="G38" s="190"/>
      <c r="H38" s="91" t="s">
        <v>50</v>
      </c>
      <c r="I38" s="92">
        <v>269370</v>
      </c>
    </row>
    <row r="39" spans="1:9">
      <c r="A39" s="185"/>
      <c r="B39" s="185"/>
      <c r="C39" s="185"/>
      <c r="D39" s="176"/>
      <c r="E39" s="179"/>
      <c r="F39" s="188"/>
      <c r="G39" s="191"/>
      <c r="H39" s="89" t="s">
        <v>51</v>
      </c>
      <c r="I39" s="92">
        <v>0</v>
      </c>
    </row>
    <row r="40" spans="1:9" ht="15" customHeight="1">
      <c r="A40" s="183">
        <v>8</v>
      </c>
      <c r="B40" s="183">
        <v>750</v>
      </c>
      <c r="C40" s="183">
        <v>75095</v>
      </c>
      <c r="D40" s="174" t="s">
        <v>59</v>
      </c>
      <c r="E40" s="186" t="s">
        <v>56</v>
      </c>
      <c r="F40" s="186">
        <v>2026</v>
      </c>
      <c r="G40" s="189">
        <f>I40</f>
        <v>300000</v>
      </c>
      <c r="H40" s="87" t="s">
        <v>48</v>
      </c>
      <c r="I40" s="88">
        <f>SUM(I41:I43)</f>
        <v>300000</v>
      </c>
    </row>
    <row r="41" spans="1:9">
      <c r="A41" s="184"/>
      <c r="B41" s="184"/>
      <c r="C41" s="184"/>
      <c r="D41" s="175"/>
      <c r="E41" s="187"/>
      <c r="F41" s="187"/>
      <c r="G41" s="190"/>
      <c r="H41" s="89" t="s">
        <v>49</v>
      </c>
      <c r="I41" s="90">
        <v>300000</v>
      </c>
    </row>
    <row r="42" spans="1:9">
      <c r="A42" s="184"/>
      <c r="B42" s="184"/>
      <c r="C42" s="184"/>
      <c r="D42" s="175"/>
      <c r="E42" s="187"/>
      <c r="F42" s="187"/>
      <c r="G42" s="190"/>
      <c r="H42" s="91" t="s">
        <v>50</v>
      </c>
      <c r="I42" s="92">
        <v>0</v>
      </c>
    </row>
    <row r="43" spans="1:9">
      <c r="A43" s="185"/>
      <c r="B43" s="185"/>
      <c r="C43" s="185"/>
      <c r="D43" s="176"/>
      <c r="E43" s="188"/>
      <c r="F43" s="188"/>
      <c r="G43" s="191"/>
      <c r="H43" s="89" t="s">
        <v>51</v>
      </c>
      <c r="I43" s="92">
        <v>0</v>
      </c>
    </row>
    <row r="44" spans="1:9" ht="15" customHeight="1">
      <c r="A44" s="171">
        <v>9</v>
      </c>
      <c r="B44" s="171">
        <v>750</v>
      </c>
      <c r="C44" s="171">
        <v>75095</v>
      </c>
      <c r="D44" s="174" t="s">
        <v>60</v>
      </c>
      <c r="E44" s="177" t="s">
        <v>19</v>
      </c>
      <c r="F44" s="177">
        <v>2026</v>
      </c>
      <c r="G44" s="180">
        <f>I44</f>
        <v>500000</v>
      </c>
      <c r="H44" s="81" t="s">
        <v>48</v>
      </c>
      <c r="I44" s="82">
        <f>SUM(I45:I47)</f>
        <v>500000</v>
      </c>
    </row>
    <row r="45" spans="1:9">
      <c r="A45" s="172"/>
      <c r="B45" s="172"/>
      <c r="C45" s="172"/>
      <c r="D45" s="175"/>
      <c r="E45" s="178"/>
      <c r="F45" s="178"/>
      <c r="G45" s="181"/>
      <c r="H45" s="83" t="s">
        <v>49</v>
      </c>
      <c r="I45" s="84">
        <v>500000</v>
      </c>
    </row>
    <row r="46" spans="1:9">
      <c r="A46" s="172"/>
      <c r="B46" s="172"/>
      <c r="C46" s="172"/>
      <c r="D46" s="175"/>
      <c r="E46" s="178"/>
      <c r="F46" s="178"/>
      <c r="G46" s="181"/>
      <c r="H46" s="85" t="s">
        <v>50</v>
      </c>
      <c r="I46" s="86">
        <v>0</v>
      </c>
    </row>
    <row r="47" spans="1:9">
      <c r="A47" s="173"/>
      <c r="B47" s="173"/>
      <c r="C47" s="173"/>
      <c r="D47" s="176"/>
      <c r="E47" s="179"/>
      <c r="F47" s="179"/>
      <c r="G47" s="182"/>
      <c r="H47" s="83" t="s">
        <v>51</v>
      </c>
      <c r="I47" s="86">
        <v>0</v>
      </c>
    </row>
    <row r="48" spans="1:9" ht="15" customHeight="1">
      <c r="A48" s="171">
        <v>10</v>
      </c>
      <c r="B48" s="171">
        <v>750</v>
      </c>
      <c r="C48" s="171">
        <v>75095</v>
      </c>
      <c r="D48" s="192" t="s">
        <v>61</v>
      </c>
      <c r="E48" s="177" t="s">
        <v>56</v>
      </c>
      <c r="F48" s="177">
        <v>2026</v>
      </c>
      <c r="G48" s="180">
        <f>I48</f>
        <v>2750000</v>
      </c>
      <c r="H48" s="81" t="s">
        <v>48</v>
      </c>
      <c r="I48" s="82">
        <f>SUM(I49:I51)</f>
        <v>2750000</v>
      </c>
    </row>
    <row r="49" spans="1:9">
      <c r="A49" s="172"/>
      <c r="B49" s="172"/>
      <c r="C49" s="172"/>
      <c r="D49" s="193"/>
      <c r="E49" s="178"/>
      <c r="F49" s="178"/>
      <c r="G49" s="181"/>
      <c r="H49" s="83" t="s">
        <v>49</v>
      </c>
      <c r="I49" s="84">
        <v>412500</v>
      </c>
    </row>
    <row r="50" spans="1:9">
      <c r="A50" s="172"/>
      <c r="B50" s="172"/>
      <c r="C50" s="172"/>
      <c r="D50" s="193"/>
      <c r="E50" s="178"/>
      <c r="F50" s="178"/>
      <c r="G50" s="181"/>
      <c r="H50" s="85" t="s">
        <v>50</v>
      </c>
      <c r="I50" s="86">
        <v>2337500</v>
      </c>
    </row>
    <row r="51" spans="1:9">
      <c r="A51" s="173"/>
      <c r="B51" s="173"/>
      <c r="C51" s="173"/>
      <c r="D51" s="194"/>
      <c r="E51" s="179"/>
      <c r="F51" s="179"/>
      <c r="G51" s="182"/>
      <c r="H51" s="83" t="s">
        <v>51</v>
      </c>
      <c r="I51" s="86">
        <v>0</v>
      </c>
    </row>
    <row r="52" spans="1:9" ht="15" customHeight="1">
      <c r="A52" s="183">
        <v>11</v>
      </c>
      <c r="B52" s="183">
        <v>750</v>
      </c>
      <c r="C52" s="183">
        <v>75095</v>
      </c>
      <c r="D52" s="174" t="s">
        <v>62</v>
      </c>
      <c r="E52" s="186" t="s">
        <v>56</v>
      </c>
      <c r="F52" s="186">
        <v>2026</v>
      </c>
      <c r="G52" s="189">
        <f>I52</f>
        <v>317715</v>
      </c>
      <c r="H52" s="87" t="s">
        <v>48</v>
      </c>
      <c r="I52" s="93">
        <f>I53+I54+I55</f>
        <v>317715</v>
      </c>
    </row>
    <row r="53" spans="1:9">
      <c r="A53" s="184"/>
      <c r="B53" s="184"/>
      <c r="C53" s="184"/>
      <c r="D53" s="175"/>
      <c r="E53" s="187"/>
      <c r="F53" s="187"/>
      <c r="G53" s="190"/>
      <c r="H53" s="89" t="s">
        <v>49</v>
      </c>
      <c r="I53" s="94">
        <f>173014+51539</f>
        <v>224553</v>
      </c>
    </row>
    <row r="54" spans="1:9">
      <c r="A54" s="184"/>
      <c r="B54" s="184"/>
      <c r="C54" s="184"/>
      <c r="D54" s="175"/>
      <c r="E54" s="187"/>
      <c r="F54" s="187"/>
      <c r="G54" s="190"/>
      <c r="H54" s="91" t="s">
        <v>50</v>
      </c>
      <c r="I54" s="94">
        <v>0</v>
      </c>
    </row>
    <row r="55" spans="1:9">
      <c r="A55" s="185"/>
      <c r="B55" s="185"/>
      <c r="C55" s="185"/>
      <c r="D55" s="176"/>
      <c r="E55" s="188"/>
      <c r="F55" s="188"/>
      <c r="G55" s="191"/>
      <c r="H55" s="89" t="s">
        <v>51</v>
      </c>
      <c r="I55" s="94">
        <v>93162</v>
      </c>
    </row>
    <row r="56" spans="1:9" ht="15" customHeight="1">
      <c r="A56" s="183">
        <v>12</v>
      </c>
      <c r="B56" s="183">
        <v>750</v>
      </c>
      <c r="C56" s="183">
        <v>75095</v>
      </c>
      <c r="D56" s="174" t="s">
        <v>63</v>
      </c>
      <c r="E56" s="186" t="s">
        <v>56</v>
      </c>
      <c r="F56" s="186">
        <v>2026</v>
      </c>
      <c r="G56" s="189">
        <f>I56</f>
        <v>95114</v>
      </c>
      <c r="H56" s="87" t="s">
        <v>48</v>
      </c>
      <c r="I56" s="93">
        <f>I57+I58+I59</f>
        <v>95114</v>
      </c>
    </row>
    <row r="57" spans="1:9">
      <c r="A57" s="184"/>
      <c r="B57" s="184"/>
      <c r="C57" s="184"/>
      <c r="D57" s="175"/>
      <c r="E57" s="187"/>
      <c r="F57" s="187"/>
      <c r="G57" s="190"/>
      <c r="H57" s="89" t="s">
        <v>49</v>
      </c>
      <c r="I57" s="94">
        <f>73220+21894</f>
        <v>95114</v>
      </c>
    </row>
    <row r="58" spans="1:9">
      <c r="A58" s="184"/>
      <c r="B58" s="184"/>
      <c r="C58" s="184"/>
      <c r="D58" s="175"/>
      <c r="E58" s="187"/>
      <c r="F58" s="187"/>
      <c r="G58" s="190"/>
      <c r="H58" s="91" t="s">
        <v>50</v>
      </c>
      <c r="I58" s="94">
        <v>0</v>
      </c>
    </row>
    <row r="59" spans="1:9">
      <c r="A59" s="185"/>
      <c r="B59" s="185"/>
      <c r="C59" s="185"/>
      <c r="D59" s="176"/>
      <c r="E59" s="188"/>
      <c r="F59" s="188"/>
      <c r="G59" s="191"/>
      <c r="H59" s="89" t="s">
        <v>51</v>
      </c>
      <c r="I59" s="94">
        <v>0</v>
      </c>
    </row>
    <row r="60" spans="1:9" ht="15" customHeight="1">
      <c r="A60" s="171">
        <v>13</v>
      </c>
      <c r="B60" s="171">
        <v>750</v>
      </c>
      <c r="C60" s="171">
        <v>75095</v>
      </c>
      <c r="D60" s="192" t="s">
        <v>64</v>
      </c>
      <c r="E60" s="177" t="s">
        <v>56</v>
      </c>
      <c r="F60" s="177">
        <v>2026</v>
      </c>
      <c r="G60" s="180">
        <f>I60</f>
        <v>1381000</v>
      </c>
      <c r="H60" s="81" t="s">
        <v>48</v>
      </c>
      <c r="I60" s="95">
        <f>I61+I62+I63</f>
        <v>1381000</v>
      </c>
    </row>
    <row r="61" spans="1:9">
      <c r="A61" s="172"/>
      <c r="B61" s="172"/>
      <c r="C61" s="172"/>
      <c r="D61" s="193"/>
      <c r="E61" s="178"/>
      <c r="F61" s="178"/>
      <c r="G61" s="181"/>
      <c r="H61" s="83" t="s">
        <v>49</v>
      </c>
      <c r="I61" s="96">
        <v>207150</v>
      </c>
    </row>
    <row r="62" spans="1:9">
      <c r="A62" s="172"/>
      <c r="B62" s="172"/>
      <c r="C62" s="172"/>
      <c r="D62" s="193"/>
      <c r="E62" s="178"/>
      <c r="F62" s="178"/>
      <c r="G62" s="181"/>
      <c r="H62" s="85" t="s">
        <v>50</v>
      </c>
      <c r="I62" s="96">
        <v>1173850</v>
      </c>
    </row>
    <row r="63" spans="1:9">
      <c r="A63" s="173"/>
      <c r="B63" s="173"/>
      <c r="C63" s="173"/>
      <c r="D63" s="194"/>
      <c r="E63" s="179"/>
      <c r="F63" s="179"/>
      <c r="G63" s="182"/>
      <c r="H63" s="83" t="s">
        <v>51</v>
      </c>
      <c r="I63" s="96">
        <v>0</v>
      </c>
    </row>
    <row r="64" spans="1:9" s="115" customFormat="1">
      <c r="A64" s="109"/>
      <c r="B64" s="109"/>
      <c r="C64" s="109"/>
      <c r="D64" s="110"/>
      <c r="E64" s="111"/>
      <c r="F64" s="111"/>
      <c r="G64" s="112"/>
      <c r="H64" s="113"/>
      <c r="I64" s="114"/>
    </row>
    <row r="65" spans="1:9" s="115" customFormat="1" ht="15.6">
      <c r="A65" s="97"/>
      <c r="B65" s="97"/>
      <c r="C65" s="97"/>
      <c r="D65" s="98"/>
      <c r="E65" s="99"/>
      <c r="F65" s="100"/>
      <c r="G65" s="101"/>
      <c r="H65" s="102"/>
      <c r="I65" s="103"/>
    </row>
    <row r="66" spans="1:9">
      <c r="A66" s="66"/>
      <c r="B66" s="66"/>
      <c r="C66" s="66"/>
      <c r="D66" s="66"/>
      <c r="E66" s="66" t="s">
        <v>28</v>
      </c>
      <c r="F66" s="66"/>
      <c r="G66" s="68"/>
      <c r="H66" s="69"/>
      <c r="I66" s="168" t="s">
        <v>29</v>
      </c>
    </row>
    <row r="67" spans="1:9">
      <c r="A67" s="70"/>
      <c r="B67" s="70"/>
      <c r="C67" s="70"/>
      <c r="D67" s="70" t="s">
        <v>30</v>
      </c>
      <c r="E67" s="70" t="s">
        <v>31</v>
      </c>
      <c r="F67" s="70" t="s">
        <v>32</v>
      </c>
      <c r="G67" s="72" t="s">
        <v>33</v>
      </c>
      <c r="H67" s="73" t="s">
        <v>34</v>
      </c>
      <c r="I67" s="169"/>
    </row>
    <row r="68" spans="1:9">
      <c r="A68" s="70" t="s">
        <v>35</v>
      </c>
      <c r="B68" s="70" t="s">
        <v>36</v>
      </c>
      <c r="C68" s="70" t="s">
        <v>37</v>
      </c>
      <c r="D68" s="70" t="s">
        <v>38</v>
      </c>
      <c r="E68" s="70" t="s">
        <v>39</v>
      </c>
      <c r="F68" s="70" t="s">
        <v>40</v>
      </c>
      <c r="G68" s="72" t="s">
        <v>41</v>
      </c>
      <c r="H68" s="73" t="s">
        <v>42</v>
      </c>
      <c r="I68" s="169"/>
    </row>
    <row r="69" spans="1:9">
      <c r="A69" s="70"/>
      <c r="B69" s="70"/>
      <c r="C69" s="70"/>
      <c r="D69" s="70"/>
      <c r="E69" s="70" t="s">
        <v>43</v>
      </c>
      <c r="F69" s="70"/>
      <c r="G69" s="72" t="s">
        <v>44</v>
      </c>
      <c r="H69" s="73"/>
      <c r="I69" s="169"/>
    </row>
    <row r="70" spans="1:9">
      <c r="A70" s="74"/>
      <c r="B70" s="74"/>
      <c r="C70" s="74"/>
      <c r="D70" s="74"/>
      <c r="E70" s="74" t="s">
        <v>45</v>
      </c>
      <c r="F70" s="74"/>
      <c r="G70" s="76" t="s">
        <v>46</v>
      </c>
      <c r="H70" s="77"/>
      <c r="I70" s="170"/>
    </row>
    <row r="71" spans="1:9">
      <c r="A71" s="78">
        <v>1</v>
      </c>
      <c r="B71" s="78">
        <v>2</v>
      </c>
      <c r="C71" s="78">
        <v>3</v>
      </c>
      <c r="D71" s="78">
        <v>4</v>
      </c>
      <c r="E71" s="78">
        <v>5</v>
      </c>
      <c r="F71" s="78">
        <v>6</v>
      </c>
      <c r="G71" s="80">
        <v>7</v>
      </c>
      <c r="H71" s="80">
        <v>8</v>
      </c>
      <c r="I71" s="80">
        <v>9</v>
      </c>
    </row>
    <row r="72" spans="1:9">
      <c r="A72" s="183">
        <v>14</v>
      </c>
      <c r="B72" s="183">
        <v>752</v>
      </c>
      <c r="C72" s="183">
        <v>75281</v>
      </c>
      <c r="D72" s="174" t="s">
        <v>65</v>
      </c>
      <c r="E72" s="186" t="s">
        <v>56</v>
      </c>
      <c r="F72" s="186">
        <v>2026</v>
      </c>
      <c r="G72" s="189">
        <f>I72</f>
        <v>1250000</v>
      </c>
      <c r="H72" s="87" t="s">
        <v>48</v>
      </c>
      <c r="I72" s="93">
        <f>I73+I74+I75</f>
        <v>1250000</v>
      </c>
    </row>
    <row r="73" spans="1:9" ht="15" customHeight="1">
      <c r="A73" s="184"/>
      <c r="B73" s="184"/>
      <c r="C73" s="184"/>
      <c r="D73" s="175"/>
      <c r="E73" s="187"/>
      <c r="F73" s="187"/>
      <c r="G73" s="190"/>
      <c r="H73" s="89" t="s">
        <v>49</v>
      </c>
      <c r="I73" s="94">
        <v>0</v>
      </c>
    </row>
    <row r="74" spans="1:9">
      <c r="A74" s="184"/>
      <c r="B74" s="184"/>
      <c r="C74" s="184"/>
      <c r="D74" s="175"/>
      <c r="E74" s="187"/>
      <c r="F74" s="187"/>
      <c r="G74" s="190"/>
      <c r="H74" s="91" t="s">
        <v>50</v>
      </c>
      <c r="I74" s="94">
        <v>0</v>
      </c>
    </row>
    <row r="75" spans="1:9">
      <c r="A75" s="185"/>
      <c r="B75" s="185"/>
      <c r="C75" s="185"/>
      <c r="D75" s="176"/>
      <c r="E75" s="188"/>
      <c r="F75" s="188"/>
      <c r="G75" s="191"/>
      <c r="H75" s="89" t="s">
        <v>51</v>
      </c>
      <c r="I75" s="94">
        <v>1250000</v>
      </c>
    </row>
    <row r="76" spans="1:9">
      <c r="A76" s="183">
        <v>15</v>
      </c>
      <c r="B76" s="183">
        <v>752</v>
      </c>
      <c r="C76" s="183">
        <v>75281</v>
      </c>
      <c r="D76" s="174" t="s">
        <v>54</v>
      </c>
      <c r="E76" s="186" t="s">
        <v>56</v>
      </c>
      <c r="F76" s="186">
        <v>2026</v>
      </c>
      <c r="G76" s="189">
        <f>I76</f>
        <v>128000</v>
      </c>
      <c r="H76" s="87" t="s">
        <v>48</v>
      </c>
      <c r="I76" s="93">
        <f>I77+I78+I79</f>
        <v>128000</v>
      </c>
    </row>
    <row r="77" spans="1:9" ht="15" customHeight="1">
      <c r="A77" s="184"/>
      <c r="B77" s="184"/>
      <c r="C77" s="184"/>
      <c r="D77" s="175"/>
      <c r="E77" s="187"/>
      <c r="F77" s="187"/>
      <c r="G77" s="190"/>
      <c r="H77" s="89" t="s">
        <v>49</v>
      </c>
      <c r="I77" s="94">
        <v>0</v>
      </c>
    </row>
    <row r="78" spans="1:9">
      <c r="A78" s="184"/>
      <c r="B78" s="184"/>
      <c r="C78" s="184"/>
      <c r="D78" s="175"/>
      <c r="E78" s="187"/>
      <c r="F78" s="187"/>
      <c r="G78" s="190"/>
      <c r="H78" s="91" t="s">
        <v>50</v>
      </c>
      <c r="I78" s="94">
        <v>0</v>
      </c>
    </row>
    <row r="79" spans="1:9">
      <c r="A79" s="185"/>
      <c r="B79" s="185"/>
      <c r="C79" s="185"/>
      <c r="D79" s="176"/>
      <c r="E79" s="188"/>
      <c r="F79" s="188"/>
      <c r="G79" s="191"/>
      <c r="H79" s="89" t="s">
        <v>51</v>
      </c>
      <c r="I79" s="94">
        <v>128000</v>
      </c>
    </row>
    <row r="80" spans="1:9">
      <c r="A80" s="183">
        <v>16</v>
      </c>
      <c r="B80" s="183">
        <v>754</v>
      </c>
      <c r="C80" s="183">
        <v>75411</v>
      </c>
      <c r="D80" s="174" t="s">
        <v>76</v>
      </c>
      <c r="E80" s="186" t="s">
        <v>77</v>
      </c>
      <c r="F80" s="186">
        <v>2026</v>
      </c>
      <c r="G80" s="189">
        <f>I80</f>
        <v>29000</v>
      </c>
      <c r="H80" s="87" t="s">
        <v>48</v>
      </c>
      <c r="I80" s="93">
        <f>I81+I82+I83</f>
        <v>29000</v>
      </c>
    </row>
    <row r="81" spans="1:9" ht="15" customHeight="1">
      <c r="A81" s="184"/>
      <c r="B81" s="184"/>
      <c r="C81" s="184"/>
      <c r="D81" s="175"/>
      <c r="E81" s="187"/>
      <c r="F81" s="187"/>
      <c r="G81" s="190"/>
      <c r="H81" s="89" t="s">
        <v>49</v>
      </c>
      <c r="I81" s="94">
        <v>29000</v>
      </c>
    </row>
    <row r="82" spans="1:9">
      <c r="A82" s="184"/>
      <c r="B82" s="184"/>
      <c r="C82" s="184"/>
      <c r="D82" s="175"/>
      <c r="E82" s="187"/>
      <c r="F82" s="187"/>
      <c r="G82" s="190"/>
      <c r="H82" s="91" t="s">
        <v>50</v>
      </c>
      <c r="I82" s="94">
        <v>0</v>
      </c>
    </row>
    <row r="83" spans="1:9">
      <c r="A83" s="185"/>
      <c r="B83" s="185"/>
      <c r="C83" s="185"/>
      <c r="D83" s="176"/>
      <c r="E83" s="188"/>
      <c r="F83" s="188"/>
      <c r="G83" s="191"/>
      <c r="H83" s="89" t="s">
        <v>51</v>
      </c>
      <c r="I83" s="94">
        <v>0</v>
      </c>
    </row>
    <row r="84" spans="1:9" ht="15" customHeight="1">
      <c r="A84" s="183">
        <v>17</v>
      </c>
      <c r="B84" s="183">
        <v>754</v>
      </c>
      <c r="C84" s="183">
        <v>75495</v>
      </c>
      <c r="D84" s="174" t="s">
        <v>78</v>
      </c>
      <c r="E84" s="186" t="s">
        <v>56</v>
      </c>
      <c r="F84" s="186">
        <v>2026</v>
      </c>
      <c r="G84" s="189">
        <f>I84</f>
        <v>13391</v>
      </c>
      <c r="H84" s="87" t="s">
        <v>48</v>
      </c>
      <c r="I84" s="93">
        <f>I85+I86+I87</f>
        <v>13391</v>
      </c>
    </row>
    <row r="85" spans="1:9" ht="15" customHeight="1">
      <c r="A85" s="184"/>
      <c r="B85" s="184"/>
      <c r="C85" s="184"/>
      <c r="D85" s="175"/>
      <c r="E85" s="187"/>
      <c r="F85" s="187"/>
      <c r="G85" s="190"/>
      <c r="H85" s="89" t="s">
        <v>49</v>
      </c>
      <c r="I85" s="94">
        <v>0</v>
      </c>
    </row>
    <row r="86" spans="1:9">
      <c r="A86" s="184"/>
      <c r="B86" s="184"/>
      <c r="C86" s="184"/>
      <c r="D86" s="175"/>
      <c r="E86" s="187"/>
      <c r="F86" s="187"/>
      <c r="G86" s="190"/>
      <c r="H86" s="91" t="s">
        <v>50</v>
      </c>
      <c r="I86" s="94">
        <v>0</v>
      </c>
    </row>
    <row r="87" spans="1:9">
      <c r="A87" s="185"/>
      <c r="B87" s="185"/>
      <c r="C87" s="185"/>
      <c r="D87" s="176"/>
      <c r="E87" s="188"/>
      <c r="F87" s="188"/>
      <c r="G87" s="191"/>
      <c r="H87" s="89" t="s">
        <v>51</v>
      </c>
      <c r="I87" s="94">
        <v>13391</v>
      </c>
    </row>
    <row r="88" spans="1:9">
      <c r="A88" s="183">
        <v>18</v>
      </c>
      <c r="B88" s="183">
        <v>851</v>
      </c>
      <c r="C88" s="183">
        <v>85195</v>
      </c>
      <c r="D88" s="174" t="s">
        <v>66</v>
      </c>
      <c r="E88" s="186" t="s">
        <v>56</v>
      </c>
      <c r="F88" s="186">
        <v>2026</v>
      </c>
      <c r="G88" s="189">
        <f>I88</f>
        <v>3816764</v>
      </c>
      <c r="H88" s="87" t="s">
        <v>48</v>
      </c>
      <c r="I88" s="93">
        <f>I89+I90+I91</f>
        <v>3816764</v>
      </c>
    </row>
    <row r="89" spans="1:9" ht="15" customHeight="1">
      <c r="A89" s="184"/>
      <c r="B89" s="184"/>
      <c r="C89" s="184"/>
      <c r="D89" s="175"/>
      <c r="E89" s="187"/>
      <c r="F89" s="187"/>
      <c r="G89" s="190"/>
      <c r="H89" s="89" t="s">
        <v>49</v>
      </c>
      <c r="I89" s="94">
        <v>1207767</v>
      </c>
    </row>
    <row r="90" spans="1:9">
      <c r="A90" s="184"/>
      <c r="B90" s="184"/>
      <c r="C90" s="184"/>
      <c r="D90" s="175"/>
      <c r="E90" s="187"/>
      <c r="F90" s="187"/>
      <c r="G90" s="190"/>
      <c r="H90" s="91" t="s">
        <v>50</v>
      </c>
      <c r="I90" s="94">
        <v>2608997</v>
      </c>
    </row>
    <row r="91" spans="1:9">
      <c r="A91" s="185"/>
      <c r="B91" s="185"/>
      <c r="C91" s="185"/>
      <c r="D91" s="176"/>
      <c r="E91" s="188"/>
      <c r="F91" s="188"/>
      <c r="G91" s="191"/>
      <c r="H91" s="89" t="s">
        <v>51</v>
      </c>
      <c r="I91" s="94">
        <v>0</v>
      </c>
    </row>
    <row r="92" spans="1:9">
      <c r="A92" s="183">
        <v>19</v>
      </c>
      <c r="B92" s="183">
        <v>852</v>
      </c>
      <c r="C92" s="183">
        <v>85295</v>
      </c>
      <c r="D92" s="174" t="s">
        <v>67</v>
      </c>
      <c r="E92" s="186" t="s">
        <v>56</v>
      </c>
      <c r="F92" s="186">
        <v>2026</v>
      </c>
      <c r="G92" s="189">
        <f>I92</f>
        <v>650000</v>
      </c>
      <c r="H92" s="87" t="s">
        <v>48</v>
      </c>
      <c r="I92" s="93">
        <f>I93+I94+I95</f>
        <v>650000</v>
      </c>
    </row>
    <row r="93" spans="1:9" ht="15" customHeight="1">
      <c r="A93" s="184"/>
      <c r="B93" s="184"/>
      <c r="C93" s="184"/>
      <c r="D93" s="175"/>
      <c r="E93" s="187"/>
      <c r="F93" s="187"/>
      <c r="G93" s="190"/>
      <c r="H93" s="89" t="s">
        <v>49</v>
      </c>
      <c r="I93" s="94">
        <v>97500</v>
      </c>
    </row>
    <row r="94" spans="1:9">
      <c r="A94" s="184"/>
      <c r="B94" s="184"/>
      <c r="C94" s="184"/>
      <c r="D94" s="175"/>
      <c r="E94" s="187"/>
      <c r="F94" s="187"/>
      <c r="G94" s="190"/>
      <c r="H94" s="91" t="s">
        <v>50</v>
      </c>
      <c r="I94" s="94">
        <v>552500</v>
      </c>
    </row>
    <row r="95" spans="1:9">
      <c r="A95" s="185"/>
      <c r="B95" s="185"/>
      <c r="C95" s="185"/>
      <c r="D95" s="176"/>
      <c r="E95" s="188"/>
      <c r="F95" s="188"/>
      <c r="G95" s="191"/>
      <c r="H95" s="89" t="s">
        <v>51</v>
      </c>
      <c r="I95" s="94">
        <v>0</v>
      </c>
    </row>
    <row r="96" spans="1:9">
      <c r="A96" s="171">
        <v>20</v>
      </c>
      <c r="B96" s="171">
        <v>854</v>
      </c>
      <c r="C96" s="171">
        <v>85495</v>
      </c>
      <c r="D96" s="192" t="s">
        <v>68</v>
      </c>
      <c r="E96" s="177" t="s">
        <v>69</v>
      </c>
      <c r="F96" s="177">
        <v>2026</v>
      </c>
      <c r="G96" s="180">
        <f>I96</f>
        <v>80000</v>
      </c>
      <c r="H96" s="81" t="s">
        <v>48</v>
      </c>
      <c r="I96" s="95">
        <f>I97+I98+I99</f>
        <v>80000</v>
      </c>
    </row>
    <row r="97" spans="1:9" ht="15" customHeight="1">
      <c r="A97" s="172"/>
      <c r="B97" s="195"/>
      <c r="C97" s="195"/>
      <c r="D97" s="197"/>
      <c r="E97" s="199"/>
      <c r="F97" s="199"/>
      <c r="G97" s="195"/>
      <c r="H97" s="83" t="s">
        <v>49</v>
      </c>
      <c r="I97" s="96">
        <v>0</v>
      </c>
    </row>
    <row r="98" spans="1:9">
      <c r="A98" s="172"/>
      <c r="B98" s="195"/>
      <c r="C98" s="195"/>
      <c r="D98" s="197"/>
      <c r="E98" s="199"/>
      <c r="F98" s="199"/>
      <c r="G98" s="195"/>
      <c r="H98" s="85" t="s">
        <v>50</v>
      </c>
      <c r="I98" s="96">
        <v>80000</v>
      </c>
    </row>
    <row r="99" spans="1:9">
      <c r="A99" s="173"/>
      <c r="B99" s="196"/>
      <c r="C99" s="196"/>
      <c r="D99" s="198"/>
      <c r="E99" s="200"/>
      <c r="F99" s="200"/>
      <c r="G99" s="196"/>
      <c r="H99" s="83" t="s">
        <v>51</v>
      </c>
      <c r="I99" s="96">
        <v>0</v>
      </c>
    </row>
    <row r="100" spans="1:9">
      <c r="A100" s="171">
        <v>21</v>
      </c>
      <c r="B100" s="171">
        <v>854</v>
      </c>
      <c r="C100" s="171">
        <v>85495</v>
      </c>
      <c r="D100" s="192" t="s">
        <v>68</v>
      </c>
      <c r="E100" s="177" t="s">
        <v>70</v>
      </c>
      <c r="F100" s="177">
        <v>2026</v>
      </c>
      <c r="G100" s="180">
        <f>I100</f>
        <v>397158</v>
      </c>
      <c r="H100" s="81" t="s">
        <v>48</v>
      </c>
      <c r="I100" s="95">
        <f>I101+I102+I103</f>
        <v>397158</v>
      </c>
    </row>
    <row r="101" spans="1:9" ht="15" customHeight="1">
      <c r="A101" s="172"/>
      <c r="B101" s="172"/>
      <c r="C101" s="172"/>
      <c r="D101" s="193"/>
      <c r="E101" s="178"/>
      <c r="F101" s="178"/>
      <c r="G101" s="181"/>
      <c r="H101" s="83" t="s">
        <v>49</v>
      </c>
      <c r="I101" s="96">
        <v>0</v>
      </c>
    </row>
    <row r="102" spans="1:9">
      <c r="A102" s="172"/>
      <c r="B102" s="172"/>
      <c r="C102" s="172"/>
      <c r="D102" s="193"/>
      <c r="E102" s="178"/>
      <c r="F102" s="178"/>
      <c r="G102" s="181"/>
      <c r="H102" s="85" t="s">
        <v>50</v>
      </c>
      <c r="I102" s="96">
        <f>381510+15648</f>
        <v>397158</v>
      </c>
    </row>
    <row r="103" spans="1:9">
      <c r="A103" s="173"/>
      <c r="B103" s="173"/>
      <c r="C103" s="173"/>
      <c r="D103" s="194"/>
      <c r="E103" s="179"/>
      <c r="F103" s="179"/>
      <c r="G103" s="182"/>
      <c r="H103" s="83" t="s">
        <v>51</v>
      </c>
      <c r="I103" s="96">
        <v>0</v>
      </c>
    </row>
    <row r="104" spans="1:9">
      <c r="A104" s="171">
        <v>22</v>
      </c>
      <c r="B104" s="171">
        <v>855</v>
      </c>
      <c r="C104" s="171">
        <v>85595</v>
      </c>
      <c r="D104" s="192" t="s">
        <v>71</v>
      </c>
      <c r="E104" s="177" t="s">
        <v>56</v>
      </c>
      <c r="F104" s="177">
        <v>2026</v>
      </c>
      <c r="G104" s="180">
        <f>I104</f>
        <v>725400</v>
      </c>
      <c r="H104" s="81" t="s">
        <v>48</v>
      </c>
      <c r="I104" s="95">
        <f>I105+I106+I107</f>
        <v>725400</v>
      </c>
    </row>
    <row r="105" spans="1:9" ht="15" customHeight="1">
      <c r="A105" s="172"/>
      <c r="B105" s="172"/>
      <c r="C105" s="172"/>
      <c r="D105" s="193"/>
      <c r="E105" s="178"/>
      <c r="F105" s="178"/>
      <c r="G105" s="181"/>
      <c r="H105" s="83" t="s">
        <v>49</v>
      </c>
      <c r="I105" s="96">
        <v>108810</v>
      </c>
    </row>
    <row r="106" spans="1:9">
      <c r="A106" s="172"/>
      <c r="B106" s="172"/>
      <c r="C106" s="172"/>
      <c r="D106" s="193"/>
      <c r="E106" s="178"/>
      <c r="F106" s="178"/>
      <c r="G106" s="181"/>
      <c r="H106" s="85" t="s">
        <v>50</v>
      </c>
      <c r="I106" s="96">
        <v>616590</v>
      </c>
    </row>
    <row r="107" spans="1:9">
      <c r="A107" s="173"/>
      <c r="B107" s="173"/>
      <c r="C107" s="173"/>
      <c r="D107" s="194"/>
      <c r="E107" s="179"/>
      <c r="F107" s="179"/>
      <c r="G107" s="182"/>
      <c r="H107" s="83" t="s">
        <v>51</v>
      </c>
      <c r="I107" s="96">
        <v>0</v>
      </c>
    </row>
    <row r="108" spans="1:9">
      <c r="A108" s="171">
        <v>23</v>
      </c>
      <c r="B108" s="171">
        <v>926</v>
      </c>
      <c r="C108" s="171">
        <v>92695</v>
      </c>
      <c r="D108" s="192" t="s">
        <v>72</v>
      </c>
      <c r="E108" s="177" t="s">
        <v>56</v>
      </c>
      <c r="F108" s="177">
        <v>2026</v>
      </c>
      <c r="G108" s="180">
        <f>I108</f>
        <v>180000</v>
      </c>
      <c r="H108" s="81" t="s">
        <v>48</v>
      </c>
      <c r="I108" s="95">
        <f>I109+I110+I111</f>
        <v>180000</v>
      </c>
    </row>
    <row r="109" spans="1:9" ht="15" customHeight="1">
      <c r="A109" s="172"/>
      <c r="B109" s="172"/>
      <c r="C109" s="172"/>
      <c r="D109" s="193"/>
      <c r="E109" s="178"/>
      <c r="F109" s="178"/>
      <c r="G109" s="181"/>
      <c r="H109" s="83" t="s">
        <v>49</v>
      </c>
      <c r="I109" s="96">
        <v>45000</v>
      </c>
    </row>
    <row r="110" spans="1:9">
      <c r="A110" s="172"/>
      <c r="B110" s="172"/>
      <c r="C110" s="172"/>
      <c r="D110" s="193"/>
      <c r="E110" s="178"/>
      <c r="F110" s="178"/>
      <c r="G110" s="181"/>
      <c r="H110" s="85" t="s">
        <v>50</v>
      </c>
      <c r="I110" s="96">
        <f>99000+36000</f>
        <v>135000</v>
      </c>
    </row>
    <row r="111" spans="1:9">
      <c r="A111" s="173"/>
      <c r="B111" s="173"/>
      <c r="C111" s="173"/>
      <c r="D111" s="194"/>
      <c r="E111" s="179"/>
      <c r="F111" s="179"/>
      <c r="G111" s="182"/>
      <c r="H111" s="83" t="s">
        <v>51</v>
      </c>
      <c r="I111" s="96">
        <v>0</v>
      </c>
    </row>
    <row r="112" spans="1:9">
      <c r="A112" s="183">
        <v>24</v>
      </c>
      <c r="B112" s="183">
        <v>926</v>
      </c>
      <c r="C112" s="183">
        <v>92695</v>
      </c>
      <c r="D112" s="174" t="s">
        <v>73</v>
      </c>
      <c r="E112" s="186" t="s">
        <v>56</v>
      </c>
      <c r="F112" s="186">
        <v>2026</v>
      </c>
      <c r="G112" s="189">
        <f>I112</f>
        <v>80000</v>
      </c>
      <c r="H112" s="87" t="s">
        <v>48</v>
      </c>
      <c r="I112" s="93">
        <f>I113+I114+I115</f>
        <v>80000</v>
      </c>
    </row>
    <row r="113" spans="1:9">
      <c r="A113" s="184"/>
      <c r="B113" s="184"/>
      <c r="C113" s="184"/>
      <c r="D113" s="175"/>
      <c r="E113" s="187"/>
      <c r="F113" s="187"/>
      <c r="G113" s="190"/>
      <c r="H113" s="89" t="s">
        <v>49</v>
      </c>
      <c r="I113" s="94">
        <v>40000</v>
      </c>
    </row>
    <row r="114" spans="1:9">
      <c r="A114" s="184"/>
      <c r="B114" s="184"/>
      <c r="C114" s="184"/>
      <c r="D114" s="175"/>
      <c r="E114" s="187"/>
      <c r="F114" s="187"/>
      <c r="G114" s="190"/>
      <c r="H114" s="91" t="s">
        <v>50</v>
      </c>
      <c r="I114" s="94">
        <v>0</v>
      </c>
    </row>
    <row r="115" spans="1:9">
      <c r="A115" s="185"/>
      <c r="B115" s="185"/>
      <c r="C115" s="185"/>
      <c r="D115" s="176"/>
      <c r="E115" s="188"/>
      <c r="F115" s="188"/>
      <c r="G115" s="191"/>
      <c r="H115" s="89" t="s">
        <v>51</v>
      </c>
      <c r="I115" s="94">
        <v>40000</v>
      </c>
    </row>
    <row r="116" spans="1:9">
      <c r="A116" s="201" t="s">
        <v>74</v>
      </c>
      <c r="B116" s="202"/>
      <c r="C116" s="202"/>
      <c r="D116" s="202"/>
      <c r="E116" s="203"/>
      <c r="F116" s="210">
        <v>2026</v>
      </c>
      <c r="G116" s="213">
        <f>G92+G96+G100+G104+G108+G112+G88+G60+G56+G52+G48+G44+G40+G36+G32+G28+G24+G20+G16+G12+G72+G76+G80+G84</f>
        <v>28488981</v>
      </c>
      <c r="H116" s="81" t="s">
        <v>48</v>
      </c>
      <c r="I116" s="82">
        <f>I112+I108+I104+I100+I96+I88+I60+I56+I52+I48+I28+I44+I40+I24+I12+I16+I20+I32+I36+I92+I72+I76+I80+I84</f>
        <v>28488981</v>
      </c>
    </row>
    <row r="117" spans="1:9">
      <c r="A117" s="204"/>
      <c r="B117" s="205"/>
      <c r="C117" s="205"/>
      <c r="D117" s="205"/>
      <c r="E117" s="206"/>
      <c r="F117" s="211"/>
      <c r="G117" s="214"/>
      <c r="H117" s="104" t="s">
        <v>49</v>
      </c>
      <c r="I117" s="105">
        <f>I113+I109+I105+I101+I97+I89+I61+I57+I53+I49+I45+I41+I29+I25+I21+I17+I13+I33+I37+I93+I73+I77+I81+I85</f>
        <v>8137650</v>
      </c>
    </row>
    <row r="118" spans="1:9" ht="27.6">
      <c r="A118" s="204"/>
      <c r="B118" s="205"/>
      <c r="C118" s="205"/>
      <c r="D118" s="205"/>
      <c r="E118" s="206"/>
      <c r="F118" s="211"/>
      <c r="G118" s="214"/>
      <c r="H118" s="106" t="s">
        <v>50</v>
      </c>
      <c r="I118" s="105">
        <f t="shared" ref="I118:I119" si="0">I114+I110+I106+I102+I98+I90+I62+I58+I54+I50+I46+I42+I30+I26+I22+I18+I14+I34+I38+I94+I74+I78+I82+I86</f>
        <v>11556778</v>
      </c>
    </row>
    <row r="119" spans="1:9">
      <c r="A119" s="207"/>
      <c r="B119" s="208"/>
      <c r="C119" s="208"/>
      <c r="D119" s="208"/>
      <c r="E119" s="209"/>
      <c r="F119" s="212"/>
      <c r="G119" s="215"/>
      <c r="H119" s="104" t="s">
        <v>51</v>
      </c>
      <c r="I119" s="105">
        <f t="shared" si="0"/>
        <v>8794553</v>
      </c>
    </row>
    <row r="120" spans="1:9">
      <c r="D120" s="107"/>
      <c r="G120" s="108"/>
      <c r="H120" s="108"/>
      <c r="I120" s="108"/>
    </row>
  </sheetData>
  <mergeCells count="177">
    <mergeCell ref="A116:E119"/>
    <mergeCell ref="F116:F119"/>
    <mergeCell ref="G116:G119"/>
    <mergeCell ref="E108:E111"/>
    <mergeCell ref="F108:F111"/>
    <mergeCell ref="G108:G111"/>
    <mergeCell ref="A112:A115"/>
    <mergeCell ref="B112:B115"/>
    <mergeCell ref="C112:C115"/>
    <mergeCell ref="D112:D115"/>
    <mergeCell ref="E112:E115"/>
    <mergeCell ref="F112:F115"/>
    <mergeCell ref="G112:G115"/>
    <mergeCell ref="G100:G103"/>
    <mergeCell ref="A104:A107"/>
    <mergeCell ref="B104:B107"/>
    <mergeCell ref="C104:C107"/>
    <mergeCell ref="D104:D107"/>
    <mergeCell ref="E104:E107"/>
    <mergeCell ref="F104:F107"/>
    <mergeCell ref="G104:G107"/>
    <mergeCell ref="G92:G95"/>
    <mergeCell ref="A96:A99"/>
    <mergeCell ref="B96:B99"/>
    <mergeCell ref="C96:C99"/>
    <mergeCell ref="D96:D99"/>
    <mergeCell ref="E96:E99"/>
    <mergeCell ref="F96:F99"/>
    <mergeCell ref="G96:G99"/>
    <mergeCell ref="C92:C95"/>
    <mergeCell ref="D92:D95"/>
    <mergeCell ref="E92:E95"/>
    <mergeCell ref="F92:F95"/>
    <mergeCell ref="G80:G83"/>
    <mergeCell ref="A88:A91"/>
    <mergeCell ref="B88:B91"/>
    <mergeCell ref="C88:C91"/>
    <mergeCell ref="D88:D91"/>
    <mergeCell ref="E88:E91"/>
    <mergeCell ref="F88:F91"/>
    <mergeCell ref="G88:G91"/>
    <mergeCell ref="G72:G75"/>
    <mergeCell ref="A76:A79"/>
    <mergeCell ref="B76:B79"/>
    <mergeCell ref="C76:C79"/>
    <mergeCell ref="D76:D79"/>
    <mergeCell ref="E76:E79"/>
    <mergeCell ref="F76:F79"/>
    <mergeCell ref="G76:G79"/>
    <mergeCell ref="F84:F87"/>
    <mergeCell ref="A80:A83"/>
    <mergeCell ref="B80:B83"/>
    <mergeCell ref="C80:C83"/>
    <mergeCell ref="D80:D83"/>
    <mergeCell ref="E80:E83"/>
    <mergeCell ref="F80:F83"/>
    <mergeCell ref="I66:I70"/>
    <mergeCell ref="A72:A75"/>
    <mergeCell ref="B72:B75"/>
    <mergeCell ref="C72:C75"/>
    <mergeCell ref="D72:D75"/>
    <mergeCell ref="E72:E75"/>
    <mergeCell ref="A108:A111"/>
    <mergeCell ref="B108:B111"/>
    <mergeCell ref="C108:C111"/>
    <mergeCell ref="D108:D111"/>
    <mergeCell ref="A100:A103"/>
    <mergeCell ref="B100:B103"/>
    <mergeCell ref="C100:C103"/>
    <mergeCell ref="D100:D103"/>
    <mergeCell ref="E100:E103"/>
    <mergeCell ref="F100:F103"/>
    <mergeCell ref="G84:G87"/>
    <mergeCell ref="A92:A95"/>
    <mergeCell ref="B92:B95"/>
    <mergeCell ref="A84:A87"/>
    <mergeCell ref="B84:B87"/>
    <mergeCell ref="C84:C87"/>
    <mergeCell ref="D84:D87"/>
    <mergeCell ref="E84:E87"/>
    <mergeCell ref="G60:G63"/>
    <mergeCell ref="F72:F75"/>
    <mergeCell ref="A60:A63"/>
    <mergeCell ref="B60:B63"/>
    <mergeCell ref="C60:C63"/>
    <mergeCell ref="D60:D63"/>
    <mergeCell ref="E60:E63"/>
    <mergeCell ref="F60:F63"/>
    <mergeCell ref="G52:G55"/>
    <mergeCell ref="A56:A59"/>
    <mergeCell ref="B56:B59"/>
    <mergeCell ref="C56:C59"/>
    <mergeCell ref="D56:D59"/>
    <mergeCell ref="E56:E59"/>
    <mergeCell ref="F56:F59"/>
    <mergeCell ref="G56:G59"/>
    <mergeCell ref="A52:A55"/>
    <mergeCell ref="B52:B55"/>
    <mergeCell ref="C52:C55"/>
    <mergeCell ref="D52:D55"/>
    <mergeCell ref="E52:E55"/>
    <mergeCell ref="F52:F55"/>
    <mergeCell ref="G44:G47"/>
    <mergeCell ref="A48:A51"/>
    <mergeCell ref="B48:B51"/>
    <mergeCell ref="C48:C51"/>
    <mergeCell ref="D48:D51"/>
    <mergeCell ref="E48:E51"/>
    <mergeCell ref="F48:F51"/>
    <mergeCell ref="G48:G51"/>
    <mergeCell ref="A44:A47"/>
    <mergeCell ref="B44:B47"/>
    <mergeCell ref="C44:C47"/>
    <mergeCell ref="D44:D47"/>
    <mergeCell ref="E44:E47"/>
    <mergeCell ref="F44:F47"/>
    <mergeCell ref="G36:G39"/>
    <mergeCell ref="A40:A43"/>
    <mergeCell ref="B40:B43"/>
    <mergeCell ref="C40:C43"/>
    <mergeCell ref="D40:D43"/>
    <mergeCell ref="E40:E43"/>
    <mergeCell ref="F40:F43"/>
    <mergeCell ref="G40:G43"/>
    <mergeCell ref="A36:A39"/>
    <mergeCell ref="B36:B39"/>
    <mergeCell ref="C36:C39"/>
    <mergeCell ref="D36:D39"/>
    <mergeCell ref="E36:E39"/>
    <mergeCell ref="F36:F39"/>
    <mergeCell ref="G28:G31"/>
    <mergeCell ref="A32:A35"/>
    <mergeCell ref="B32:B35"/>
    <mergeCell ref="C32:C35"/>
    <mergeCell ref="D32:D35"/>
    <mergeCell ref="E32:E35"/>
    <mergeCell ref="F32:F35"/>
    <mergeCell ref="G32:G35"/>
    <mergeCell ref="A28:A31"/>
    <mergeCell ref="B28:B31"/>
    <mergeCell ref="C28:C31"/>
    <mergeCell ref="D28:D31"/>
    <mergeCell ref="E28:E31"/>
    <mergeCell ref="F28:F31"/>
    <mergeCell ref="A16:A19"/>
    <mergeCell ref="B16:B19"/>
    <mergeCell ref="C16:C19"/>
    <mergeCell ref="D16:D19"/>
    <mergeCell ref="E16:E19"/>
    <mergeCell ref="F16:F19"/>
    <mergeCell ref="G16:G19"/>
    <mergeCell ref="G20:G23"/>
    <mergeCell ref="A24:A27"/>
    <mergeCell ref="B24:B27"/>
    <mergeCell ref="C24:C27"/>
    <mergeCell ref="D24:D27"/>
    <mergeCell ref="E24:E27"/>
    <mergeCell ref="F24:F27"/>
    <mergeCell ref="G24:G27"/>
    <mergeCell ref="A20:A23"/>
    <mergeCell ref="B20:B23"/>
    <mergeCell ref="C20:C23"/>
    <mergeCell ref="D20:D23"/>
    <mergeCell ref="E20:E23"/>
    <mergeCell ref="F20:F23"/>
    <mergeCell ref="G1:I1"/>
    <mergeCell ref="G2:I2"/>
    <mergeCell ref="G3:I3"/>
    <mergeCell ref="A5:I5"/>
    <mergeCell ref="I6:I10"/>
    <mergeCell ref="A12:A15"/>
    <mergeCell ref="B12:B15"/>
    <mergeCell ref="C12:C15"/>
    <mergeCell ref="D12:D15"/>
    <mergeCell ref="E12:E15"/>
    <mergeCell ref="F12:F15"/>
    <mergeCell ref="G12:G15"/>
  </mergeCells>
  <pageMargins left="0.51181102362204722" right="0.51181102362204722" top="0.55118110236220474" bottom="0.55118110236220474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1 2</vt:lpstr>
      <vt:lpstr>załącznik nr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AniaB</dc:creator>
  <cp:lastModifiedBy>Marta Kozik</cp:lastModifiedBy>
  <cp:lastPrinted>2026-05-22T12:26:57Z</cp:lastPrinted>
  <dcterms:created xsi:type="dcterms:W3CDTF">2019-10-11T12:09:38Z</dcterms:created>
  <dcterms:modified xsi:type="dcterms:W3CDTF">2026-05-22T12:53:56Z</dcterms:modified>
</cp:coreProperties>
</file>