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0\uchwaly\"/>
    </mc:Choice>
  </mc:AlternateContent>
  <xr:revisionPtr revIDLastSave="0" documentId="13_ncr:1_{376223E5-BE5A-4008-888E-62B9C9463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2" sheetId="1" r:id="rId1"/>
    <sheet name="załącznik nr 3" sheetId="4" r:id="rId2"/>
    <sheet name="załącznik nr 4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D11" i="4"/>
  <c r="F43" i="1"/>
  <c r="E43" i="1"/>
  <c r="F42" i="1"/>
  <c r="E40" i="1"/>
  <c r="E39" i="1" s="1"/>
  <c r="E38" i="1" s="1"/>
  <c r="E42" i="1" s="1"/>
  <c r="F12" i="1"/>
  <c r="E12" i="1"/>
  <c r="F11" i="1"/>
  <c r="I106" i="3"/>
  <c r="I105" i="3"/>
  <c r="I104" i="3"/>
  <c r="I15" i="3"/>
  <c r="G15" i="3" s="1"/>
  <c r="G103" i="3" s="1"/>
  <c r="I79" i="3"/>
  <c r="G79" i="3" s="1"/>
  <c r="I23" i="3"/>
  <c r="G23" i="3" s="1"/>
  <c r="I75" i="3"/>
  <c r="G75" i="3" s="1"/>
  <c r="I99" i="3"/>
  <c r="G99" i="3" s="1"/>
  <c r="I95" i="3"/>
  <c r="G95" i="3" s="1"/>
  <c r="I91" i="3"/>
  <c r="G91" i="3" s="1"/>
  <c r="I88" i="3"/>
  <c r="I87" i="3" s="1"/>
  <c r="G87" i="3" s="1"/>
  <c r="I83" i="3"/>
  <c r="G83" i="3" s="1"/>
  <c r="I72" i="3"/>
  <c r="I71" i="3" s="1"/>
  <c r="G71" i="3" s="1"/>
  <c r="I67" i="3"/>
  <c r="G67" i="3" s="1"/>
  <c r="I55" i="3"/>
  <c r="G55" i="3" s="1"/>
  <c r="I51" i="3"/>
  <c r="G51" i="3" s="1"/>
  <c r="I47" i="3"/>
  <c r="G47" i="3" s="1"/>
  <c r="I44" i="3"/>
  <c r="I43" i="3" s="1"/>
  <c r="G43" i="3" s="1"/>
  <c r="I39" i="3"/>
  <c r="G39" i="3" s="1"/>
  <c r="I35" i="3"/>
  <c r="G35" i="3" s="1"/>
  <c r="I31" i="3"/>
  <c r="G31" i="3" s="1"/>
  <c r="I27" i="3"/>
  <c r="G27" i="3" s="1"/>
  <c r="I19" i="3"/>
  <c r="G19" i="3" s="1"/>
  <c r="I11" i="3"/>
  <c r="G11" i="3" s="1"/>
  <c r="E9" i="1"/>
  <c r="E8" i="1" s="1"/>
  <c r="E7" i="1" s="1"/>
  <c r="E11" i="1" s="1"/>
  <c r="I103" i="3" l="1"/>
  <c r="F44" i="1" l="1"/>
  <c r="F13" i="1" l="1"/>
</calcChain>
</file>

<file path=xl/sharedStrings.xml><?xml version="1.0" encoding="utf-8"?>
<sst xmlns="http://schemas.openxmlformats.org/spreadsheetml/2006/main" count="277" uniqueCount="130">
  <si>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</si>
  <si>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</si>
  <si>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</si>
  <si>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</si>
  <si>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</si>
  <si>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</si>
  <si>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</si>
  <si>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</si>
  <si>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</si>
  <si>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</si>
  <si>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</si>
  <si>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</si>
  <si>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</si>
  <si>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</si>
  <si>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</si>
  <si>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>Starostwo Powiatowe w Świdwinie</t>
  </si>
  <si>
    <t>Lp.</t>
  </si>
  <si>
    <t xml:space="preserve">Razem wydatki </t>
  </si>
  <si>
    <t>Powiatowy Zarząd Dróg w Świdwinie</t>
  </si>
  <si>
    <t>Jednostka</t>
  </si>
  <si>
    <t>Nazwa zadania</t>
  </si>
  <si>
    <t>organizacyjna</t>
  </si>
  <si>
    <t>Okres</t>
  </si>
  <si>
    <t xml:space="preserve">Łączne </t>
  </si>
  <si>
    <t>Źródła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</si>
  <si>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</si>
  <si>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</si>
  <si>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</si>
  <si>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</si>
  <si>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</si>
  <si>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</si>
  <si>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</si>
  <si>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</si>
  <si>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</si>
  <si>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</si>
  <si>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</si>
  <si>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OGÓŁEM:</t>
  </si>
  <si>
    <t xml:space="preserve">środki własne </t>
  </si>
  <si>
    <t>środki pomocowe</t>
  </si>
  <si>
    <t>inne środki</t>
  </si>
  <si>
    <t xml:space="preserve">Starostwo Powiatowe w Świdwinie </t>
  </si>
  <si>
    <t>Wydatki inwestycyjne - dokumentacje, nadzory</t>
  </si>
  <si>
    <t>Poprawa infrastruktury sportowej na terenie szkół Powiatu Świdwińskiego</t>
  </si>
  <si>
    <t xml:space="preserve">RAZEM </t>
  </si>
  <si>
    <t>Rewitalizacja iglicy kościoła pw. MBNP w Świdwinie</t>
  </si>
  <si>
    <t>Rady Powiatu Świdwińskiego</t>
  </si>
  <si>
    <t>Wymiana windy w budynku Starostwa Powiatowego</t>
  </si>
  <si>
    <t>Wydzielenie klatki ppoż. w budynku Starostwa Powiatowego</t>
  </si>
  <si>
    <t>Poprawa jakości usług medycznych w szpitalu w Połczynie-Zdroju</t>
  </si>
  <si>
    <t>Remont dachu zabytkowego szpitala w Połczynie Zdroju</t>
  </si>
  <si>
    <t>Budowa boiska trawiastego wraz z infrastrukturą towarzyszącą przy ZSR CKZ w Świdwinie</t>
  </si>
  <si>
    <t>Zakup samochodu "mikrobus" do przewozu osób niepełnosprawnych dla DPS w Modrzewcu</t>
  </si>
  <si>
    <t>Środki na uzupełnienie dochodów powiatów</t>
  </si>
  <si>
    <t>Zadania inwestycyjne do realizacji w 2025 roku</t>
  </si>
  <si>
    <t>Plan na 2025r.</t>
  </si>
  <si>
    <t>Remont drogi powiatowej nr 1082Z na odcinku Kluczkowo-Bierzwnica</t>
  </si>
  <si>
    <t>Zakupy majątkowe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</si>
  <si>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</si>
  <si>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</si>
  <si>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</si>
  <si>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Zwiększenie efektywności energetycznej w budynku Poradni PP w Świdwinie poprzez termomodernizację i wymianę źródła ciepła</t>
  </si>
  <si>
    <t>Adaptacja terenów zurbanizowanych do zmian klimatu</t>
  </si>
  <si>
    <t>Powiatowe Centrum Pomocy Rodzinie               w Świdwinie</t>
  </si>
  <si>
    <t>Likwidacja barier transportowych - zakup samochodu dla CPOW Świdwin</t>
  </si>
  <si>
    <t xml:space="preserve">Rozbudowa Regionalnej Infrastruktury Informacji Przestrzennej </t>
  </si>
  <si>
    <t xml:space="preserve"> Załącznik Nr  3  do Uchwały</t>
  </si>
  <si>
    <t>Załącznik Nr 4 do Uchwały</t>
  </si>
  <si>
    <t>Zakupy majątkowe w ramach projektu "Wybierz przyszłość dla Rodziny Plus"</t>
  </si>
  <si>
    <t>TRANSPORT I ŁĄCZNOŚĆ</t>
  </si>
  <si>
    <t>Drogi publiczne powiatowe</t>
  </si>
  <si>
    <t>Przebudowa obiektu mostowego nr JNI 06030064 przez rzekę Mogilicę w ciągu drogi powiatowej nr 1061Z Rąbino-Sława-Bierzwnica w km 3+505 w m. Lipie</t>
  </si>
  <si>
    <t>Wydatki inwestycyjne jednostek budżetowych</t>
  </si>
  <si>
    <t xml:space="preserve">                      Przychody i rozchody budżetu w 2025 roku</t>
  </si>
  <si>
    <t>w zł.</t>
  </si>
  <si>
    <t>Treść</t>
  </si>
  <si>
    <t xml:space="preserve">Klasyfikacja </t>
  </si>
  <si>
    <t xml:space="preserve">Kwota </t>
  </si>
  <si>
    <t>2025 r.</t>
  </si>
  <si>
    <t>Przychody ogółem:</t>
  </si>
  <si>
    <t>x</t>
  </si>
  <si>
    <t>1.</t>
  </si>
  <si>
    <t xml:space="preserve">Pożyczki na finansowanie zadań realizowanych </t>
  </si>
  <si>
    <t>§ 903</t>
  </si>
  <si>
    <t>z udziałem środków pochodzących z budżetu UE</t>
  </si>
  <si>
    <t xml:space="preserve">Przychody jednostek samorządu terytorialnego </t>
  </si>
  <si>
    <t>z niewykorzystanych środków pieniężnych na rachunku</t>
  </si>
  <si>
    <t>2.</t>
  </si>
  <si>
    <t>bieżącym budżetu, wynikających z rozliczenia dochodów</t>
  </si>
  <si>
    <t>§ 905</t>
  </si>
  <si>
    <t xml:space="preserve">i wydatków nimi finansowanych związanych ze </t>
  </si>
  <si>
    <t xml:space="preserve">szczególnymi zasadami wykonywania budżetu </t>
  </si>
  <si>
    <t>określonymi w odrębnych ustawach</t>
  </si>
  <si>
    <t>3.</t>
  </si>
  <si>
    <t>Kredyty</t>
  </si>
  <si>
    <t>§ 952</t>
  </si>
  <si>
    <t>4.</t>
  </si>
  <si>
    <t>Pożyczki</t>
  </si>
  <si>
    <t>5.</t>
  </si>
  <si>
    <t>Spłaty pożyczek udzielonych</t>
  </si>
  <si>
    <t>§ 951</t>
  </si>
  <si>
    <t>6.</t>
  </si>
  <si>
    <t>Prywatyzacja majątku jst</t>
  </si>
  <si>
    <t>§ 944</t>
  </si>
  <si>
    <t>7.</t>
  </si>
  <si>
    <t>Nadwyżka budżetu z lat ubiegłych</t>
  </si>
  <si>
    <t>§ 957</t>
  </si>
  <si>
    <t>8.</t>
  </si>
  <si>
    <t>Papiery wartościowe (obligacje)</t>
  </si>
  <si>
    <t>§ 931</t>
  </si>
  <si>
    <t>9.</t>
  </si>
  <si>
    <t>Inne źródła (wolne środki)</t>
  </si>
  <si>
    <t>§ 950</t>
  </si>
  <si>
    <t>Rozchody ogółem:</t>
  </si>
  <si>
    <t>Spłaty otrzymanych krajowych kredytów</t>
  </si>
  <si>
    <t>§ 992</t>
  </si>
  <si>
    <t xml:space="preserve">Spłaty otrzymanych krajowych pożyczek </t>
  </si>
  <si>
    <t>Spłaty pożyczek otrzymanych na finansowanie</t>
  </si>
  <si>
    <t>zadań realizowanych z udziałem środków pochodzących</t>
  </si>
  <si>
    <t>§ 963</t>
  </si>
  <si>
    <t>z budżetu UE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</si>
  <si>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</si>
  <si>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</si>
  <si>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</si>
  <si>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</si>
  <si>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</si>
  <si>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</si>
  <si>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</si>
  <si>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</si>
  <si>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Przebudowa obiektu mostowego o Nr JNI 06030064 przez rzekę Mogilicę na drodze powiatowej Nr 1061Z Rąbino-Sława-Bierzwnica w km 3+505 w m. Lipie</t>
  </si>
  <si>
    <t xml:space="preserve">  Nr X/51/25 z dnia 19 lutego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</si>
</sst>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.5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rgb="FFFF0000"/>
      <name val="Arial CE"/>
      <charset val="238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1" fillId="0" borderId="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3" fillId="2" borderId="5" xfId="1" applyFont="1" applyFill="1" applyBorder="1" applyAlignment="1">
      <alignment vertical="center"/>
    </xf>
    <xf numFmtId="164" fontId="13" fillId="0" borderId="5" xfId="1" applyNumberFormat="1" applyFont="1" applyBorder="1" applyAlignment="1">
      <alignment vertical="center" wrapText="1"/>
    </xf>
    <xf numFmtId="0" fontId="11" fillId="2" borderId="5" xfId="1" applyFont="1" applyFill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0" fontId="11" fillId="2" borderId="5" xfId="1" applyFont="1" applyFill="1" applyBorder="1" applyAlignment="1">
      <alignment vertical="center" wrapText="1"/>
    </xf>
    <xf numFmtId="164" fontId="11" fillId="0" borderId="5" xfId="1" applyNumberFormat="1" applyFont="1" applyBorder="1" applyAlignment="1">
      <alignment vertical="center" wrapText="1"/>
    </xf>
    <xf numFmtId="3" fontId="13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0" fontId="14" fillId="2" borderId="5" xfId="1" applyFont="1" applyFill="1" applyBorder="1" applyAlignment="1">
      <alignment vertical="center"/>
    </xf>
    <xf numFmtId="164" fontId="14" fillId="0" borderId="5" xfId="1" applyNumberFormat="1" applyFont="1" applyBorder="1" applyAlignment="1">
      <alignment vertical="center" wrapText="1"/>
    </xf>
    <xf numFmtId="0" fontId="14" fillId="2" borderId="5" xfId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164" fontId="6" fillId="0" borderId="0" xfId="0" applyNumberFormat="1" applyFont="1"/>
    <xf numFmtId="0" fontId="15" fillId="0" borderId="0" xfId="0" applyFont="1"/>
    <xf numFmtId="0" fontId="17" fillId="0" borderId="0" xfId="0" applyFont="1" applyAlignment="1">
      <alignment horizontal="right" vertical="center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16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65" fontId="15" fillId="0" borderId="0" xfId="0" applyNumberFormat="1" applyFont="1"/>
    <xf numFmtId="165" fontId="6" fillId="0" borderId="0" xfId="0" applyNumberFormat="1" applyFont="1"/>
    <xf numFmtId="0" fontId="11" fillId="0" borderId="0" xfId="0" applyFont="1"/>
    <xf numFmtId="0" fontId="20" fillId="0" borderId="0" xfId="0" applyFont="1"/>
    <xf numFmtId="164" fontId="11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5" fontId="15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1" fillId="0" borderId="3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5" fontId="15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3" xfId="0" applyFont="1" applyBorder="1"/>
    <xf numFmtId="164" fontId="6" fillId="0" borderId="4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22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" xfId="0" applyFont="1" applyBorder="1"/>
    <xf numFmtId="0" fontId="6" fillId="0" borderId="6" xfId="0" applyFont="1" applyBorder="1" applyAlignment="1">
      <alignment horizontal="right"/>
    </xf>
    <xf numFmtId="164" fontId="6" fillId="0" borderId="7" xfId="0" applyNumberFormat="1" applyFont="1" applyBorder="1" applyAlignment="1">
      <alignment horizontal="center"/>
    </xf>
    <xf numFmtId="0" fontId="6" fillId="0" borderId="2" xfId="0" applyFont="1" applyBorder="1"/>
    <xf numFmtId="164" fontId="6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164" fontId="6" fillId="0" borderId="13" xfId="0" applyNumberFormat="1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164" fontId="6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/>
    <xf numFmtId="0" fontId="6" fillId="0" borderId="13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/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vertical="center" wrapText="1"/>
    </xf>
    <xf numFmtId="164" fontId="11" fillId="0" borderId="7" xfId="1" applyNumberFormat="1" applyFont="1" applyBorder="1" applyAlignment="1">
      <alignment vertical="center" wrapText="1"/>
    </xf>
    <xf numFmtId="164" fontId="11" fillId="0" borderId="3" xfId="1" applyNumberFormat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64" fontId="13" fillId="0" borderId="3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3" xfId="0" applyFont="1" applyBorder="1"/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F3" sqref="F3"/>
    </sheetView>
  </sheetViews>
  <sheetFormatPr defaultRowHeight="14.4"/>
  <cols>
    <col min="1" max="2" width="8.6640625" style="1" customWidth="1"/>
    <col min="3" max="3" width="8.109375" style="1" customWidth="1"/>
    <col min="4" max="4" width="78.5546875" style="1" customWidth="1"/>
    <col min="5" max="6" width="14.6640625" style="52" customWidth="1"/>
  </cols>
  <sheetData>
    <row r="1" spans="1:6">
      <c r="F1" s="53" t="s">
        <v>10</v>
      </c>
    </row>
    <row r="2" spans="1:6">
      <c r="F2" s="53" t="s">
        <v>11</v>
      </c>
    </row>
    <row r="3" spans="1:6">
      <c r="F3" s="53" t="s">
        <v>129</v>
      </c>
    </row>
    <row r="4" spans="1:6">
      <c r="D4" s="2" t="s">
        <v>1</v>
      </c>
    </row>
    <row r="5" spans="1:6">
      <c r="A5" s="3" t="s">
        <v>2</v>
      </c>
      <c r="B5" s="3" t="s">
        <v>3</v>
      </c>
      <c r="C5" s="3" t="s">
        <v>0</v>
      </c>
      <c r="D5" s="4" t="s">
        <v>4</v>
      </c>
      <c r="E5" s="54" t="s">
        <v>5</v>
      </c>
      <c r="F5" s="55" t="s">
        <v>6</v>
      </c>
    </row>
    <row r="6" spans="1:6">
      <c r="A6" s="5"/>
      <c r="B6" s="5"/>
      <c r="C6" s="5"/>
      <c r="D6" s="6"/>
      <c r="E6" s="56"/>
      <c r="F6" s="57"/>
    </row>
    <row r="7" spans="1:6" s="10" customFormat="1">
      <c r="A7" s="72">
        <v>600</v>
      </c>
      <c r="B7" s="73"/>
      <c r="C7" s="74"/>
      <c r="D7" s="65" t="s">
        <v>68</v>
      </c>
      <c r="E7" s="75">
        <f>E8</f>
        <v>1915492</v>
      </c>
      <c r="F7" s="75">
        <v>0</v>
      </c>
    </row>
    <row r="8" spans="1:6" s="10" customFormat="1">
      <c r="A8" s="76"/>
      <c r="B8" s="77">
        <v>60014</v>
      </c>
      <c r="C8" s="78"/>
      <c r="D8" s="79" t="s">
        <v>69</v>
      </c>
      <c r="E8" s="80">
        <f>E9</f>
        <v>1915492</v>
      </c>
      <c r="F8" s="81">
        <v>0</v>
      </c>
    </row>
    <row r="9" spans="1:6" s="82" customFormat="1" ht="38.25" customHeight="1">
      <c r="A9" s="47"/>
      <c r="B9" s="48"/>
      <c r="C9" s="49"/>
      <c r="D9" s="50" t="s">
        <v>128</v>
      </c>
      <c r="E9" s="58">
        <f>E10</f>
        <v>1915492</v>
      </c>
      <c r="F9" s="59"/>
    </row>
    <row r="10" spans="1:6" s="10" customFormat="1" ht="25.5" customHeight="1">
      <c r="A10" s="83"/>
      <c r="B10" s="84"/>
      <c r="C10" s="51">
        <v>6820</v>
      </c>
      <c r="D10" s="95" t="s">
        <v>52</v>
      </c>
      <c r="E10" s="85">
        <v>1915492</v>
      </c>
      <c r="F10" s="86"/>
    </row>
    <row r="11" spans="1:6" s="7" customFormat="1">
      <c r="A11" s="65"/>
      <c r="B11" s="65"/>
      <c r="C11" s="65"/>
      <c r="D11" s="87" t="s">
        <v>7</v>
      </c>
      <c r="E11" s="88">
        <f>E7</f>
        <v>1915492</v>
      </c>
      <c r="F11" s="88">
        <f>F7</f>
        <v>0</v>
      </c>
    </row>
    <row r="12" spans="1:6" s="7" customFormat="1">
      <c r="A12" s="89"/>
      <c r="B12" s="89"/>
      <c r="C12" s="89"/>
      <c r="D12" s="89" t="s">
        <v>14</v>
      </c>
      <c r="E12" s="90">
        <f>E10</f>
        <v>1915492</v>
      </c>
      <c r="F12" s="90">
        <f>F10</f>
        <v>0</v>
      </c>
    </row>
    <row r="13" spans="1:6" s="31" customFormat="1">
      <c r="A13" s="91"/>
      <c r="B13" s="91"/>
      <c r="C13" s="91"/>
      <c r="D13" s="91"/>
      <c r="E13" s="92"/>
      <c r="F13" s="71">
        <f>E11-F11</f>
        <v>1915492</v>
      </c>
    </row>
    <row r="31" spans="1:6" s="32" customFormat="1">
      <c r="A31" s="1"/>
      <c r="B31" s="1"/>
      <c r="C31" s="1"/>
      <c r="D31" s="1"/>
      <c r="E31" s="52"/>
      <c r="F31" s="61"/>
    </row>
    <row r="32" spans="1:6">
      <c r="A32" s="34"/>
      <c r="B32" s="34"/>
      <c r="C32" s="34"/>
      <c r="D32" s="34"/>
      <c r="E32" s="60"/>
      <c r="F32" s="53" t="s">
        <v>12</v>
      </c>
    </row>
    <row r="33" spans="1:10">
      <c r="A33" s="34"/>
      <c r="B33" s="34"/>
      <c r="C33" s="34"/>
      <c r="D33" s="34"/>
      <c r="E33" s="60"/>
      <c r="F33" s="53" t="s">
        <v>11</v>
      </c>
    </row>
    <row r="34" spans="1:10">
      <c r="A34" s="34"/>
      <c r="B34" s="34"/>
      <c r="C34" s="34"/>
      <c r="D34" s="34"/>
      <c r="E34" s="60"/>
      <c r="F34" s="53" t="s">
        <v>129</v>
      </c>
    </row>
    <row r="35" spans="1:10" s="7" customFormat="1">
      <c r="A35" s="1" t="s">
        <v>8</v>
      </c>
      <c r="B35" s="1"/>
      <c r="C35" s="1"/>
      <c r="D35" s="2" t="s">
        <v>9</v>
      </c>
      <c r="E35" s="52"/>
    </row>
    <row r="36" spans="1:10" s="9" customFormat="1">
      <c r="A36" s="3" t="s">
        <v>2</v>
      </c>
      <c r="B36" s="3" t="s">
        <v>3</v>
      </c>
      <c r="C36" s="3" t="s">
        <v>0</v>
      </c>
      <c r="D36" s="4" t="s">
        <v>4</v>
      </c>
      <c r="E36" s="54" t="s">
        <v>5</v>
      </c>
      <c r="F36" s="55" t="s">
        <v>6</v>
      </c>
      <c r="I36" s="38"/>
    </row>
    <row r="37" spans="1:10" s="35" customFormat="1" ht="12" customHeight="1">
      <c r="A37" s="5"/>
      <c r="B37" s="5"/>
      <c r="C37" s="5"/>
      <c r="D37" s="6"/>
      <c r="E37" s="56"/>
      <c r="F37" s="57"/>
    </row>
    <row r="38" spans="1:10" s="10" customFormat="1">
      <c r="A38" s="72">
        <v>600</v>
      </c>
      <c r="B38" s="73"/>
      <c r="C38" s="74"/>
      <c r="D38" s="65" t="s">
        <v>68</v>
      </c>
      <c r="E38" s="75">
        <f>E39</f>
        <v>3192487</v>
      </c>
      <c r="F38" s="75">
        <v>0</v>
      </c>
    </row>
    <row r="39" spans="1:10" s="10" customFormat="1">
      <c r="A39" s="76"/>
      <c r="B39" s="77">
        <v>60014</v>
      </c>
      <c r="C39" s="78"/>
      <c r="D39" s="79" t="s">
        <v>69</v>
      </c>
      <c r="E39" s="80">
        <f>E40</f>
        <v>3192487</v>
      </c>
      <c r="F39" s="81">
        <v>0</v>
      </c>
    </row>
    <row r="40" spans="1:10" s="82" customFormat="1" ht="38.25" customHeight="1">
      <c r="A40" s="47"/>
      <c r="B40" s="48"/>
      <c r="C40" s="49"/>
      <c r="D40" s="50" t="s">
        <v>128</v>
      </c>
      <c r="E40" s="58">
        <f>E41</f>
        <v>3192487</v>
      </c>
      <c r="F40" s="59"/>
    </row>
    <row r="41" spans="1:10" s="10" customFormat="1" ht="25.5" customHeight="1">
      <c r="A41" s="83"/>
      <c r="B41" s="84"/>
      <c r="C41" s="51">
        <v>6050</v>
      </c>
      <c r="D41" s="95" t="s">
        <v>71</v>
      </c>
      <c r="E41" s="85">
        <v>3192487</v>
      </c>
      <c r="F41" s="86"/>
    </row>
    <row r="42" spans="1:10" s="10" customFormat="1" ht="21" customHeight="1">
      <c r="A42" s="65"/>
      <c r="B42" s="65"/>
      <c r="C42" s="65"/>
      <c r="D42" s="65" t="s">
        <v>17</v>
      </c>
      <c r="E42" s="66">
        <f>E38</f>
        <v>3192487</v>
      </c>
      <c r="F42" s="66">
        <f>F38</f>
        <v>0</v>
      </c>
    </row>
    <row r="43" spans="1:10" s="10" customFormat="1" ht="18.75" customHeight="1">
      <c r="A43" s="67"/>
      <c r="B43" s="67"/>
      <c r="C43" s="67"/>
      <c r="D43" s="67" t="s">
        <v>13</v>
      </c>
      <c r="E43" s="68">
        <f>E41</f>
        <v>3192487</v>
      </c>
      <c r="F43" s="68">
        <f>F41</f>
        <v>0</v>
      </c>
    </row>
    <row r="44" spans="1:10" s="10" customFormat="1">
      <c r="A44" s="69"/>
      <c r="B44" s="69"/>
      <c r="C44" s="69"/>
      <c r="D44" s="69"/>
      <c r="E44" s="70"/>
      <c r="F44" s="71">
        <f>E42-F42</f>
        <v>3192487</v>
      </c>
    </row>
    <row r="45" spans="1:10" s="10" customFormat="1">
      <c r="A45" s="91"/>
      <c r="B45" s="91"/>
      <c r="C45" s="91"/>
      <c r="D45" s="93"/>
      <c r="E45" s="92"/>
      <c r="F45" s="92"/>
      <c r="G45" s="91"/>
      <c r="H45" s="91"/>
      <c r="I45" s="91"/>
      <c r="J45" s="94"/>
    </row>
    <row r="46" spans="1:10" s="11" customFormat="1">
      <c r="A46" s="34"/>
      <c r="B46" s="34"/>
      <c r="C46" s="34"/>
      <c r="D46" s="37"/>
      <c r="E46" s="60"/>
      <c r="F46" s="60"/>
      <c r="G46" s="8"/>
      <c r="H46" s="8"/>
      <c r="I46" s="8"/>
      <c r="J46" s="36"/>
    </row>
    <row r="47" spans="1:10" s="11" customFormat="1">
      <c r="A47" s="34"/>
      <c r="B47" s="34"/>
      <c r="C47" s="34"/>
      <c r="D47" s="37"/>
      <c r="E47" s="60"/>
      <c r="F47" s="60"/>
      <c r="G47" s="8"/>
      <c r="H47" s="8"/>
      <c r="I47" s="8"/>
      <c r="J47" s="36"/>
    </row>
    <row r="48" spans="1:10" s="11" customFormat="1">
      <c r="A48" s="34"/>
      <c r="B48" s="34"/>
      <c r="C48" s="34"/>
      <c r="D48" s="37"/>
      <c r="E48" s="60"/>
      <c r="F48" s="60"/>
      <c r="G48" s="8"/>
      <c r="H48" s="8"/>
      <c r="I48" s="8"/>
      <c r="J48" s="36"/>
    </row>
    <row r="49" spans="1:10" s="11" customFormat="1">
      <c r="A49" s="34"/>
      <c r="B49" s="34"/>
      <c r="C49" s="34"/>
      <c r="D49" s="37"/>
      <c r="E49" s="60"/>
      <c r="F49" s="60"/>
      <c r="G49" s="8"/>
      <c r="H49" s="8"/>
      <c r="I49" s="8"/>
      <c r="J49" s="36"/>
    </row>
    <row r="50" spans="1:10" s="11" customFormat="1">
      <c r="A50" s="34"/>
      <c r="B50" s="34"/>
      <c r="C50" s="34"/>
      <c r="D50" s="37"/>
      <c r="E50" s="60"/>
      <c r="F50" s="60"/>
      <c r="G50" s="8"/>
      <c r="H50" s="8"/>
      <c r="I50" s="8"/>
      <c r="J50" s="36"/>
    </row>
    <row r="51" spans="1:10" s="11" customFormat="1">
      <c r="A51" s="34"/>
      <c r="B51" s="34"/>
      <c r="C51" s="34"/>
      <c r="D51" s="37"/>
      <c r="E51" s="60"/>
      <c r="F51" s="60"/>
      <c r="G51" s="8"/>
      <c r="H51" s="8"/>
      <c r="I51" s="8"/>
      <c r="J51" s="36"/>
    </row>
    <row r="52" spans="1:10" s="11" customFormat="1">
      <c r="A52" s="34"/>
      <c r="B52" s="34"/>
      <c r="C52" s="34"/>
      <c r="D52" s="37"/>
      <c r="E52" s="60"/>
      <c r="F52" s="60"/>
      <c r="G52" s="8"/>
      <c r="H52" s="8"/>
      <c r="I52" s="8"/>
      <c r="J52" s="36"/>
    </row>
    <row r="53" spans="1:10" s="11" customFormat="1">
      <c r="A53" s="34"/>
      <c r="B53" s="34"/>
      <c r="C53" s="34"/>
      <c r="D53" s="37"/>
      <c r="E53" s="60"/>
      <c r="F53" s="60"/>
      <c r="G53" s="8"/>
      <c r="H53" s="8"/>
      <c r="I53" s="8"/>
      <c r="J53" s="36"/>
    </row>
    <row r="54" spans="1:10" s="11" customFormat="1">
      <c r="A54" s="34"/>
      <c r="B54" s="34"/>
      <c r="C54" s="34"/>
      <c r="D54" s="37"/>
      <c r="E54" s="60"/>
      <c r="F54" s="60"/>
      <c r="G54" s="8"/>
      <c r="H54" s="8"/>
      <c r="I54" s="8"/>
      <c r="J54" s="36"/>
    </row>
    <row r="55" spans="1:10" s="11" customFormat="1">
      <c r="A55" s="34"/>
      <c r="B55" s="34"/>
      <c r="C55" s="34"/>
      <c r="D55" s="37"/>
      <c r="E55" s="60"/>
      <c r="F55" s="60"/>
      <c r="G55" s="8"/>
      <c r="H55" s="8"/>
      <c r="I55" s="8"/>
      <c r="J55" s="36"/>
    </row>
    <row r="56" spans="1:10" s="11" customFormat="1">
      <c r="A56" s="34"/>
      <c r="B56" s="34"/>
      <c r="C56" s="34"/>
      <c r="D56" s="37"/>
      <c r="E56" s="60"/>
      <c r="F56" s="60"/>
      <c r="G56" s="8"/>
      <c r="H56" s="8"/>
      <c r="I56" s="8"/>
      <c r="J56" s="36"/>
    </row>
  </sheetData>
  <pageMargins left="0.70866141732283472" right="0.70866141732283472" top="0.98425196850393704" bottom="0.70866141732283472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B360-A2B4-454A-87EB-5581177CC46A}">
  <sheetPr>
    <pageSetUpPr fitToPage="1"/>
  </sheetPr>
  <dimension ref="A1:D48"/>
  <sheetViews>
    <sheetView workbookViewId="0">
      <selection activeCell="D3" sqref="D3"/>
    </sheetView>
  </sheetViews>
  <sheetFormatPr defaultRowHeight="14.4"/>
  <cols>
    <col min="1" max="1" width="4.5546875" style="8" customWidth="1"/>
    <col min="2" max="2" width="49.88671875" style="8" customWidth="1"/>
    <col min="3" max="3" width="16.6640625" style="96" customWidth="1"/>
    <col min="4" max="4" width="16.6640625" style="33" customWidth="1"/>
  </cols>
  <sheetData>
    <row r="1" spans="1:4">
      <c r="D1" s="53" t="s">
        <v>65</v>
      </c>
    </row>
    <row r="2" spans="1:4">
      <c r="D2" s="53" t="s">
        <v>11</v>
      </c>
    </row>
    <row r="3" spans="1:4">
      <c r="D3" s="53" t="s">
        <v>129</v>
      </c>
    </row>
    <row r="5" spans="1:4" ht="16.8">
      <c r="B5" s="98" t="s">
        <v>72</v>
      </c>
    </row>
    <row r="7" spans="1:4">
      <c r="D7" s="99" t="s">
        <v>73</v>
      </c>
    </row>
    <row r="8" spans="1:4">
      <c r="A8" s="100" t="s">
        <v>16</v>
      </c>
      <c r="B8" s="101" t="s">
        <v>74</v>
      </c>
      <c r="C8" s="102" t="s">
        <v>75</v>
      </c>
      <c r="D8" s="103" t="s">
        <v>76</v>
      </c>
    </row>
    <row r="9" spans="1:4">
      <c r="A9" s="104"/>
      <c r="B9" s="105"/>
      <c r="C9" s="106" t="s">
        <v>0</v>
      </c>
      <c r="D9" s="107" t="s">
        <v>77</v>
      </c>
    </row>
    <row r="10" spans="1:4">
      <c r="A10" s="108">
        <v>1</v>
      </c>
      <c r="B10" s="108">
        <v>2</v>
      </c>
      <c r="C10" s="107">
        <v>3</v>
      </c>
      <c r="D10" s="107">
        <v>4</v>
      </c>
    </row>
    <row r="11" spans="1:4" ht="15.6">
      <c r="A11" s="109"/>
      <c r="B11" s="110" t="s">
        <v>78</v>
      </c>
      <c r="C11" s="111" t="s">
        <v>79</v>
      </c>
      <c r="D11" s="111">
        <f>SUM(D12:D26)</f>
        <v>1276995</v>
      </c>
    </row>
    <row r="12" spans="1:4">
      <c r="A12" s="112" t="s">
        <v>80</v>
      </c>
      <c r="B12" s="113" t="s">
        <v>81</v>
      </c>
      <c r="C12" s="102" t="s">
        <v>82</v>
      </c>
      <c r="D12" s="103"/>
    </row>
    <row r="13" spans="1:4">
      <c r="A13" s="114"/>
      <c r="B13" s="105" t="s">
        <v>83</v>
      </c>
      <c r="D13" s="115"/>
    </row>
    <row r="14" spans="1:4">
      <c r="A14" s="113"/>
      <c r="B14" s="116" t="s">
        <v>84</v>
      </c>
      <c r="C14" s="117"/>
      <c r="D14" s="103"/>
    </row>
    <row r="15" spans="1:4">
      <c r="A15" s="118"/>
      <c r="B15" s="8" t="s">
        <v>85</v>
      </c>
      <c r="C15" s="119"/>
      <c r="D15" s="115"/>
    </row>
    <row r="16" spans="1:4">
      <c r="A16" s="118" t="s">
        <v>86</v>
      </c>
      <c r="B16" s="8" t="s">
        <v>87</v>
      </c>
      <c r="C16" s="119" t="s">
        <v>88</v>
      </c>
      <c r="D16" s="115"/>
    </row>
    <row r="17" spans="1:4">
      <c r="A17" s="118"/>
      <c r="B17" s="8" t="s">
        <v>89</v>
      </c>
      <c r="C17" s="119"/>
      <c r="D17" s="115"/>
    </row>
    <row r="18" spans="1:4">
      <c r="A18" s="118"/>
      <c r="B18" s="8" t="s">
        <v>90</v>
      </c>
      <c r="C18" s="119"/>
      <c r="D18" s="115"/>
    </row>
    <row r="19" spans="1:4">
      <c r="A19" s="120"/>
      <c r="B19" s="121" t="s">
        <v>91</v>
      </c>
      <c r="C19" s="122"/>
      <c r="D19" s="107"/>
    </row>
    <row r="20" spans="1:4">
      <c r="A20" s="120" t="s">
        <v>92</v>
      </c>
      <c r="B20" s="109" t="s">
        <v>93</v>
      </c>
      <c r="C20" s="107" t="s">
        <v>94</v>
      </c>
      <c r="D20" s="107"/>
    </row>
    <row r="21" spans="1:4">
      <c r="A21" s="123" t="s">
        <v>95</v>
      </c>
      <c r="B21" s="109" t="s">
        <v>96</v>
      </c>
      <c r="C21" s="124" t="s">
        <v>94</v>
      </c>
      <c r="D21" s="124"/>
    </row>
    <row r="22" spans="1:4">
      <c r="A22" s="120" t="s">
        <v>97</v>
      </c>
      <c r="B22" s="105" t="s">
        <v>98</v>
      </c>
      <c r="C22" s="107" t="s">
        <v>99</v>
      </c>
      <c r="D22" s="107"/>
    </row>
    <row r="23" spans="1:4">
      <c r="A23" s="123" t="s">
        <v>100</v>
      </c>
      <c r="B23" s="109" t="s">
        <v>101</v>
      </c>
      <c r="C23" s="124" t="s">
        <v>102</v>
      </c>
      <c r="D23" s="124"/>
    </row>
    <row r="24" spans="1:4">
      <c r="A24" s="123" t="s">
        <v>103</v>
      </c>
      <c r="B24" s="109" t="s">
        <v>104</v>
      </c>
      <c r="C24" s="124" t="s">
        <v>105</v>
      </c>
      <c r="D24" s="124"/>
    </row>
    <row r="25" spans="1:4">
      <c r="A25" s="123" t="s">
        <v>106</v>
      </c>
      <c r="B25" s="109" t="s">
        <v>107</v>
      </c>
      <c r="C25" s="124" t="s">
        <v>108</v>
      </c>
      <c r="D25" s="124"/>
    </row>
    <row r="26" spans="1:4">
      <c r="A26" s="123" t="s">
        <v>109</v>
      </c>
      <c r="B26" s="109" t="s">
        <v>110</v>
      </c>
      <c r="C26" s="124" t="s">
        <v>111</v>
      </c>
      <c r="D26" s="124">
        <v>1276995</v>
      </c>
    </row>
    <row r="27" spans="1:4" ht="15.6">
      <c r="A27" s="123"/>
      <c r="B27" s="110" t="s">
        <v>112</v>
      </c>
      <c r="C27" s="111" t="s">
        <v>79</v>
      </c>
      <c r="D27" s="111">
        <f>D28+D29</f>
        <v>1560000</v>
      </c>
    </row>
    <row r="28" spans="1:4">
      <c r="A28" s="123" t="s">
        <v>80</v>
      </c>
      <c r="B28" s="109" t="s">
        <v>113</v>
      </c>
      <c r="C28" s="124" t="s">
        <v>114</v>
      </c>
      <c r="D28" s="124">
        <v>1560000</v>
      </c>
    </row>
    <row r="29" spans="1:4">
      <c r="A29" s="125" t="s">
        <v>86</v>
      </c>
      <c r="B29" s="113" t="s">
        <v>115</v>
      </c>
      <c r="C29" s="103" t="s">
        <v>114</v>
      </c>
      <c r="D29" s="103"/>
    </row>
    <row r="30" spans="1:4">
      <c r="A30" s="112" t="s">
        <v>92</v>
      </c>
      <c r="B30" s="113" t="s">
        <v>116</v>
      </c>
      <c r="C30" s="102"/>
      <c r="D30" s="103"/>
    </row>
    <row r="31" spans="1:4">
      <c r="A31" s="114"/>
      <c r="B31" s="126" t="s">
        <v>117</v>
      </c>
      <c r="C31" s="96" t="s">
        <v>118</v>
      </c>
      <c r="D31" s="115"/>
    </row>
    <row r="32" spans="1:4">
      <c r="A32" s="127"/>
      <c r="B32" s="105" t="s">
        <v>119</v>
      </c>
      <c r="C32" s="106"/>
      <c r="D32" s="107"/>
    </row>
    <row r="33" spans="1:4">
      <c r="A33" s="120" t="s">
        <v>95</v>
      </c>
      <c r="B33" s="105" t="s">
        <v>120</v>
      </c>
      <c r="C33" s="107" t="s">
        <v>121</v>
      </c>
      <c r="D33" s="107"/>
    </row>
    <row r="34" spans="1:4">
      <c r="A34" s="123" t="s">
        <v>97</v>
      </c>
      <c r="B34" s="109" t="s">
        <v>122</v>
      </c>
      <c r="C34" s="107" t="s">
        <v>123</v>
      </c>
      <c r="D34" s="124"/>
    </row>
    <row r="35" spans="1:4">
      <c r="A35" s="123" t="s">
        <v>100</v>
      </c>
      <c r="B35" s="109" t="s">
        <v>124</v>
      </c>
      <c r="C35" s="124" t="s">
        <v>125</v>
      </c>
      <c r="D35" s="124"/>
    </row>
    <row r="36" spans="1:4">
      <c r="A36" s="123" t="s">
        <v>103</v>
      </c>
      <c r="B36" s="109" t="s">
        <v>126</v>
      </c>
      <c r="C36" s="124" t="s">
        <v>127</v>
      </c>
      <c r="D36" s="124"/>
    </row>
    <row r="44" spans="1:4">
      <c r="B44" s="97"/>
    </row>
    <row r="48" spans="1:4">
      <c r="B48" s="128"/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4"/>
  <sheetViews>
    <sheetView workbookViewId="0">
      <selection activeCell="G3" sqref="G3:I3"/>
    </sheetView>
  </sheetViews>
  <sheetFormatPr defaultRowHeight="14.4"/>
  <cols>
    <col min="1" max="1" width="3.33203125" style="8" customWidth="1"/>
    <col min="2" max="2" width="4.6640625" style="8" customWidth="1"/>
    <col min="3" max="3" width="6.6640625" style="8" customWidth="1"/>
    <col min="4" max="4" width="27.5546875" style="8" customWidth="1"/>
    <col min="5" max="5" width="16.88671875" style="8" customWidth="1"/>
    <col min="6" max="6" width="7.44140625" style="8" customWidth="1"/>
    <col min="7" max="7" width="10.109375" style="8" customWidth="1"/>
    <col min="8" max="8" width="14.88671875" style="8" customWidth="1"/>
    <col min="9" max="9" width="11.5546875" style="8" customWidth="1"/>
  </cols>
  <sheetData>
    <row r="1" spans="1:13" ht="15" customHeight="1">
      <c r="G1" s="160" t="s">
        <v>66</v>
      </c>
      <c r="H1" s="161"/>
      <c r="I1" s="161"/>
    </row>
    <row r="2" spans="1:13" ht="15" customHeight="1">
      <c r="G2" s="160" t="s">
        <v>45</v>
      </c>
      <c r="H2" s="161"/>
      <c r="I2" s="161"/>
    </row>
    <row r="3" spans="1:13" ht="15" customHeight="1">
      <c r="G3" s="160" t="s">
        <v>129</v>
      </c>
      <c r="H3" s="161"/>
      <c r="I3" s="161"/>
    </row>
    <row r="4" spans="1:13">
      <c r="A4" s="162" t="s">
        <v>53</v>
      </c>
      <c r="B4" s="162"/>
      <c r="C4" s="162"/>
      <c r="D4" s="162"/>
      <c r="E4" s="162"/>
      <c r="F4" s="162"/>
      <c r="G4" s="162"/>
      <c r="H4" s="162"/>
      <c r="I4" s="162"/>
      <c r="J4" s="62"/>
      <c r="K4" s="62"/>
      <c r="L4" s="63"/>
      <c r="M4" s="63"/>
    </row>
    <row r="5" spans="1:13">
      <c r="A5" s="12"/>
      <c r="B5" s="12"/>
      <c r="C5" s="12"/>
      <c r="D5" s="12"/>
      <c r="E5" s="12" t="s">
        <v>19</v>
      </c>
      <c r="F5" s="12"/>
      <c r="G5" s="12"/>
      <c r="H5" s="13"/>
      <c r="I5" s="157" t="s">
        <v>54</v>
      </c>
      <c r="J5" s="62"/>
      <c r="K5" s="62"/>
      <c r="L5" s="63"/>
      <c r="M5" s="63"/>
    </row>
    <row r="6" spans="1:13">
      <c r="A6" s="14"/>
      <c r="B6" s="14"/>
      <c r="C6" s="14"/>
      <c r="D6" s="14" t="s">
        <v>20</v>
      </c>
      <c r="E6" s="14" t="s">
        <v>21</v>
      </c>
      <c r="F6" s="14" t="s">
        <v>22</v>
      </c>
      <c r="G6" s="14" t="s">
        <v>23</v>
      </c>
      <c r="H6" s="15" t="s">
        <v>24</v>
      </c>
      <c r="I6" s="158"/>
      <c r="J6" s="62"/>
      <c r="K6" s="62"/>
      <c r="L6" s="63"/>
      <c r="M6" s="63"/>
    </row>
    <row r="7" spans="1:13">
      <c r="A7" s="14" t="s">
        <v>16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5" t="s">
        <v>31</v>
      </c>
      <c r="I7" s="158"/>
      <c r="J7" s="62"/>
      <c r="K7" s="62"/>
      <c r="L7" s="63"/>
      <c r="M7" s="63"/>
    </row>
    <row r="8" spans="1:13">
      <c r="A8" s="14"/>
      <c r="B8" s="14"/>
      <c r="C8" s="14"/>
      <c r="D8" s="14"/>
      <c r="E8" s="14" t="s">
        <v>32</v>
      </c>
      <c r="F8" s="14"/>
      <c r="G8" s="14" t="s">
        <v>33</v>
      </c>
      <c r="H8" s="15"/>
      <c r="I8" s="158"/>
      <c r="J8" s="62"/>
      <c r="K8" s="62"/>
      <c r="L8" s="63"/>
      <c r="M8" s="63"/>
    </row>
    <row r="9" spans="1:13">
      <c r="A9" s="16"/>
      <c r="B9" s="16"/>
      <c r="C9" s="16"/>
      <c r="D9" s="16"/>
      <c r="E9" s="16" t="s">
        <v>34</v>
      </c>
      <c r="F9" s="16"/>
      <c r="G9" s="16" t="s">
        <v>35</v>
      </c>
      <c r="H9" s="17"/>
      <c r="I9" s="159"/>
      <c r="J9" s="62"/>
      <c r="K9" s="62"/>
      <c r="L9" s="63"/>
      <c r="M9" s="63"/>
    </row>
    <row r="10" spans="1:13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62"/>
      <c r="K10" s="62"/>
      <c r="L10" s="63"/>
      <c r="M10" s="63"/>
    </row>
    <row r="11" spans="1:13" ht="17.25" customHeight="1">
      <c r="A11" s="136">
        <v>1</v>
      </c>
      <c r="B11" s="136">
        <v>600</v>
      </c>
      <c r="C11" s="136">
        <v>60014</v>
      </c>
      <c r="D11" s="139" t="s">
        <v>55</v>
      </c>
      <c r="E11" s="130" t="s">
        <v>18</v>
      </c>
      <c r="F11" s="130">
        <v>2025</v>
      </c>
      <c r="G11" s="133">
        <f>I11</f>
        <v>9786634</v>
      </c>
      <c r="H11" s="19" t="s">
        <v>36</v>
      </c>
      <c r="I11" s="20">
        <f>SUM(I12:I14)</f>
        <v>9786634</v>
      </c>
      <c r="J11" s="62"/>
      <c r="K11" s="62"/>
      <c r="L11" s="63"/>
      <c r="M11" s="63"/>
    </row>
    <row r="12" spans="1:13">
      <c r="A12" s="137"/>
      <c r="B12" s="137"/>
      <c r="C12" s="137"/>
      <c r="D12" s="140"/>
      <c r="E12" s="131"/>
      <c r="F12" s="131"/>
      <c r="G12" s="134"/>
      <c r="H12" s="21" t="s">
        <v>37</v>
      </c>
      <c r="I12" s="22">
        <v>4893317</v>
      </c>
      <c r="J12" s="62"/>
      <c r="K12" s="64"/>
      <c r="L12" s="63"/>
      <c r="M12" s="63"/>
    </row>
    <row r="13" spans="1:13" ht="12" customHeight="1">
      <c r="A13" s="137"/>
      <c r="B13" s="137"/>
      <c r="C13" s="137"/>
      <c r="D13" s="140"/>
      <c r="E13" s="131"/>
      <c r="F13" s="131"/>
      <c r="G13" s="134"/>
      <c r="H13" s="23" t="s">
        <v>38</v>
      </c>
      <c r="I13" s="24">
        <v>0</v>
      </c>
      <c r="J13" s="62"/>
      <c r="K13" s="62"/>
      <c r="L13" s="63"/>
      <c r="M13" s="63"/>
    </row>
    <row r="14" spans="1:13" ht="12" customHeight="1">
      <c r="A14" s="138"/>
      <c r="B14" s="138"/>
      <c r="C14" s="138"/>
      <c r="D14" s="141"/>
      <c r="E14" s="132"/>
      <c r="F14" s="132"/>
      <c r="G14" s="135"/>
      <c r="H14" s="21" t="s">
        <v>39</v>
      </c>
      <c r="I14" s="24">
        <v>4893317</v>
      </c>
      <c r="J14" s="62"/>
      <c r="K14" s="62"/>
      <c r="L14" s="63"/>
      <c r="M14" s="63"/>
    </row>
    <row r="15" spans="1:13" s="11" customFormat="1" ht="17.25" customHeight="1">
      <c r="A15" s="136">
        <v>2</v>
      </c>
      <c r="B15" s="136">
        <v>600</v>
      </c>
      <c r="C15" s="136">
        <v>60014</v>
      </c>
      <c r="D15" s="139" t="s">
        <v>70</v>
      </c>
      <c r="E15" s="130" t="s">
        <v>18</v>
      </c>
      <c r="F15" s="130">
        <v>2025</v>
      </c>
      <c r="G15" s="133">
        <f>I15</f>
        <v>3192487</v>
      </c>
      <c r="H15" s="19" t="s">
        <v>36</v>
      </c>
      <c r="I15" s="20">
        <f>SUM(I16:I18)</f>
        <v>3192487</v>
      </c>
      <c r="J15" s="62"/>
      <c r="K15" s="62"/>
      <c r="L15" s="129"/>
      <c r="M15" s="129"/>
    </row>
    <row r="16" spans="1:13" s="11" customFormat="1">
      <c r="A16" s="137"/>
      <c r="B16" s="137"/>
      <c r="C16" s="137"/>
      <c r="D16" s="140"/>
      <c r="E16" s="131"/>
      <c r="F16" s="131"/>
      <c r="G16" s="134"/>
      <c r="H16" s="21" t="s">
        <v>37</v>
      </c>
      <c r="I16" s="22">
        <v>1276995</v>
      </c>
      <c r="J16" s="62"/>
      <c r="K16" s="64"/>
      <c r="L16" s="129"/>
      <c r="M16" s="129"/>
    </row>
    <row r="17" spans="1:13" s="11" customFormat="1" ht="12" customHeight="1">
      <c r="A17" s="137"/>
      <c r="B17" s="137"/>
      <c r="C17" s="137"/>
      <c r="D17" s="140"/>
      <c r="E17" s="131"/>
      <c r="F17" s="131"/>
      <c r="G17" s="134"/>
      <c r="H17" s="23" t="s">
        <v>38</v>
      </c>
      <c r="I17" s="24">
        <v>0</v>
      </c>
      <c r="J17" s="62"/>
      <c r="K17" s="62"/>
      <c r="L17" s="129"/>
      <c r="M17" s="129"/>
    </row>
    <row r="18" spans="1:13" s="11" customFormat="1" ht="20.25" customHeight="1">
      <c r="A18" s="138"/>
      <c r="B18" s="138"/>
      <c r="C18" s="138"/>
      <c r="D18" s="141"/>
      <c r="E18" s="132"/>
      <c r="F18" s="132"/>
      <c r="G18" s="135"/>
      <c r="H18" s="21" t="s">
        <v>39</v>
      </c>
      <c r="I18" s="24">
        <v>1915492</v>
      </c>
      <c r="J18" s="62"/>
      <c r="K18" s="62"/>
      <c r="L18" s="129"/>
      <c r="M18" s="129"/>
    </row>
    <row r="19" spans="1:13" ht="18" customHeight="1">
      <c r="A19" s="136">
        <v>3</v>
      </c>
      <c r="B19" s="136">
        <v>600</v>
      </c>
      <c r="C19" s="136">
        <v>60014</v>
      </c>
      <c r="D19" s="139" t="s">
        <v>56</v>
      </c>
      <c r="E19" s="130" t="s">
        <v>18</v>
      </c>
      <c r="F19" s="130">
        <v>2025</v>
      </c>
      <c r="G19" s="133">
        <f>I19</f>
        <v>260000</v>
      </c>
      <c r="H19" s="19" t="s">
        <v>36</v>
      </c>
      <c r="I19" s="20">
        <f>SUM(I20:I22)</f>
        <v>260000</v>
      </c>
      <c r="J19" s="62"/>
      <c r="K19" s="62"/>
      <c r="L19" s="63"/>
      <c r="M19" s="63"/>
    </row>
    <row r="20" spans="1:13" ht="15.75" customHeight="1">
      <c r="A20" s="137"/>
      <c r="B20" s="137"/>
      <c r="C20" s="137"/>
      <c r="D20" s="140"/>
      <c r="E20" s="131"/>
      <c r="F20" s="131"/>
      <c r="G20" s="134"/>
      <c r="H20" s="21" t="s">
        <v>37</v>
      </c>
      <c r="I20" s="22">
        <v>260000</v>
      </c>
      <c r="J20" s="62"/>
      <c r="K20" s="62"/>
      <c r="L20" s="63"/>
      <c r="M20" s="63"/>
    </row>
    <row r="21" spans="1:13" ht="12" customHeight="1">
      <c r="A21" s="137"/>
      <c r="B21" s="137"/>
      <c r="C21" s="137"/>
      <c r="D21" s="140"/>
      <c r="E21" s="131"/>
      <c r="F21" s="131"/>
      <c r="G21" s="134"/>
      <c r="H21" s="23" t="s">
        <v>38</v>
      </c>
      <c r="I21" s="24">
        <v>0</v>
      </c>
      <c r="J21" s="62"/>
      <c r="K21" s="62"/>
      <c r="L21" s="63"/>
      <c r="M21" s="63"/>
    </row>
    <row r="22" spans="1:13" ht="11.25" customHeight="1">
      <c r="A22" s="138"/>
      <c r="B22" s="138"/>
      <c r="C22" s="138"/>
      <c r="D22" s="141"/>
      <c r="E22" s="132"/>
      <c r="F22" s="132"/>
      <c r="G22" s="135"/>
      <c r="H22" s="21" t="s">
        <v>39</v>
      </c>
      <c r="I22" s="24">
        <v>0</v>
      </c>
      <c r="J22" s="62"/>
      <c r="K22" s="62"/>
      <c r="L22" s="63"/>
      <c r="M22" s="63"/>
    </row>
    <row r="23" spans="1:13" ht="18" customHeight="1">
      <c r="A23" s="136">
        <v>4</v>
      </c>
      <c r="B23" s="136">
        <v>710</v>
      </c>
      <c r="C23" s="136">
        <v>71095</v>
      </c>
      <c r="D23" s="139" t="s">
        <v>64</v>
      </c>
      <c r="E23" s="130" t="s">
        <v>40</v>
      </c>
      <c r="F23" s="130">
        <v>2025</v>
      </c>
      <c r="G23" s="133">
        <f>I23</f>
        <v>134685</v>
      </c>
      <c r="H23" s="19" t="s">
        <v>36</v>
      </c>
      <c r="I23" s="20">
        <f>SUM(I24:I26)</f>
        <v>134685</v>
      </c>
      <c r="J23" s="62"/>
      <c r="K23" s="62"/>
      <c r="L23" s="63"/>
      <c r="M23" s="63"/>
    </row>
    <row r="24" spans="1:13" ht="15.75" customHeight="1">
      <c r="A24" s="137"/>
      <c r="B24" s="137"/>
      <c r="C24" s="137"/>
      <c r="D24" s="140"/>
      <c r="E24" s="131"/>
      <c r="F24" s="131"/>
      <c r="G24" s="134"/>
      <c r="H24" s="21" t="s">
        <v>37</v>
      </c>
      <c r="I24" s="22">
        <v>0</v>
      </c>
      <c r="J24" s="62"/>
      <c r="K24" s="62"/>
      <c r="L24" s="63"/>
      <c r="M24" s="63"/>
    </row>
    <row r="25" spans="1:13" ht="12" customHeight="1">
      <c r="A25" s="137"/>
      <c r="B25" s="137"/>
      <c r="C25" s="137"/>
      <c r="D25" s="140"/>
      <c r="E25" s="131"/>
      <c r="F25" s="131"/>
      <c r="G25" s="134"/>
      <c r="H25" s="23" t="s">
        <v>38</v>
      </c>
      <c r="I25" s="24">
        <v>134685</v>
      </c>
      <c r="J25" s="62"/>
      <c r="K25" s="62"/>
      <c r="L25" s="63"/>
      <c r="M25" s="63"/>
    </row>
    <row r="26" spans="1:13" ht="11.25" customHeight="1">
      <c r="A26" s="138"/>
      <c r="B26" s="138"/>
      <c r="C26" s="138"/>
      <c r="D26" s="141"/>
      <c r="E26" s="132"/>
      <c r="F26" s="132"/>
      <c r="G26" s="135"/>
      <c r="H26" s="21" t="s">
        <v>39</v>
      </c>
      <c r="I26" s="24">
        <v>0</v>
      </c>
      <c r="J26" s="62"/>
      <c r="K26" s="62"/>
      <c r="L26" s="63"/>
      <c r="M26" s="63"/>
    </row>
    <row r="27" spans="1:13" ht="13.2" customHeight="1">
      <c r="A27" s="136">
        <v>5</v>
      </c>
      <c r="B27" s="136">
        <v>750</v>
      </c>
      <c r="C27" s="136">
        <v>75095</v>
      </c>
      <c r="D27" s="139" t="s">
        <v>41</v>
      </c>
      <c r="E27" s="130" t="s">
        <v>40</v>
      </c>
      <c r="F27" s="130">
        <v>2025</v>
      </c>
      <c r="G27" s="133">
        <f>I27</f>
        <v>300000</v>
      </c>
      <c r="H27" s="19" t="s">
        <v>36</v>
      </c>
      <c r="I27" s="20">
        <f>SUM(I28:I30)</f>
        <v>300000</v>
      </c>
      <c r="J27" s="62"/>
      <c r="K27" s="62"/>
    </row>
    <row r="28" spans="1:13">
      <c r="A28" s="137"/>
      <c r="B28" s="137"/>
      <c r="C28" s="137"/>
      <c r="D28" s="140"/>
      <c r="E28" s="131"/>
      <c r="F28" s="131"/>
      <c r="G28" s="134"/>
      <c r="H28" s="21" t="s">
        <v>37</v>
      </c>
      <c r="I28" s="22">
        <v>300000</v>
      </c>
      <c r="J28" s="62"/>
      <c r="K28" s="62"/>
    </row>
    <row r="29" spans="1:13">
      <c r="A29" s="137"/>
      <c r="B29" s="137"/>
      <c r="C29" s="137"/>
      <c r="D29" s="140"/>
      <c r="E29" s="131"/>
      <c r="F29" s="131"/>
      <c r="G29" s="134"/>
      <c r="H29" s="23" t="s">
        <v>38</v>
      </c>
      <c r="I29" s="24">
        <v>0</v>
      </c>
      <c r="J29" s="62"/>
      <c r="K29" s="62"/>
    </row>
    <row r="30" spans="1:13">
      <c r="A30" s="138"/>
      <c r="B30" s="138"/>
      <c r="C30" s="138"/>
      <c r="D30" s="141"/>
      <c r="E30" s="132"/>
      <c r="F30" s="132"/>
      <c r="G30" s="135"/>
      <c r="H30" s="21" t="s">
        <v>39</v>
      </c>
      <c r="I30" s="24">
        <v>0</v>
      </c>
      <c r="J30" s="62"/>
      <c r="K30" s="62"/>
    </row>
    <row r="31" spans="1:13">
      <c r="A31" s="136">
        <v>6</v>
      </c>
      <c r="B31" s="136">
        <v>750</v>
      </c>
      <c r="C31" s="136">
        <v>75095</v>
      </c>
      <c r="D31" s="139" t="s">
        <v>57</v>
      </c>
      <c r="E31" s="130" t="s">
        <v>15</v>
      </c>
      <c r="F31" s="130">
        <v>2025</v>
      </c>
      <c r="G31" s="133">
        <f>I31</f>
        <v>50000</v>
      </c>
      <c r="H31" s="19" t="s">
        <v>36</v>
      </c>
      <c r="I31" s="20">
        <f>SUM(I32:I34)</f>
        <v>50000</v>
      </c>
      <c r="J31" s="62"/>
      <c r="K31" s="62"/>
      <c r="L31" s="63"/>
      <c r="M31" s="63"/>
    </row>
    <row r="32" spans="1:13">
      <c r="A32" s="137"/>
      <c r="B32" s="137"/>
      <c r="C32" s="137"/>
      <c r="D32" s="140"/>
      <c r="E32" s="131"/>
      <c r="F32" s="131"/>
      <c r="G32" s="134"/>
      <c r="H32" s="21" t="s">
        <v>37</v>
      </c>
      <c r="I32" s="22">
        <v>50000</v>
      </c>
      <c r="J32" s="62"/>
      <c r="K32" s="62"/>
      <c r="L32" s="63"/>
      <c r="M32" s="63"/>
    </row>
    <row r="33" spans="1:13">
      <c r="A33" s="137"/>
      <c r="B33" s="137"/>
      <c r="C33" s="137"/>
      <c r="D33" s="140"/>
      <c r="E33" s="131"/>
      <c r="F33" s="131"/>
      <c r="G33" s="134"/>
      <c r="H33" s="23" t="s">
        <v>38</v>
      </c>
      <c r="I33" s="24"/>
      <c r="J33" s="62"/>
      <c r="K33" s="62"/>
      <c r="L33" s="63"/>
      <c r="M33" s="63"/>
    </row>
    <row r="34" spans="1:13">
      <c r="A34" s="138"/>
      <c r="B34" s="138"/>
      <c r="C34" s="138"/>
      <c r="D34" s="141"/>
      <c r="E34" s="132"/>
      <c r="F34" s="132"/>
      <c r="G34" s="135"/>
      <c r="H34" s="21" t="s">
        <v>39</v>
      </c>
      <c r="I34" s="24"/>
      <c r="J34" s="62"/>
      <c r="K34" s="62"/>
      <c r="L34" s="63"/>
      <c r="M34" s="63"/>
    </row>
    <row r="35" spans="1:13" ht="16.5" customHeight="1">
      <c r="A35" s="136">
        <v>7</v>
      </c>
      <c r="B35" s="136">
        <v>750</v>
      </c>
      <c r="C35" s="136">
        <v>75095</v>
      </c>
      <c r="D35" s="139" t="s">
        <v>58</v>
      </c>
      <c r="E35" s="130" t="s">
        <v>40</v>
      </c>
      <c r="F35" s="130">
        <v>2025</v>
      </c>
      <c r="G35" s="133">
        <f>I35</f>
        <v>15000</v>
      </c>
      <c r="H35" s="19" t="s">
        <v>36</v>
      </c>
      <c r="I35" s="20">
        <f>SUM(I36:I38)</f>
        <v>15000</v>
      </c>
      <c r="J35" s="62"/>
      <c r="K35" s="62"/>
      <c r="L35" s="63"/>
      <c r="M35" s="63"/>
    </row>
    <row r="36" spans="1:13" ht="18" customHeight="1">
      <c r="A36" s="137"/>
      <c r="B36" s="137"/>
      <c r="C36" s="137"/>
      <c r="D36" s="140"/>
      <c r="E36" s="131"/>
      <c r="F36" s="131"/>
      <c r="G36" s="134"/>
      <c r="H36" s="21" t="s">
        <v>37</v>
      </c>
      <c r="I36" s="22">
        <v>15000</v>
      </c>
      <c r="J36" s="62"/>
      <c r="K36" s="62"/>
      <c r="L36" s="63"/>
      <c r="M36" s="63"/>
    </row>
    <row r="37" spans="1:13" ht="16.5" customHeight="1">
      <c r="A37" s="137"/>
      <c r="B37" s="137"/>
      <c r="C37" s="137"/>
      <c r="D37" s="140"/>
      <c r="E37" s="131"/>
      <c r="F37" s="131"/>
      <c r="G37" s="134"/>
      <c r="H37" s="23" t="s">
        <v>38</v>
      </c>
      <c r="I37" s="24">
        <v>0</v>
      </c>
      <c r="J37" s="62"/>
      <c r="K37" s="62"/>
      <c r="L37" s="63"/>
      <c r="M37" s="63"/>
    </row>
    <row r="38" spans="1:13" ht="13.5" customHeight="1">
      <c r="A38" s="138"/>
      <c r="B38" s="138"/>
      <c r="C38" s="138"/>
      <c r="D38" s="141"/>
      <c r="E38" s="132"/>
      <c r="F38" s="132"/>
      <c r="G38" s="135"/>
      <c r="H38" s="21" t="s">
        <v>39</v>
      </c>
      <c r="I38" s="24">
        <v>0</v>
      </c>
      <c r="J38" s="62"/>
      <c r="K38" s="62"/>
      <c r="L38" s="63"/>
      <c r="M38" s="63"/>
    </row>
    <row r="39" spans="1:13" ht="22.2" customHeight="1">
      <c r="A39" s="136">
        <v>8</v>
      </c>
      <c r="B39" s="136">
        <v>750</v>
      </c>
      <c r="C39" s="136">
        <v>75095</v>
      </c>
      <c r="D39" s="139" t="s">
        <v>59</v>
      </c>
      <c r="E39" s="130" t="s">
        <v>40</v>
      </c>
      <c r="F39" s="130">
        <v>2025</v>
      </c>
      <c r="G39" s="133">
        <f>I39</f>
        <v>200000</v>
      </c>
      <c r="H39" s="19" t="s">
        <v>36</v>
      </c>
      <c r="I39" s="20">
        <f>SUM(I40:I42)</f>
        <v>200000</v>
      </c>
      <c r="J39" s="62"/>
      <c r="K39" s="62"/>
      <c r="L39" s="63"/>
      <c r="M39" s="63"/>
    </row>
    <row r="40" spans="1:13" ht="12" customHeight="1">
      <c r="A40" s="137"/>
      <c r="B40" s="137"/>
      <c r="C40" s="137"/>
      <c r="D40" s="140"/>
      <c r="E40" s="131"/>
      <c r="F40" s="131"/>
      <c r="G40" s="134"/>
      <c r="H40" s="21" t="s">
        <v>37</v>
      </c>
      <c r="I40" s="22">
        <v>30000</v>
      </c>
      <c r="J40" s="62"/>
      <c r="K40" s="62"/>
      <c r="L40" s="63"/>
      <c r="M40" s="63"/>
    </row>
    <row r="41" spans="1:13" ht="18.600000000000001" customHeight="1">
      <c r="A41" s="137"/>
      <c r="B41" s="137"/>
      <c r="C41" s="137"/>
      <c r="D41" s="140"/>
      <c r="E41" s="131"/>
      <c r="F41" s="131"/>
      <c r="G41" s="134"/>
      <c r="H41" s="23" t="s">
        <v>38</v>
      </c>
      <c r="I41" s="24">
        <v>170000</v>
      </c>
      <c r="J41" s="62"/>
      <c r="K41" s="62"/>
      <c r="L41" s="63"/>
      <c r="M41" s="63"/>
    </row>
    <row r="42" spans="1:13" ht="16.5" customHeight="1">
      <c r="A42" s="138"/>
      <c r="B42" s="138"/>
      <c r="C42" s="138"/>
      <c r="D42" s="141"/>
      <c r="E42" s="132"/>
      <c r="F42" s="132"/>
      <c r="G42" s="135"/>
      <c r="H42" s="21" t="s">
        <v>39</v>
      </c>
      <c r="I42" s="24">
        <v>0</v>
      </c>
      <c r="J42" s="62"/>
      <c r="K42" s="62"/>
      <c r="L42" s="63"/>
      <c r="M42" s="63"/>
    </row>
    <row r="43" spans="1:13">
      <c r="A43" s="136">
        <v>9</v>
      </c>
      <c r="B43" s="136">
        <v>750</v>
      </c>
      <c r="C43" s="136">
        <v>75095</v>
      </c>
      <c r="D43" s="139" t="s">
        <v>46</v>
      </c>
      <c r="E43" s="130" t="s">
        <v>40</v>
      </c>
      <c r="F43" s="130">
        <v>2025</v>
      </c>
      <c r="G43" s="133">
        <f>I43</f>
        <v>250000</v>
      </c>
      <c r="H43" s="19" t="s">
        <v>36</v>
      </c>
      <c r="I43" s="25">
        <f>I44+I45+I46</f>
        <v>250000</v>
      </c>
      <c r="J43" s="62"/>
      <c r="K43" s="62"/>
      <c r="L43" s="63"/>
      <c r="M43" s="63"/>
    </row>
    <row r="44" spans="1:13">
      <c r="A44" s="137"/>
      <c r="B44" s="137"/>
      <c r="C44" s="137"/>
      <c r="D44" s="140"/>
      <c r="E44" s="131"/>
      <c r="F44" s="131"/>
      <c r="G44" s="134"/>
      <c r="H44" s="21" t="s">
        <v>37</v>
      </c>
      <c r="I44" s="26">
        <f>250000-I46</f>
        <v>162500</v>
      </c>
      <c r="J44" s="62"/>
      <c r="K44" s="62"/>
      <c r="L44" s="63"/>
      <c r="M44" s="63"/>
    </row>
    <row r="45" spans="1:13">
      <c r="A45" s="137"/>
      <c r="B45" s="137"/>
      <c r="C45" s="137"/>
      <c r="D45" s="140"/>
      <c r="E45" s="131"/>
      <c r="F45" s="131"/>
      <c r="G45" s="134"/>
      <c r="H45" s="23" t="s">
        <v>38</v>
      </c>
      <c r="I45" s="26">
        <v>0</v>
      </c>
      <c r="J45" s="62"/>
      <c r="K45" s="62"/>
      <c r="L45" s="63"/>
      <c r="M45" s="63"/>
    </row>
    <row r="46" spans="1:13">
      <c r="A46" s="138"/>
      <c r="B46" s="138"/>
      <c r="C46" s="138"/>
      <c r="D46" s="141"/>
      <c r="E46" s="132"/>
      <c r="F46" s="132"/>
      <c r="G46" s="135"/>
      <c r="H46" s="21" t="s">
        <v>39</v>
      </c>
      <c r="I46" s="27">
        <v>87500</v>
      </c>
      <c r="J46" s="62"/>
      <c r="K46" s="62"/>
      <c r="L46" s="63"/>
      <c r="M46" s="63"/>
    </row>
    <row r="47" spans="1:13">
      <c r="A47" s="136">
        <v>10</v>
      </c>
      <c r="B47" s="136">
        <v>750</v>
      </c>
      <c r="C47" s="136">
        <v>75095</v>
      </c>
      <c r="D47" s="139" t="s">
        <v>47</v>
      </c>
      <c r="E47" s="130" t="s">
        <v>40</v>
      </c>
      <c r="F47" s="130">
        <v>2025</v>
      </c>
      <c r="G47" s="133">
        <f>I47</f>
        <v>170000</v>
      </c>
      <c r="H47" s="19" t="s">
        <v>36</v>
      </c>
      <c r="I47" s="25">
        <f>I48+I49+I50</f>
        <v>170000</v>
      </c>
      <c r="J47" s="62"/>
      <c r="K47" s="62"/>
      <c r="L47" s="63"/>
      <c r="M47" s="63"/>
    </row>
    <row r="48" spans="1:13">
      <c r="A48" s="137"/>
      <c r="B48" s="137"/>
      <c r="C48" s="137"/>
      <c r="D48" s="140"/>
      <c r="E48" s="131"/>
      <c r="F48" s="131"/>
      <c r="G48" s="134"/>
      <c r="H48" s="21" t="s">
        <v>37</v>
      </c>
      <c r="I48" s="26">
        <v>170000</v>
      </c>
      <c r="J48" s="62"/>
      <c r="K48" s="62"/>
      <c r="L48" s="63"/>
      <c r="M48" s="63"/>
    </row>
    <row r="49" spans="1:13">
      <c r="A49" s="137"/>
      <c r="B49" s="137"/>
      <c r="C49" s="137"/>
      <c r="D49" s="140"/>
      <c r="E49" s="131"/>
      <c r="F49" s="131"/>
      <c r="G49" s="134"/>
      <c r="H49" s="23" t="s">
        <v>38</v>
      </c>
      <c r="I49" s="26">
        <v>0</v>
      </c>
      <c r="J49" s="62"/>
      <c r="K49" s="62"/>
      <c r="L49" s="63"/>
      <c r="M49" s="63"/>
    </row>
    <row r="50" spans="1:13">
      <c r="A50" s="138"/>
      <c r="B50" s="138"/>
      <c r="C50" s="138"/>
      <c r="D50" s="141"/>
      <c r="E50" s="132"/>
      <c r="F50" s="132"/>
      <c r="G50" s="135"/>
      <c r="H50" s="21" t="s">
        <v>39</v>
      </c>
      <c r="I50" s="27">
        <v>0</v>
      </c>
      <c r="J50" s="62"/>
      <c r="K50" s="62"/>
      <c r="L50" s="63"/>
      <c r="M50" s="63"/>
    </row>
    <row r="51" spans="1:13" ht="18.75" customHeight="1">
      <c r="A51" s="136">
        <v>11</v>
      </c>
      <c r="B51" s="136">
        <v>750</v>
      </c>
      <c r="C51" s="136">
        <v>75095</v>
      </c>
      <c r="D51" s="139" t="s">
        <v>60</v>
      </c>
      <c r="E51" s="130" t="s">
        <v>40</v>
      </c>
      <c r="F51" s="130">
        <v>2025</v>
      </c>
      <c r="G51" s="133">
        <f>I51</f>
        <v>150000</v>
      </c>
      <c r="H51" s="19" t="s">
        <v>36</v>
      </c>
      <c r="I51" s="25">
        <f>I52+I53+I54</f>
        <v>150000</v>
      </c>
      <c r="J51" s="62"/>
      <c r="K51" s="62"/>
      <c r="L51" s="63"/>
      <c r="M51" s="63"/>
    </row>
    <row r="52" spans="1:13" ht="18.75" customHeight="1">
      <c r="A52" s="137"/>
      <c r="B52" s="137"/>
      <c r="C52" s="137"/>
      <c r="D52" s="140"/>
      <c r="E52" s="131"/>
      <c r="F52" s="131"/>
      <c r="G52" s="134"/>
      <c r="H52" s="21" t="s">
        <v>37</v>
      </c>
      <c r="I52" s="26">
        <v>22500</v>
      </c>
      <c r="J52" s="62"/>
      <c r="K52" s="62"/>
      <c r="L52" s="63"/>
      <c r="M52" s="63"/>
    </row>
    <row r="53" spans="1:13" ht="17.25" customHeight="1">
      <c r="A53" s="137"/>
      <c r="B53" s="137"/>
      <c r="C53" s="137"/>
      <c r="D53" s="140"/>
      <c r="E53" s="131"/>
      <c r="F53" s="131"/>
      <c r="G53" s="134"/>
      <c r="H53" s="23" t="s">
        <v>38</v>
      </c>
      <c r="I53" s="26">
        <v>127500</v>
      </c>
      <c r="J53" s="62"/>
      <c r="K53" s="62"/>
      <c r="L53" s="63"/>
      <c r="M53" s="63"/>
    </row>
    <row r="54" spans="1:13">
      <c r="A54" s="138"/>
      <c r="B54" s="138"/>
      <c r="C54" s="138"/>
      <c r="D54" s="141"/>
      <c r="E54" s="132"/>
      <c r="F54" s="132"/>
      <c r="G54" s="135"/>
      <c r="H54" s="21" t="s">
        <v>39</v>
      </c>
      <c r="I54" s="27">
        <v>0</v>
      </c>
      <c r="J54" s="62"/>
      <c r="K54" s="62"/>
      <c r="L54" s="63"/>
      <c r="M54" s="63"/>
    </row>
    <row r="55" spans="1:13">
      <c r="A55" s="136">
        <v>12</v>
      </c>
      <c r="B55" s="136">
        <v>851</v>
      </c>
      <c r="C55" s="136">
        <v>85195</v>
      </c>
      <c r="D55" s="139" t="s">
        <v>48</v>
      </c>
      <c r="E55" s="130" t="s">
        <v>40</v>
      </c>
      <c r="F55" s="130">
        <v>2025</v>
      </c>
      <c r="G55" s="133">
        <f>I55</f>
        <v>4308000</v>
      </c>
      <c r="H55" s="19" t="s">
        <v>36</v>
      </c>
      <c r="I55" s="25">
        <f>I56+I57+I58</f>
        <v>4308000</v>
      </c>
      <c r="J55" s="62"/>
      <c r="K55" s="62"/>
      <c r="L55" s="63"/>
      <c r="M55" s="63"/>
    </row>
    <row r="56" spans="1:13">
      <c r="A56" s="137"/>
      <c r="B56" s="137"/>
      <c r="C56" s="137"/>
      <c r="D56" s="140"/>
      <c r="E56" s="131"/>
      <c r="F56" s="131"/>
      <c r="G56" s="134"/>
      <c r="H56" s="21" t="s">
        <v>37</v>
      </c>
      <c r="I56" s="26">
        <v>0</v>
      </c>
      <c r="J56" s="62"/>
      <c r="K56" s="62"/>
      <c r="L56" s="63"/>
      <c r="M56" s="63"/>
    </row>
    <row r="57" spans="1:13">
      <c r="A57" s="137"/>
      <c r="B57" s="137"/>
      <c r="C57" s="137"/>
      <c r="D57" s="140"/>
      <c r="E57" s="131"/>
      <c r="F57" s="131"/>
      <c r="G57" s="134"/>
      <c r="H57" s="23" t="s">
        <v>38</v>
      </c>
      <c r="I57" s="26">
        <v>0</v>
      </c>
      <c r="J57" s="62"/>
      <c r="K57" s="62"/>
      <c r="L57" s="63"/>
      <c r="M57" s="63"/>
    </row>
    <row r="58" spans="1:13">
      <c r="A58" s="138"/>
      <c r="B58" s="138"/>
      <c r="C58" s="138"/>
      <c r="D58" s="141"/>
      <c r="E58" s="132"/>
      <c r="F58" s="132"/>
      <c r="G58" s="135"/>
      <c r="H58" s="21" t="s">
        <v>39</v>
      </c>
      <c r="I58" s="27">
        <v>4308000</v>
      </c>
      <c r="J58" s="62"/>
      <c r="K58" s="62"/>
      <c r="L58" s="63"/>
      <c r="M58" s="63"/>
    </row>
    <row r="59" spans="1:13">
      <c r="A59" s="39"/>
      <c r="B59" s="39"/>
      <c r="C59" s="39"/>
      <c r="D59" s="40"/>
      <c r="E59" s="42"/>
      <c r="F59" s="42"/>
      <c r="G59" s="43"/>
      <c r="H59" s="44"/>
      <c r="I59" s="45"/>
      <c r="J59" s="62"/>
      <c r="K59" s="62"/>
      <c r="L59" s="63"/>
      <c r="M59" s="63"/>
    </row>
    <row r="60" spans="1:13" ht="15.6">
      <c r="A60" s="39"/>
      <c r="B60" s="39"/>
      <c r="C60" s="39"/>
      <c r="D60" s="40"/>
      <c r="E60" s="41"/>
      <c r="F60" s="42"/>
      <c r="G60" s="43"/>
      <c r="H60" s="44"/>
      <c r="I60" s="45"/>
      <c r="J60" s="62"/>
      <c r="K60" s="62"/>
      <c r="L60" s="63"/>
      <c r="M60" s="63"/>
    </row>
    <row r="61" spans="1:13">
      <c r="A61" s="12"/>
      <c r="B61" s="12"/>
      <c r="C61" s="12"/>
      <c r="D61" s="12"/>
      <c r="E61" s="12" t="s">
        <v>19</v>
      </c>
      <c r="F61" s="12"/>
      <c r="G61" s="12"/>
      <c r="H61" s="13"/>
      <c r="I61" s="157" t="s">
        <v>54</v>
      </c>
      <c r="J61" s="62"/>
      <c r="K61" s="62"/>
      <c r="L61" s="63"/>
      <c r="M61" s="63"/>
    </row>
    <row r="62" spans="1:13">
      <c r="A62" s="14"/>
      <c r="B62" s="14"/>
      <c r="C62" s="14"/>
      <c r="D62" s="14" t="s">
        <v>20</v>
      </c>
      <c r="E62" s="14" t="s">
        <v>21</v>
      </c>
      <c r="F62" s="14" t="s">
        <v>22</v>
      </c>
      <c r="G62" s="14" t="s">
        <v>23</v>
      </c>
      <c r="H62" s="15" t="s">
        <v>24</v>
      </c>
      <c r="I62" s="158"/>
      <c r="J62" s="62"/>
      <c r="K62" s="62"/>
      <c r="L62" s="63"/>
      <c r="M62" s="63"/>
    </row>
    <row r="63" spans="1:13">
      <c r="A63" s="14" t="s">
        <v>16</v>
      </c>
      <c r="B63" s="14" t="s">
        <v>25</v>
      </c>
      <c r="C63" s="14" t="s">
        <v>26</v>
      </c>
      <c r="D63" s="14" t="s">
        <v>27</v>
      </c>
      <c r="E63" s="14" t="s">
        <v>28</v>
      </c>
      <c r="F63" s="14" t="s">
        <v>29</v>
      </c>
      <c r="G63" s="14" t="s">
        <v>30</v>
      </c>
      <c r="H63" s="15" t="s">
        <v>31</v>
      </c>
      <c r="I63" s="158"/>
      <c r="J63" s="62"/>
      <c r="K63" s="62"/>
      <c r="L63" s="63"/>
      <c r="M63" s="63"/>
    </row>
    <row r="64" spans="1:13">
      <c r="A64" s="14"/>
      <c r="B64" s="14"/>
      <c r="C64" s="14"/>
      <c r="D64" s="14"/>
      <c r="E64" s="14" t="s">
        <v>32</v>
      </c>
      <c r="F64" s="14"/>
      <c r="G64" s="14" t="s">
        <v>33</v>
      </c>
      <c r="H64" s="15"/>
      <c r="I64" s="158"/>
      <c r="J64" s="62"/>
      <c r="K64" s="62"/>
      <c r="L64" s="63"/>
      <c r="M64" s="63"/>
    </row>
    <row r="65" spans="1:13">
      <c r="A65" s="16"/>
      <c r="B65" s="16"/>
      <c r="C65" s="16"/>
      <c r="D65" s="16"/>
      <c r="E65" s="16" t="s">
        <v>34</v>
      </c>
      <c r="F65" s="16"/>
      <c r="G65" s="16" t="s">
        <v>35</v>
      </c>
      <c r="H65" s="17"/>
      <c r="I65" s="159"/>
      <c r="J65" s="62"/>
      <c r="K65" s="62"/>
      <c r="L65" s="63"/>
      <c r="M65" s="63"/>
    </row>
    <row r="66" spans="1:13">
      <c r="A66" s="18">
        <v>1</v>
      </c>
      <c r="B66" s="18">
        <v>2</v>
      </c>
      <c r="C66" s="18">
        <v>3</v>
      </c>
      <c r="D66" s="18">
        <v>4</v>
      </c>
      <c r="E66" s="18">
        <v>5</v>
      </c>
      <c r="F66" s="18">
        <v>6</v>
      </c>
      <c r="G66" s="18">
        <v>7</v>
      </c>
      <c r="H66" s="18">
        <v>8</v>
      </c>
      <c r="I66" s="18">
        <v>9</v>
      </c>
      <c r="J66" s="62"/>
      <c r="K66" s="62"/>
      <c r="L66" s="63"/>
      <c r="M66" s="63"/>
    </row>
    <row r="67" spans="1:13">
      <c r="A67" s="136">
        <v>13</v>
      </c>
      <c r="B67" s="136">
        <v>851</v>
      </c>
      <c r="C67" s="136">
        <v>85195</v>
      </c>
      <c r="D67" s="139" t="s">
        <v>49</v>
      </c>
      <c r="E67" s="130" t="s">
        <v>40</v>
      </c>
      <c r="F67" s="130">
        <v>2025</v>
      </c>
      <c r="G67" s="133">
        <f>I67</f>
        <v>392000</v>
      </c>
      <c r="H67" s="19" t="s">
        <v>36</v>
      </c>
      <c r="I67" s="25">
        <f>I68+I69+I70</f>
        <v>392000</v>
      </c>
      <c r="J67" s="62"/>
      <c r="K67" s="62"/>
      <c r="L67" s="63"/>
      <c r="M67" s="63"/>
    </row>
    <row r="68" spans="1:13">
      <c r="A68" s="137"/>
      <c r="B68" s="137"/>
      <c r="C68" s="137"/>
      <c r="D68" s="140"/>
      <c r="E68" s="131"/>
      <c r="F68" s="131"/>
      <c r="G68" s="134"/>
      <c r="H68" s="21" t="s">
        <v>37</v>
      </c>
      <c r="I68" s="26">
        <v>0</v>
      </c>
      <c r="J68" s="62"/>
      <c r="K68" s="62"/>
      <c r="L68" s="63"/>
      <c r="M68" s="63"/>
    </row>
    <row r="69" spans="1:13">
      <c r="A69" s="137"/>
      <c r="B69" s="137"/>
      <c r="C69" s="137"/>
      <c r="D69" s="140"/>
      <c r="E69" s="131"/>
      <c r="F69" s="131"/>
      <c r="G69" s="134"/>
      <c r="H69" s="23" t="s">
        <v>38</v>
      </c>
      <c r="I69" s="26">
        <v>0</v>
      </c>
      <c r="J69" s="62"/>
      <c r="K69" s="62"/>
      <c r="L69" s="63"/>
      <c r="M69" s="63"/>
    </row>
    <row r="70" spans="1:13">
      <c r="A70" s="138"/>
      <c r="B70" s="138"/>
      <c r="C70" s="138"/>
      <c r="D70" s="141"/>
      <c r="E70" s="132"/>
      <c r="F70" s="132"/>
      <c r="G70" s="135"/>
      <c r="H70" s="21" t="s">
        <v>39</v>
      </c>
      <c r="I70" s="27">
        <v>392000</v>
      </c>
      <c r="J70" s="62"/>
      <c r="K70" s="62"/>
      <c r="L70" s="63"/>
      <c r="M70" s="63"/>
    </row>
    <row r="71" spans="1:13">
      <c r="A71" s="136">
        <v>14</v>
      </c>
      <c r="B71" s="136">
        <v>851</v>
      </c>
      <c r="C71" s="136">
        <v>85195</v>
      </c>
      <c r="D71" s="139" t="s">
        <v>61</v>
      </c>
      <c r="E71" s="130" t="s">
        <v>40</v>
      </c>
      <c r="F71" s="130">
        <v>2025</v>
      </c>
      <c r="G71" s="133">
        <f>I71</f>
        <v>1054764</v>
      </c>
      <c r="H71" s="19" t="s">
        <v>36</v>
      </c>
      <c r="I71" s="25">
        <f>I72+I73+I74</f>
        <v>1054764</v>
      </c>
      <c r="J71" s="62"/>
      <c r="K71" s="62"/>
      <c r="L71" s="63"/>
      <c r="M71" s="63"/>
    </row>
    <row r="72" spans="1:13">
      <c r="A72" s="137"/>
      <c r="B72" s="137"/>
      <c r="C72" s="137"/>
      <c r="D72" s="140"/>
      <c r="E72" s="131"/>
      <c r="F72" s="131"/>
      <c r="G72" s="134"/>
      <c r="H72" s="21" t="s">
        <v>37</v>
      </c>
      <c r="I72" s="26">
        <f>1054764-I74-I73</f>
        <v>204764</v>
      </c>
      <c r="J72" s="62"/>
      <c r="K72" s="62"/>
      <c r="L72" s="63"/>
      <c r="M72" s="63"/>
    </row>
    <row r="73" spans="1:13">
      <c r="A73" s="137"/>
      <c r="B73" s="137"/>
      <c r="C73" s="137"/>
      <c r="D73" s="140"/>
      <c r="E73" s="131"/>
      <c r="F73" s="131"/>
      <c r="G73" s="134"/>
      <c r="H73" s="23" t="s">
        <v>38</v>
      </c>
      <c r="I73" s="26">
        <v>850000</v>
      </c>
      <c r="J73" s="62"/>
      <c r="K73" s="62"/>
      <c r="L73" s="63"/>
      <c r="M73" s="63"/>
    </row>
    <row r="74" spans="1:13">
      <c r="A74" s="138"/>
      <c r="B74" s="138"/>
      <c r="C74" s="138"/>
      <c r="D74" s="141"/>
      <c r="E74" s="132"/>
      <c r="F74" s="132"/>
      <c r="G74" s="135"/>
      <c r="H74" s="21" t="s">
        <v>39</v>
      </c>
      <c r="I74" s="27">
        <v>0</v>
      </c>
      <c r="J74" s="62"/>
      <c r="K74" s="62"/>
      <c r="L74" s="63"/>
      <c r="M74" s="63"/>
    </row>
    <row r="75" spans="1:13">
      <c r="A75" s="136">
        <v>15</v>
      </c>
      <c r="B75" s="136">
        <v>852</v>
      </c>
      <c r="C75" s="136">
        <v>85295</v>
      </c>
      <c r="D75" s="139" t="s">
        <v>51</v>
      </c>
      <c r="E75" s="130" t="s">
        <v>40</v>
      </c>
      <c r="F75" s="130">
        <v>2025</v>
      </c>
      <c r="G75" s="133">
        <f>I75</f>
        <v>244000</v>
      </c>
      <c r="H75" s="19" t="s">
        <v>36</v>
      </c>
      <c r="I75" s="25">
        <f>I76+I77+I78</f>
        <v>244000</v>
      </c>
      <c r="J75" s="62"/>
      <c r="K75" s="62"/>
      <c r="L75" s="63"/>
      <c r="M75" s="63"/>
    </row>
    <row r="76" spans="1:13">
      <c r="A76" s="137"/>
      <c r="B76" s="137"/>
      <c r="C76" s="137"/>
      <c r="D76" s="140"/>
      <c r="E76" s="131"/>
      <c r="F76" s="131"/>
      <c r="G76" s="134"/>
      <c r="H76" s="21" t="s">
        <v>37</v>
      </c>
      <c r="I76" s="26">
        <v>100000</v>
      </c>
      <c r="J76" s="62"/>
      <c r="K76" s="62"/>
      <c r="L76" s="63"/>
      <c r="M76" s="63"/>
    </row>
    <row r="77" spans="1:13">
      <c r="A77" s="137"/>
      <c r="B77" s="137"/>
      <c r="C77" s="137"/>
      <c r="D77" s="140"/>
      <c r="E77" s="131"/>
      <c r="F77" s="131"/>
      <c r="G77" s="134"/>
      <c r="H77" s="23" t="s">
        <v>38</v>
      </c>
      <c r="I77" s="26">
        <v>0</v>
      </c>
      <c r="J77" s="62"/>
      <c r="K77" s="62"/>
      <c r="L77" s="63"/>
      <c r="M77" s="63"/>
    </row>
    <row r="78" spans="1:13">
      <c r="A78" s="138"/>
      <c r="B78" s="138"/>
      <c r="C78" s="138"/>
      <c r="D78" s="141"/>
      <c r="E78" s="132"/>
      <c r="F78" s="132"/>
      <c r="G78" s="135"/>
      <c r="H78" s="21" t="s">
        <v>39</v>
      </c>
      <c r="I78" s="27">
        <v>144000</v>
      </c>
      <c r="J78" s="62"/>
      <c r="K78" s="62"/>
      <c r="L78" s="63"/>
      <c r="M78" s="63"/>
    </row>
    <row r="79" spans="1:13">
      <c r="A79" s="136">
        <v>16</v>
      </c>
      <c r="B79" s="136">
        <v>853</v>
      </c>
      <c r="C79" s="136">
        <v>85395</v>
      </c>
      <c r="D79" s="139" t="s">
        <v>67</v>
      </c>
      <c r="E79" s="130" t="s">
        <v>40</v>
      </c>
      <c r="F79" s="130">
        <v>2025</v>
      </c>
      <c r="G79" s="133">
        <f>I79</f>
        <v>40000</v>
      </c>
      <c r="H79" s="19" t="s">
        <v>36</v>
      </c>
      <c r="I79" s="25">
        <f>I80+I81+I82</f>
        <v>40000</v>
      </c>
      <c r="J79" s="62"/>
      <c r="K79" s="62"/>
      <c r="L79" s="63"/>
      <c r="M79" s="63"/>
    </row>
    <row r="80" spans="1:13">
      <c r="A80" s="137"/>
      <c r="B80" s="137"/>
      <c r="C80" s="137"/>
      <c r="D80" s="140"/>
      <c r="E80" s="131"/>
      <c r="F80" s="131"/>
      <c r="G80" s="134"/>
      <c r="H80" s="21" t="s">
        <v>37</v>
      </c>
      <c r="I80" s="26">
        <v>0</v>
      </c>
      <c r="J80" s="62"/>
      <c r="K80" s="62"/>
      <c r="L80" s="63"/>
      <c r="M80" s="63"/>
    </row>
    <row r="81" spans="1:13">
      <c r="A81" s="137"/>
      <c r="B81" s="137"/>
      <c r="C81" s="137"/>
      <c r="D81" s="140"/>
      <c r="E81" s="131"/>
      <c r="F81" s="131"/>
      <c r="G81" s="134"/>
      <c r="H81" s="23" t="s">
        <v>38</v>
      </c>
      <c r="I81" s="26">
        <v>40000</v>
      </c>
      <c r="J81" s="62"/>
      <c r="K81" s="62"/>
      <c r="L81" s="63"/>
      <c r="M81" s="63"/>
    </row>
    <row r="82" spans="1:13">
      <c r="A82" s="138"/>
      <c r="B82" s="138"/>
      <c r="C82" s="138"/>
      <c r="D82" s="141"/>
      <c r="E82" s="132"/>
      <c r="F82" s="132"/>
      <c r="G82" s="135"/>
      <c r="H82" s="21" t="s">
        <v>39</v>
      </c>
      <c r="I82" s="27">
        <v>0</v>
      </c>
      <c r="J82" s="62"/>
      <c r="K82" s="62"/>
      <c r="L82" s="63"/>
      <c r="M82" s="63"/>
    </row>
    <row r="83" spans="1:13">
      <c r="A83" s="136">
        <v>17</v>
      </c>
      <c r="B83" s="136">
        <v>855</v>
      </c>
      <c r="C83" s="136">
        <v>85508</v>
      </c>
      <c r="D83" s="139" t="s">
        <v>56</v>
      </c>
      <c r="E83" s="130" t="s">
        <v>62</v>
      </c>
      <c r="F83" s="130">
        <v>2025</v>
      </c>
      <c r="G83" s="133">
        <f>I83</f>
        <v>80000</v>
      </c>
      <c r="H83" s="19" t="s">
        <v>36</v>
      </c>
      <c r="I83" s="25">
        <f>I84+I85+I86</f>
        <v>80000</v>
      </c>
      <c r="J83" s="62"/>
      <c r="K83" s="62"/>
      <c r="L83" s="63"/>
      <c r="M83" s="63"/>
    </row>
    <row r="84" spans="1:13">
      <c r="A84" s="137"/>
      <c r="B84" s="137"/>
      <c r="C84" s="137"/>
      <c r="D84" s="140"/>
      <c r="E84" s="131"/>
      <c r="F84" s="131"/>
      <c r="G84" s="134"/>
      <c r="H84" s="21" t="s">
        <v>37</v>
      </c>
      <c r="I84" s="26">
        <v>80000</v>
      </c>
      <c r="J84" s="62"/>
      <c r="K84" s="62"/>
      <c r="L84" s="63"/>
      <c r="M84" s="63"/>
    </row>
    <row r="85" spans="1:13">
      <c r="A85" s="137"/>
      <c r="B85" s="137"/>
      <c r="C85" s="137"/>
      <c r="D85" s="140"/>
      <c r="E85" s="131"/>
      <c r="F85" s="131"/>
      <c r="G85" s="134"/>
      <c r="H85" s="23" t="s">
        <v>38</v>
      </c>
      <c r="I85" s="26">
        <v>0</v>
      </c>
      <c r="J85" s="62"/>
      <c r="K85" s="62"/>
      <c r="L85" s="63"/>
      <c r="M85" s="63"/>
    </row>
    <row r="86" spans="1:13">
      <c r="A86" s="138"/>
      <c r="B86" s="138"/>
      <c r="C86" s="138"/>
      <c r="D86" s="141"/>
      <c r="E86" s="132"/>
      <c r="F86" s="132"/>
      <c r="G86" s="135"/>
      <c r="H86" s="21" t="s">
        <v>39</v>
      </c>
      <c r="I86" s="27">
        <v>0</v>
      </c>
      <c r="J86" s="62"/>
      <c r="K86" s="62"/>
      <c r="L86" s="63"/>
      <c r="M86" s="63"/>
    </row>
    <row r="87" spans="1:13">
      <c r="A87" s="136">
        <v>18</v>
      </c>
      <c r="B87" s="136">
        <v>855</v>
      </c>
      <c r="C87" s="136">
        <v>85595</v>
      </c>
      <c r="D87" s="139" t="s">
        <v>63</v>
      </c>
      <c r="E87" s="130" t="s">
        <v>40</v>
      </c>
      <c r="F87" s="130">
        <v>2025</v>
      </c>
      <c r="G87" s="133">
        <f>I87</f>
        <v>200000</v>
      </c>
      <c r="H87" s="19" t="s">
        <v>36</v>
      </c>
      <c r="I87" s="25">
        <f>I88+I89+I90</f>
        <v>200000</v>
      </c>
      <c r="J87" s="62"/>
      <c r="K87" s="62"/>
      <c r="L87" s="63"/>
      <c r="M87" s="63"/>
    </row>
    <row r="88" spans="1:13">
      <c r="A88" s="137"/>
      <c r="B88" s="137"/>
      <c r="C88" s="137"/>
      <c r="D88" s="140"/>
      <c r="E88" s="131"/>
      <c r="F88" s="131"/>
      <c r="G88" s="134"/>
      <c r="H88" s="21" t="s">
        <v>37</v>
      </c>
      <c r="I88" s="26">
        <f>200000-I90</f>
        <v>82500</v>
      </c>
      <c r="J88" s="62"/>
      <c r="K88" s="62"/>
      <c r="L88" s="63"/>
      <c r="M88" s="63"/>
    </row>
    <row r="89" spans="1:13">
      <c r="A89" s="137"/>
      <c r="B89" s="137"/>
      <c r="C89" s="137"/>
      <c r="D89" s="140"/>
      <c r="E89" s="131"/>
      <c r="F89" s="131"/>
      <c r="G89" s="134"/>
      <c r="H89" s="23" t="s">
        <v>38</v>
      </c>
      <c r="I89" s="26">
        <v>0</v>
      </c>
      <c r="J89" s="62"/>
      <c r="K89" s="62"/>
      <c r="L89" s="63"/>
      <c r="M89" s="63"/>
    </row>
    <row r="90" spans="1:13">
      <c r="A90" s="138"/>
      <c r="B90" s="138"/>
      <c r="C90" s="138"/>
      <c r="D90" s="141"/>
      <c r="E90" s="132"/>
      <c r="F90" s="132"/>
      <c r="G90" s="135"/>
      <c r="H90" s="21" t="s">
        <v>39</v>
      </c>
      <c r="I90" s="27">
        <v>117500</v>
      </c>
      <c r="J90" s="62"/>
      <c r="K90" s="62"/>
      <c r="L90" s="63"/>
      <c r="M90" s="63"/>
    </row>
    <row r="91" spans="1:13">
      <c r="A91" s="136">
        <v>19</v>
      </c>
      <c r="B91" s="136">
        <v>921</v>
      </c>
      <c r="C91" s="136">
        <v>92195</v>
      </c>
      <c r="D91" s="139" t="s">
        <v>44</v>
      </c>
      <c r="E91" s="130" t="s">
        <v>40</v>
      </c>
      <c r="F91" s="130">
        <v>2025</v>
      </c>
      <c r="G91" s="133">
        <f>I91</f>
        <v>2743720</v>
      </c>
      <c r="H91" s="19" t="s">
        <v>36</v>
      </c>
      <c r="I91" s="25">
        <f>I92+I93+I94</f>
        <v>2743720</v>
      </c>
      <c r="J91" s="62"/>
      <c r="K91" s="62"/>
      <c r="L91" s="63"/>
      <c r="M91" s="63"/>
    </row>
    <row r="92" spans="1:13">
      <c r="A92" s="137"/>
      <c r="B92" s="137"/>
      <c r="C92" s="137"/>
      <c r="D92" s="140"/>
      <c r="E92" s="131"/>
      <c r="F92" s="131"/>
      <c r="G92" s="134"/>
      <c r="H92" s="21" t="s">
        <v>37</v>
      </c>
      <c r="I92" s="26">
        <v>0</v>
      </c>
      <c r="J92" s="62"/>
      <c r="K92" s="62"/>
      <c r="L92" s="63"/>
      <c r="M92" s="63"/>
    </row>
    <row r="93" spans="1:13">
      <c r="A93" s="137"/>
      <c r="B93" s="137"/>
      <c r="C93" s="137"/>
      <c r="D93" s="140"/>
      <c r="E93" s="131"/>
      <c r="F93" s="131"/>
      <c r="G93" s="134"/>
      <c r="H93" s="23" t="s">
        <v>38</v>
      </c>
      <c r="I93" s="26">
        <v>0</v>
      </c>
      <c r="J93" s="62"/>
      <c r="K93" s="62"/>
      <c r="L93" s="63"/>
      <c r="M93" s="63"/>
    </row>
    <row r="94" spans="1:13">
      <c r="A94" s="138"/>
      <c r="B94" s="138"/>
      <c r="C94" s="138"/>
      <c r="D94" s="141"/>
      <c r="E94" s="132"/>
      <c r="F94" s="132"/>
      <c r="G94" s="135"/>
      <c r="H94" s="21" t="s">
        <v>39</v>
      </c>
      <c r="I94" s="27">
        <v>2743720</v>
      </c>
      <c r="J94" s="62"/>
      <c r="K94" s="62"/>
      <c r="L94" s="63"/>
      <c r="M94" s="63"/>
    </row>
    <row r="95" spans="1:13">
      <c r="A95" s="136">
        <v>20</v>
      </c>
      <c r="B95" s="136">
        <v>926</v>
      </c>
      <c r="C95" s="136">
        <v>92695</v>
      </c>
      <c r="D95" s="139" t="s">
        <v>50</v>
      </c>
      <c r="E95" s="130" t="s">
        <v>40</v>
      </c>
      <c r="F95" s="130">
        <v>2025</v>
      </c>
      <c r="G95" s="133">
        <f>I95</f>
        <v>4362871</v>
      </c>
      <c r="H95" s="19" t="s">
        <v>36</v>
      </c>
      <c r="I95" s="25">
        <f>I96+I97+I98</f>
        <v>4362871</v>
      </c>
      <c r="J95" s="62"/>
      <c r="K95" s="62"/>
      <c r="L95" s="63"/>
      <c r="M95" s="63"/>
    </row>
    <row r="96" spans="1:13">
      <c r="A96" s="137"/>
      <c r="B96" s="137"/>
      <c r="C96" s="137"/>
      <c r="D96" s="140"/>
      <c r="E96" s="131"/>
      <c r="F96" s="131"/>
      <c r="G96" s="134"/>
      <c r="H96" s="21" t="s">
        <v>37</v>
      </c>
      <c r="I96" s="26">
        <v>0</v>
      </c>
      <c r="J96" s="62"/>
      <c r="K96" s="62"/>
      <c r="L96" s="63"/>
      <c r="M96" s="63"/>
    </row>
    <row r="97" spans="1:13">
      <c r="A97" s="137"/>
      <c r="B97" s="137"/>
      <c r="C97" s="137"/>
      <c r="D97" s="140"/>
      <c r="E97" s="131"/>
      <c r="F97" s="131"/>
      <c r="G97" s="134"/>
      <c r="H97" s="23" t="s">
        <v>38</v>
      </c>
      <c r="I97" s="26">
        <v>0</v>
      </c>
      <c r="J97" s="62"/>
      <c r="K97" s="62"/>
      <c r="L97" s="63"/>
      <c r="M97" s="63"/>
    </row>
    <row r="98" spans="1:13">
      <c r="A98" s="138"/>
      <c r="B98" s="138"/>
      <c r="C98" s="138"/>
      <c r="D98" s="141"/>
      <c r="E98" s="132"/>
      <c r="F98" s="132"/>
      <c r="G98" s="135"/>
      <c r="H98" s="21" t="s">
        <v>39</v>
      </c>
      <c r="I98" s="26">
        <v>4362871</v>
      </c>
      <c r="J98" s="62"/>
      <c r="K98" s="62"/>
      <c r="L98" s="63"/>
      <c r="M98" s="63"/>
    </row>
    <row r="99" spans="1:13" ht="15" customHeight="1">
      <c r="A99" s="136">
        <v>21</v>
      </c>
      <c r="B99" s="136">
        <v>926</v>
      </c>
      <c r="C99" s="136">
        <v>92695</v>
      </c>
      <c r="D99" s="139" t="s">
        <v>42</v>
      </c>
      <c r="E99" s="130" t="s">
        <v>40</v>
      </c>
      <c r="F99" s="130">
        <v>2025</v>
      </c>
      <c r="G99" s="133">
        <f>I99</f>
        <v>80000</v>
      </c>
      <c r="H99" s="19" t="s">
        <v>36</v>
      </c>
      <c r="I99" s="25">
        <f>I100+I101+I102</f>
        <v>80000</v>
      </c>
      <c r="J99" s="62"/>
      <c r="K99" s="62"/>
      <c r="L99" s="63"/>
      <c r="M99" s="63"/>
    </row>
    <row r="100" spans="1:13">
      <c r="A100" s="137"/>
      <c r="B100" s="137"/>
      <c r="C100" s="137"/>
      <c r="D100" s="140"/>
      <c r="E100" s="131"/>
      <c r="F100" s="131"/>
      <c r="G100" s="134"/>
      <c r="H100" s="21" t="s">
        <v>37</v>
      </c>
      <c r="I100" s="26">
        <v>40000</v>
      </c>
      <c r="J100" s="62"/>
      <c r="K100" s="62"/>
      <c r="L100" s="63"/>
      <c r="M100" s="63"/>
    </row>
    <row r="101" spans="1:13">
      <c r="A101" s="137"/>
      <c r="B101" s="137"/>
      <c r="C101" s="137"/>
      <c r="D101" s="140"/>
      <c r="E101" s="131"/>
      <c r="F101" s="131"/>
      <c r="G101" s="134"/>
      <c r="H101" s="23" t="s">
        <v>38</v>
      </c>
      <c r="I101" s="26">
        <v>0</v>
      </c>
      <c r="J101" s="62"/>
      <c r="K101" s="62"/>
      <c r="L101" s="63"/>
      <c r="M101" s="63"/>
    </row>
    <row r="102" spans="1:13">
      <c r="A102" s="138"/>
      <c r="B102" s="138"/>
      <c r="C102" s="138"/>
      <c r="D102" s="141"/>
      <c r="E102" s="132"/>
      <c r="F102" s="132"/>
      <c r="G102" s="135"/>
      <c r="H102" s="21" t="s">
        <v>39</v>
      </c>
      <c r="I102" s="27">
        <v>40000</v>
      </c>
      <c r="J102" s="62"/>
      <c r="K102" s="62"/>
      <c r="L102" s="63"/>
      <c r="M102" s="63"/>
    </row>
    <row r="103" spans="1:13">
      <c r="A103" s="142" t="s">
        <v>43</v>
      </c>
      <c r="B103" s="143"/>
      <c r="C103" s="143"/>
      <c r="D103" s="143"/>
      <c r="E103" s="144"/>
      <c r="F103" s="151">
        <v>2025</v>
      </c>
      <c r="G103" s="154">
        <f>G99+G95+G91+G87+G83+G71+G67+G55+G51+G47+G43+G39+G35+G31+G27+G19+G11+G75+G23+G79+G15</f>
        <v>28014161</v>
      </c>
      <c r="H103" s="19" t="s">
        <v>36</v>
      </c>
      <c r="I103" s="20">
        <f>I99+I95+I91+I87+I83+I71+I67+I55+I51+I47+I43+I39+I35+I31+I27+I19+I11+I75+I23+I79+I15</f>
        <v>28014161</v>
      </c>
      <c r="J103" s="62"/>
      <c r="K103" s="62"/>
      <c r="L103" s="63"/>
      <c r="M103" s="63"/>
    </row>
    <row r="104" spans="1:13">
      <c r="A104" s="145"/>
      <c r="B104" s="146"/>
      <c r="C104" s="146"/>
      <c r="D104" s="146"/>
      <c r="E104" s="147"/>
      <c r="F104" s="152"/>
      <c r="G104" s="155"/>
      <c r="H104" s="28" t="s">
        <v>37</v>
      </c>
      <c r="I104" s="29">
        <f>I12+I28+I32+I36+I40+I44+I48+I52+I56+I68+I72+I84+I88+I92+I96+I100+I20+I76+I16</f>
        <v>7687576</v>
      </c>
      <c r="J104" s="62"/>
      <c r="K104" s="62"/>
      <c r="L104" s="63"/>
      <c r="M104" s="63"/>
    </row>
    <row r="105" spans="1:13" ht="27.6">
      <c r="A105" s="145"/>
      <c r="B105" s="146"/>
      <c r="C105" s="146"/>
      <c r="D105" s="146"/>
      <c r="E105" s="147"/>
      <c r="F105" s="152"/>
      <c r="G105" s="155"/>
      <c r="H105" s="30" t="s">
        <v>38</v>
      </c>
      <c r="I105" s="29">
        <f>I13+I29+I33+I37+I41+I45+I49+I53+I57+I69+I73+I85+I89+I93+I97+I101+I21+I77+I17</f>
        <v>1147500</v>
      </c>
      <c r="J105" s="62"/>
      <c r="K105" s="62"/>
      <c r="L105" s="63"/>
      <c r="M105" s="63"/>
    </row>
    <row r="106" spans="1:13">
      <c r="A106" s="148"/>
      <c r="B106" s="149"/>
      <c r="C106" s="149"/>
      <c r="D106" s="149"/>
      <c r="E106" s="150"/>
      <c r="F106" s="153"/>
      <c r="G106" s="156"/>
      <c r="H106" s="28" t="s">
        <v>39</v>
      </c>
      <c r="I106" s="29">
        <f>I14+I30+I34+I38+I42+I46+I50+I54+I58+I70+I74+I86+I90+I94+I98+I102+I22+I78+I18</f>
        <v>19004400</v>
      </c>
      <c r="J106" s="62"/>
      <c r="K106" s="62"/>
      <c r="L106" s="63"/>
      <c r="M106" s="63"/>
    </row>
    <row r="107" spans="1:13">
      <c r="J107" s="62"/>
      <c r="K107" s="62"/>
      <c r="L107" s="63"/>
      <c r="M107" s="63"/>
    </row>
    <row r="108" spans="1:13">
      <c r="J108" s="62"/>
      <c r="K108" s="62"/>
      <c r="L108" s="63"/>
      <c r="M108" s="63"/>
    </row>
    <row r="109" spans="1:13">
      <c r="G109" s="33"/>
      <c r="J109" s="62"/>
      <c r="K109" s="62"/>
      <c r="L109" s="63"/>
      <c r="M109" s="63"/>
    </row>
    <row r="110" spans="1:13">
      <c r="J110" s="62"/>
      <c r="K110" s="62"/>
      <c r="L110" s="63"/>
      <c r="M110" s="63"/>
    </row>
    <row r="111" spans="1:13">
      <c r="G111" s="33"/>
      <c r="J111" s="62"/>
      <c r="K111" s="62"/>
      <c r="L111" s="63"/>
      <c r="M111" s="63"/>
    </row>
    <row r="112" spans="1:13">
      <c r="J112" s="62"/>
      <c r="K112" s="62"/>
      <c r="L112" s="63"/>
      <c r="M112" s="63"/>
    </row>
    <row r="113" spans="5:13">
      <c r="J113" s="62"/>
      <c r="K113" s="62"/>
      <c r="L113" s="63"/>
      <c r="M113" s="63"/>
    </row>
    <row r="117" spans="5:13">
      <c r="E117" s="46"/>
    </row>
    <row r="134" spans="5:5" ht="15.6">
      <c r="E134" s="41"/>
    </row>
  </sheetData>
  <mergeCells count="156">
    <mergeCell ref="F15:F18"/>
    <mergeCell ref="G15:G18"/>
    <mergeCell ref="B71:B74"/>
    <mergeCell ref="C71:C74"/>
    <mergeCell ref="C91:C94"/>
    <mergeCell ref="D91:D94"/>
    <mergeCell ref="A23:A26"/>
    <mergeCell ref="B23:B26"/>
    <mergeCell ref="C23:C26"/>
    <mergeCell ref="D23:D26"/>
    <mergeCell ref="E23:E26"/>
    <mergeCell ref="D47:D50"/>
    <mergeCell ref="E47:E50"/>
    <mergeCell ref="D51:D54"/>
    <mergeCell ref="A67:A70"/>
    <mergeCell ref="B67:B70"/>
    <mergeCell ref="C67:C70"/>
    <mergeCell ref="D67:D70"/>
    <mergeCell ref="E67:E70"/>
    <mergeCell ref="C31:C34"/>
    <mergeCell ref="D31:D34"/>
    <mergeCell ref="E31:E34"/>
    <mergeCell ref="F31:F34"/>
    <mergeCell ref="G31:G34"/>
    <mergeCell ref="F23:F26"/>
    <mergeCell ref="G23:G26"/>
    <mergeCell ref="A75:A78"/>
    <mergeCell ref="B75:B78"/>
    <mergeCell ref="C75:C78"/>
    <mergeCell ref="D75:D78"/>
    <mergeCell ref="E75:E78"/>
    <mergeCell ref="F75:F78"/>
    <mergeCell ref="G75:G78"/>
    <mergeCell ref="A27:A30"/>
    <mergeCell ref="B27:B30"/>
    <mergeCell ref="C27:C30"/>
    <mergeCell ref="D27:D30"/>
    <mergeCell ref="E27:E30"/>
    <mergeCell ref="G47:G50"/>
    <mergeCell ref="C51:C54"/>
    <mergeCell ref="A71:A74"/>
    <mergeCell ref="G27:G30"/>
    <mergeCell ref="E51:E54"/>
    <mergeCell ref="E55:E58"/>
    <mergeCell ref="F55:F58"/>
    <mergeCell ref="A51:A54"/>
    <mergeCell ref="B51:B54"/>
    <mergeCell ref="F47:F50"/>
    <mergeCell ref="G35:G38"/>
    <mergeCell ref="A43:A46"/>
    <mergeCell ref="B43:B46"/>
    <mergeCell ref="C43:C46"/>
    <mergeCell ref="D43:D46"/>
    <mergeCell ref="F43:F46"/>
    <mergeCell ref="E43:E46"/>
    <mergeCell ref="F51:F54"/>
    <mergeCell ref="G51:G54"/>
    <mergeCell ref="A47:A50"/>
    <mergeCell ref="B47:B50"/>
    <mergeCell ref="C47:C50"/>
    <mergeCell ref="F67:F70"/>
    <mergeCell ref="G67:G70"/>
    <mergeCell ref="F27:F30"/>
    <mergeCell ref="G43:G46"/>
    <mergeCell ref="A35:A38"/>
    <mergeCell ref="B35:B38"/>
    <mergeCell ref="C35:C38"/>
    <mergeCell ref="D35:D38"/>
    <mergeCell ref="E35:E38"/>
    <mergeCell ref="F35:F38"/>
    <mergeCell ref="A39:A42"/>
    <mergeCell ref="B39:B42"/>
    <mergeCell ref="C39:C42"/>
    <mergeCell ref="D39:D42"/>
    <mergeCell ref="E39:E42"/>
    <mergeCell ref="F39:F42"/>
    <mergeCell ref="G39:G42"/>
    <mergeCell ref="A31:A34"/>
    <mergeCell ref="B31:B34"/>
    <mergeCell ref="G55:G58"/>
    <mergeCell ref="A55:A58"/>
    <mergeCell ref="B55:B58"/>
    <mergeCell ref="C55:C58"/>
    <mergeCell ref="D55:D58"/>
    <mergeCell ref="G1:I1"/>
    <mergeCell ref="G2:I2"/>
    <mergeCell ref="G3:I3"/>
    <mergeCell ref="A4:I4"/>
    <mergeCell ref="I5:I9"/>
    <mergeCell ref="F11:F14"/>
    <mergeCell ref="G11:G14"/>
    <mergeCell ref="A19:A22"/>
    <mergeCell ref="B19:B22"/>
    <mergeCell ref="C19:C22"/>
    <mergeCell ref="D19:D22"/>
    <mergeCell ref="E19:E22"/>
    <mergeCell ref="F19:F22"/>
    <mergeCell ref="G19:G22"/>
    <mergeCell ref="A11:A14"/>
    <mergeCell ref="B11:B14"/>
    <mergeCell ref="C11:C14"/>
    <mergeCell ref="D11:D14"/>
    <mergeCell ref="E11:E14"/>
    <mergeCell ref="A15:A18"/>
    <mergeCell ref="B15:B18"/>
    <mergeCell ref="C15:C18"/>
    <mergeCell ref="D15:D18"/>
    <mergeCell ref="E15:E18"/>
    <mergeCell ref="A103:E106"/>
    <mergeCell ref="F103:F106"/>
    <mergeCell ref="G103:G106"/>
    <mergeCell ref="I61:I65"/>
    <mergeCell ref="A83:A86"/>
    <mergeCell ref="B83:B86"/>
    <mergeCell ref="C83:C86"/>
    <mergeCell ref="D83:D86"/>
    <mergeCell ref="E83:E86"/>
    <mergeCell ref="F83:F86"/>
    <mergeCell ref="G83:G86"/>
    <mergeCell ref="A87:A90"/>
    <mergeCell ref="B87:B90"/>
    <mergeCell ref="C87:C90"/>
    <mergeCell ref="D87:D90"/>
    <mergeCell ref="E87:E90"/>
    <mergeCell ref="F87:F90"/>
    <mergeCell ref="G87:G90"/>
    <mergeCell ref="D71:D74"/>
    <mergeCell ref="E71:E74"/>
    <mergeCell ref="F71:F74"/>
    <mergeCell ref="G71:G74"/>
    <mergeCell ref="A79:A82"/>
    <mergeCell ref="B79:B82"/>
    <mergeCell ref="F79:F82"/>
    <mergeCell ref="G79:G82"/>
    <mergeCell ref="A99:A102"/>
    <mergeCell ref="B99:B102"/>
    <mergeCell ref="C99:C102"/>
    <mergeCell ref="D99:D102"/>
    <mergeCell ref="E99:E102"/>
    <mergeCell ref="F99:F102"/>
    <mergeCell ref="G99:G102"/>
    <mergeCell ref="C79:C82"/>
    <mergeCell ref="D79:D82"/>
    <mergeCell ref="E79:E82"/>
    <mergeCell ref="E91:E94"/>
    <mergeCell ref="F91:F94"/>
    <mergeCell ref="G91:G94"/>
    <mergeCell ref="A95:A98"/>
    <mergeCell ref="B95:B98"/>
    <mergeCell ref="C95:C98"/>
    <mergeCell ref="D95:D98"/>
    <mergeCell ref="E95:E98"/>
    <mergeCell ref="F95:F98"/>
    <mergeCell ref="G95:G98"/>
    <mergeCell ref="A91:A94"/>
    <mergeCell ref="B91:B94"/>
  </mergeCells>
  <pageMargins left="0.62992125984251968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1 2</vt:lpstr>
      <vt:lpstr>załącznik nr 3</vt:lpstr>
      <vt:lpstr>załącznik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2025-02-10T12:49:30Z</cp:lastPrinted>
  <dcterms:created xsi:type="dcterms:W3CDTF">2019-10-11T12:09:38Z</dcterms:created>
  <dcterms:modified xsi:type="dcterms:W3CDTF">2025-02-13T14:32:17Z</dcterms:modified>
</cp:coreProperties>
</file>