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.Buniak\Desktop\zmiana_WPF_Rada_04_2025\"/>
    </mc:Choice>
  </mc:AlternateContent>
  <xr:revisionPtr revIDLastSave="0" documentId="13_ncr:1_{9C8FCD38-999F-4511-B641-2BA7DEC49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WESTYCJE 2025  " sheetId="8" r:id="rId1"/>
    <sheet name="INWESTYCJE 2026" sheetId="9" r:id="rId2"/>
    <sheet name="INWESTYCJE 2027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8" l="1"/>
  <c r="I102" i="8" l="1"/>
  <c r="G102" i="8" s="1"/>
  <c r="I114" i="8"/>
  <c r="I113" i="8"/>
  <c r="I121" i="8" s="1"/>
  <c r="I106" i="8"/>
  <c r="G106" i="8" s="1"/>
  <c r="I99" i="8"/>
  <c r="I98" i="8" s="1"/>
  <c r="G98" i="8" s="1"/>
  <c r="I94" i="8"/>
  <c r="G94" i="8" s="1"/>
  <c r="I90" i="8"/>
  <c r="G90" i="8" s="1"/>
  <c r="I86" i="8"/>
  <c r="G86" i="8" s="1"/>
  <c r="I83" i="8"/>
  <c r="I82" i="8" s="1"/>
  <c r="G82" i="8" s="1"/>
  <c r="I78" i="8"/>
  <c r="G78" i="8" s="1"/>
  <c r="I74" i="8"/>
  <c r="G74" i="8" s="1"/>
  <c r="I70" i="8"/>
  <c r="G70" i="8" s="1"/>
  <c r="I55" i="8"/>
  <c r="G55" i="8" s="1"/>
  <c r="I51" i="8"/>
  <c r="G51" i="8" s="1"/>
  <c r="I48" i="8"/>
  <c r="I43" i="8"/>
  <c r="G43" i="8" s="1"/>
  <c r="I39" i="8"/>
  <c r="G39" i="8" s="1"/>
  <c r="I35" i="8"/>
  <c r="G35" i="8" s="1"/>
  <c r="I31" i="8"/>
  <c r="G31" i="8" s="1"/>
  <c r="I27" i="8"/>
  <c r="G27" i="8" s="1"/>
  <c r="I23" i="8"/>
  <c r="G23" i="8" s="1"/>
  <c r="I19" i="8"/>
  <c r="G19" i="8" s="1"/>
  <c r="I15" i="8"/>
  <c r="G15" i="8" s="1"/>
  <c r="I11" i="8"/>
  <c r="G11" i="8" s="1"/>
  <c r="I119" i="8" l="1"/>
  <c r="G114" i="8"/>
  <c r="I110" i="8"/>
  <c r="I47" i="8"/>
  <c r="G47" i="8" s="1"/>
  <c r="G110" i="8"/>
  <c r="I118" i="8" l="1"/>
  <c r="G118" i="8"/>
  <c r="I29" i="9"/>
  <c r="I27" i="9"/>
  <c r="G27" i="9"/>
  <c r="I11" i="9"/>
  <c r="G11" i="9" s="1"/>
  <c r="I19" i="10" l="1"/>
  <c r="G19" i="10"/>
  <c r="I22" i="10"/>
  <c r="I21" i="10"/>
  <c r="I20" i="10"/>
  <c r="I15" i="10"/>
  <c r="G15" i="10" s="1"/>
  <c r="I30" i="9"/>
  <c r="I28" i="9"/>
  <c r="I11" i="10"/>
  <c r="G11" i="10"/>
  <c r="I19" i="9"/>
  <c r="G19" i="9" s="1"/>
  <c r="I15" i="9"/>
  <c r="G15" i="9" s="1"/>
  <c r="I23" i="9" l="1"/>
  <c r="G23" i="9" l="1"/>
</calcChain>
</file>

<file path=xl/sharedStrings.xml><?xml version="1.0" encoding="utf-8"?>
<sst xmlns="http://schemas.openxmlformats.org/spreadsheetml/2006/main" count="277" uniqueCount="57">
  <si>
    <t>Tabela Nr 2</t>
  </si>
  <si>
    <t>Jednostka</t>
  </si>
  <si>
    <t>Nazwa zadania</t>
  </si>
  <si>
    <t>organizacyjna</t>
  </si>
  <si>
    <t>Okres</t>
  </si>
  <si>
    <t xml:space="preserve">Łączne </t>
  </si>
  <si>
    <t>Źródła</t>
  </si>
  <si>
    <t>Lp.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</si>
  <si>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</si>
  <si>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</si>
  <si>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</si>
  <si>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</si>
  <si>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</si>
  <si>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</si>
  <si>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</si>
  <si>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</si>
  <si>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</si>
  <si>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</si>
  <si>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</si>
  <si>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 xml:space="preserve">Starostwo Powiatowe w Świdwinie </t>
  </si>
  <si>
    <t>OGÓŁEM:</t>
  </si>
  <si>
    <t xml:space="preserve">środki własne </t>
  </si>
  <si>
    <t>środki pomocowe</t>
  </si>
  <si>
    <t>inne środki</t>
  </si>
  <si>
    <t xml:space="preserve">RAZEM </t>
  </si>
  <si>
    <t>Powiatowy Zarząd Dróg w Świdwinie</t>
  </si>
  <si>
    <t>Tabela Nr 1</t>
  </si>
  <si>
    <t>Starostwo Powiatowe w Świdwinie</t>
  </si>
  <si>
    <t>Wydatki inwestycyjne - dokumentacje, nadzory</t>
  </si>
  <si>
    <t>Poprawa infrastruktury sportowej na terenie szkół Powiatu Świdwińskiego</t>
  </si>
  <si>
    <t>Zadania inwestycyjne do realizacji w 2025 roku</t>
  </si>
  <si>
    <t>Wymiana windy w budynku Starostwa Powiatowego</t>
  </si>
  <si>
    <t>Wydzielenie klatki ppoż. w budynku Starostwa Powiatowego</t>
  </si>
  <si>
    <t>Poprawa jakości usług medycznych w szpitalu w Połczynie-Zdroju</t>
  </si>
  <si>
    <t>Remont dachu zabytkowego szpitala w Połczynie Zdroju</t>
  </si>
  <si>
    <t>Rewitalizacja iglicy kościoła pw. MBNP w Świdwinie</t>
  </si>
  <si>
    <t>Budowa boiska trawiastego wraz z infrastrukturą towarzyszącą przy ZSR CKZ w Świdwinie</t>
  </si>
  <si>
    <t>Plan na 2025r.</t>
  </si>
  <si>
    <t>Remont drogi powiatowej nr 1082Z na odcinku Kluczkowo-Bierzwnica</t>
  </si>
  <si>
    <t>Zakupy majątkowe</t>
  </si>
  <si>
    <t>Nadzór autorski - rozbudowa HIPERBAZY ZSR CKZ w Świdwinie</t>
  </si>
  <si>
    <t>Montaż klimatyzacji w budynku Starostwa Powiatowego III piętro</t>
  </si>
  <si>
    <t>Zwiększenie jakości i dostępności usług publicznych ZSR CKZ w Świdwinie</t>
  </si>
  <si>
    <t>Zwiększenie efektywności energetycznej w budynku Poradni PP w Świdwinie poprzez termomodernizację i wymianę źródła ciepła</t>
  </si>
  <si>
    <t>Adaptacja terenów zurbanizowanych do zmian klimatu</t>
  </si>
  <si>
    <t>Powiatowe Centrum Pomocy Rodzinie               w Świdwinie</t>
  </si>
  <si>
    <t>Likwidacja barier transportowych - zakup samochodu dla CPOW Świdwin</t>
  </si>
  <si>
    <t>Zadania inwestycyjne do realizacji w 2026 roku</t>
  </si>
  <si>
    <t>Plan na 2026r.</t>
  </si>
  <si>
    <t>Tabela Nr 3</t>
  </si>
  <si>
    <t>Zadania inwestycyjne do realizacji w 2027 roku</t>
  </si>
  <si>
    <t>Plan na 2027r.</t>
  </si>
  <si>
    <t xml:space="preserve">Rozbudowa Regionalnej Infrastruktury Informacji Przestrzennej </t>
  </si>
  <si>
    <t>Zakup samochodu "mikrobus" do przewozu osób niepełnosprawnych dla DPS w Modrzewcu</t>
  </si>
  <si>
    <t>Zakupy majątkowe w ramach projektu "Wybierz przyszłość dla Rodziny Plus"</t>
  </si>
  <si>
    <t>Przebudowa obiektu mostowego nr JNI 06030064 przez rzekę Mogilicę w ciągu drogi powiatowej nr 1061Z Rąbino-Sława-Bierzwnica w km 3+505 w m. Lipie</t>
  </si>
  <si>
    <t>Termomodernizacja budynku mieszkanego przy ulicy Wojska Polskiego 27 w Świdwinie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</si>
</sst>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3" fillId="0" borderId="7" xfId="1" applyFont="1" applyBorder="1" applyAlignment="1">
      <alignment horizontal="center"/>
    </xf>
    <xf numFmtId="164" fontId="4" fillId="0" borderId="7" xfId="1" applyNumberFormat="1" applyFont="1" applyBorder="1" applyAlignment="1">
      <alignment vertical="center" wrapText="1"/>
    </xf>
    <xf numFmtId="164" fontId="7" fillId="0" borderId="7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0" xfId="0" applyFont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2" borderId="7" xfId="1" applyFont="1" applyFill="1" applyBorder="1"/>
    <xf numFmtId="0" fontId="7" fillId="2" borderId="7" xfId="1" applyFont="1" applyFill="1" applyBorder="1"/>
    <xf numFmtId="0" fontId="7" fillId="2" borderId="7" xfId="1" applyFont="1" applyFill="1" applyBorder="1" applyAlignment="1">
      <alignment wrapText="1"/>
    </xf>
    <xf numFmtId="164" fontId="3" fillId="0" borderId="7" xfId="1" applyNumberFormat="1" applyFont="1" applyBorder="1" applyAlignment="1">
      <alignment vertical="center" wrapText="1"/>
    </xf>
    <xf numFmtId="164" fontId="3" fillId="0" borderId="7" xfId="2" applyNumberFormat="1" applyFont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 wrapText="1"/>
    </xf>
    <xf numFmtId="3" fontId="4" fillId="0" borderId="7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 wrapText="1"/>
    </xf>
    <xf numFmtId="0" fontId="3" fillId="0" borderId="0" xfId="0" applyFont="1"/>
    <xf numFmtId="0" fontId="11" fillId="0" borderId="0" xfId="0" applyFont="1"/>
    <xf numFmtId="0" fontId="12" fillId="0" borderId="0" xfId="0" applyFont="1"/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164" fontId="14" fillId="0" borderId="0" xfId="0" applyNumberFormat="1" applyFont="1"/>
    <xf numFmtId="0" fontId="14" fillId="0" borderId="0" xfId="0" applyFont="1" applyAlignment="1">
      <alignment horizontal="right"/>
    </xf>
    <xf numFmtId="0" fontId="3" fillId="0" borderId="1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5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5"/>
  <sheetViews>
    <sheetView tabSelected="1" topLeftCell="A52" workbookViewId="0">
      <selection activeCell="A60" sqref="A60:XFD60"/>
    </sheetView>
  </sheetViews>
  <sheetFormatPr defaultRowHeight="15"/>
  <cols>
    <col min="1" max="1" width="3.7109375" customWidth="1"/>
    <col min="2" max="2" width="6.28515625" customWidth="1"/>
    <col min="3" max="3" width="8" customWidth="1"/>
    <col min="4" max="4" width="30.7109375" customWidth="1"/>
    <col min="5" max="5" width="18" customWidth="1"/>
    <col min="7" max="7" width="9.85546875" bestFit="1" customWidth="1"/>
    <col min="8" max="8" width="14.42578125" customWidth="1"/>
    <col min="9" max="9" width="11.7109375" customWidth="1"/>
  </cols>
  <sheetData>
    <row r="1" spans="1:13">
      <c r="A1" s="7"/>
      <c r="B1" s="7"/>
      <c r="C1" s="7"/>
      <c r="D1" s="7"/>
      <c r="E1" s="7"/>
      <c r="F1" s="7"/>
      <c r="G1" s="55" t="s">
        <v>26</v>
      </c>
      <c r="H1" s="55"/>
      <c r="I1" s="55"/>
    </row>
    <row r="2" spans="1:13">
      <c r="A2" s="7"/>
      <c r="B2" s="7"/>
      <c r="C2" s="7"/>
      <c r="D2" s="7"/>
      <c r="E2" s="7"/>
      <c r="F2" s="7"/>
      <c r="G2" s="7"/>
      <c r="H2" s="7"/>
      <c r="I2" s="7"/>
    </row>
    <row r="3" spans="1:13">
      <c r="A3" s="56" t="s">
        <v>30</v>
      </c>
      <c r="B3" s="56"/>
      <c r="C3" s="56"/>
      <c r="D3" s="56"/>
      <c r="E3" s="56"/>
      <c r="F3" s="56"/>
      <c r="G3" s="56"/>
      <c r="H3" s="56"/>
      <c r="I3" s="56"/>
    </row>
    <row r="4" spans="1:13">
      <c r="J4" s="24"/>
      <c r="K4" s="25"/>
      <c r="L4" s="26"/>
      <c r="M4" s="26"/>
    </row>
    <row r="5" spans="1:13">
      <c r="A5" s="4"/>
      <c r="B5" s="4"/>
      <c r="C5" s="4"/>
      <c r="D5" s="4"/>
      <c r="E5" s="4" t="s">
        <v>1</v>
      </c>
      <c r="F5" s="4"/>
      <c r="G5" s="4"/>
      <c r="H5" s="8"/>
      <c r="I5" s="52" t="s">
        <v>37</v>
      </c>
      <c r="J5" s="24"/>
      <c r="K5" s="24"/>
      <c r="L5" s="26"/>
      <c r="M5" s="26"/>
    </row>
    <row r="6" spans="1:13">
      <c r="A6" s="5"/>
      <c r="B6" s="5"/>
      <c r="C6" s="5"/>
      <c r="D6" s="5" t="s">
        <v>2</v>
      </c>
      <c r="E6" s="5" t="s">
        <v>3</v>
      </c>
      <c r="F6" s="5" t="s">
        <v>4</v>
      </c>
      <c r="G6" s="5" t="s">
        <v>5</v>
      </c>
      <c r="H6" s="9" t="s">
        <v>6</v>
      </c>
      <c r="I6" s="53"/>
      <c r="J6" s="24"/>
      <c r="K6" s="24"/>
      <c r="L6" s="26"/>
      <c r="M6" s="26"/>
    </row>
    <row r="7" spans="1:13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9" t="s">
        <v>14</v>
      </c>
      <c r="I7" s="53"/>
      <c r="J7" s="24"/>
      <c r="K7" s="24"/>
      <c r="L7" s="26"/>
      <c r="M7" s="26"/>
    </row>
    <row r="8" spans="1:13">
      <c r="A8" s="5"/>
      <c r="B8" s="5"/>
      <c r="C8" s="5"/>
      <c r="D8" s="5"/>
      <c r="E8" s="5" t="s">
        <v>15</v>
      </c>
      <c r="F8" s="5"/>
      <c r="G8" s="5" t="s">
        <v>16</v>
      </c>
      <c r="H8" s="9"/>
      <c r="I8" s="53"/>
      <c r="J8" s="24"/>
      <c r="K8" s="24"/>
      <c r="L8" s="26"/>
      <c r="M8" s="26"/>
    </row>
    <row r="9" spans="1:13">
      <c r="A9" s="6"/>
      <c r="B9" s="6"/>
      <c r="C9" s="6"/>
      <c r="D9" s="6"/>
      <c r="E9" s="6" t="s">
        <v>17</v>
      </c>
      <c r="F9" s="6"/>
      <c r="G9" s="6" t="s">
        <v>18</v>
      </c>
      <c r="H9" s="10"/>
      <c r="I9" s="54"/>
      <c r="J9" s="24"/>
      <c r="K9" s="24"/>
      <c r="L9" s="26"/>
      <c r="M9" s="26"/>
    </row>
    <row r="10" spans="1:13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24"/>
      <c r="K10" s="24"/>
      <c r="L10" s="26"/>
      <c r="M10" s="26"/>
    </row>
    <row r="11" spans="1:13" ht="17.25" customHeight="1">
      <c r="A11" s="40">
        <v>1</v>
      </c>
      <c r="B11" s="40">
        <v>600</v>
      </c>
      <c r="C11" s="40">
        <v>60014</v>
      </c>
      <c r="D11" s="43" t="s">
        <v>38</v>
      </c>
      <c r="E11" s="46" t="s">
        <v>25</v>
      </c>
      <c r="F11" s="46">
        <v>2025</v>
      </c>
      <c r="G11" s="49">
        <f>I11</f>
        <v>9786634</v>
      </c>
      <c r="H11" s="16" t="s">
        <v>20</v>
      </c>
      <c r="I11" s="2">
        <f>SUM(I12:I14)</f>
        <v>9786634</v>
      </c>
      <c r="J11" s="24"/>
      <c r="K11" s="24"/>
      <c r="L11" s="26"/>
      <c r="M11" s="26"/>
    </row>
    <row r="12" spans="1:13">
      <c r="A12" s="41"/>
      <c r="B12" s="41"/>
      <c r="C12" s="41"/>
      <c r="D12" s="44"/>
      <c r="E12" s="47"/>
      <c r="F12" s="47"/>
      <c r="G12" s="50"/>
      <c r="H12" s="17" t="s">
        <v>21</v>
      </c>
      <c r="I12" s="15">
        <v>4893317</v>
      </c>
      <c r="J12" s="24"/>
      <c r="K12" s="33"/>
      <c r="L12" s="26"/>
      <c r="M12" s="26"/>
    </row>
    <row r="13" spans="1:13" ht="12" customHeight="1">
      <c r="A13" s="41"/>
      <c r="B13" s="41"/>
      <c r="C13" s="41"/>
      <c r="D13" s="44"/>
      <c r="E13" s="47"/>
      <c r="F13" s="47"/>
      <c r="G13" s="50"/>
      <c r="H13" s="18" t="s">
        <v>22</v>
      </c>
      <c r="I13" s="14">
        <v>0</v>
      </c>
      <c r="J13" s="24"/>
      <c r="K13" s="24"/>
      <c r="L13" s="26"/>
      <c r="M13" s="26"/>
    </row>
    <row r="14" spans="1:13" ht="12" customHeight="1">
      <c r="A14" s="42"/>
      <c r="B14" s="42"/>
      <c r="C14" s="42"/>
      <c r="D14" s="45"/>
      <c r="E14" s="48"/>
      <c r="F14" s="48"/>
      <c r="G14" s="51"/>
      <c r="H14" s="17" t="s">
        <v>23</v>
      </c>
      <c r="I14" s="14">
        <v>4893317</v>
      </c>
      <c r="J14" s="24"/>
      <c r="K14" s="24"/>
      <c r="L14" s="26"/>
      <c r="M14" s="26"/>
    </row>
    <row r="15" spans="1:13" s="37" customFormat="1" ht="17.25" customHeight="1">
      <c r="A15" s="40">
        <v>2</v>
      </c>
      <c r="B15" s="40">
        <v>600</v>
      </c>
      <c r="C15" s="40">
        <v>60014</v>
      </c>
      <c r="D15" s="43" t="s">
        <v>55</v>
      </c>
      <c r="E15" s="46" t="s">
        <v>25</v>
      </c>
      <c r="F15" s="46">
        <v>2025</v>
      </c>
      <c r="G15" s="49">
        <f>I15</f>
        <v>3192487</v>
      </c>
      <c r="H15" s="16" t="s">
        <v>20</v>
      </c>
      <c r="I15" s="2">
        <f>SUM(I16:I18)</f>
        <v>3192487</v>
      </c>
      <c r="J15" s="24"/>
      <c r="K15" s="24"/>
      <c r="L15" s="36"/>
      <c r="M15" s="36"/>
    </row>
    <row r="16" spans="1:13" s="37" customFormat="1">
      <c r="A16" s="41"/>
      <c r="B16" s="41"/>
      <c r="C16" s="41"/>
      <c r="D16" s="44"/>
      <c r="E16" s="47"/>
      <c r="F16" s="47"/>
      <c r="G16" s="50"/>
      <c r="H16" s="17" t="s">
        <v>21</v>
      </c>
      <c r="I16" s="15">
        <v>1276995</v>
      </c>
      <c r="J16" s="24"/>
      <c r="K16" s="33"/>
      <c r="L16" s="36"/>
      <c r="M16" s="36"/>
    </row>
    <row r="17" spans="1:13" s="37" customFormat="1" ht="12" customHeight="1">
      <c r="A17" s="41"/>
      <c r="B17" s="41"/>
      <c r="C17" s="41"/>
      <c r="D17" s="44"/>
      <c r="E17" s="47"/>
      <c r="F17" s="47"/>
      <c r="G17" s="50"/>
      <c r="H17" s="18" t="s">
        <v>22</v>
      </c>
      <c r="I17" s="14">
        <v>0</v>
      </c>
      <c r="J17" s="24"/>
      <c r="K17" s="24"/>
      <c r="L17" s="36"/>
      <c r="M17" s="36"/>
    </row>
    <row r="18" spans="1:13" s="37" customFormat="1" ht="20.25" customHeight="1">
      <c r="A18" s="42"/>
      <c r="B18" s="42"/>
      <c r="C18" s="42"/>
      <c r="D18" s="45"/>
      <c r="E18" s="48"/>
      <c r="F18" s="48"/>
      <c r="G18" s="51"/>
      <c r="H18" s="17" t="s">
        <v>23</v>
      </c>
      <c r="I18" s="14">
        <v>1915492</v>
      </c>
      <c r="J18" s="24"/>
      <c r="K18" s="24"/>
      <c r="L18" s="36"/>
      <c r="M18" s="36"/>
    </row>
    <row r="19" spans="1:13" ht="18" customHeight="1">
      <c r="A19" s="40">
        <v>3</v>
      </c>
      <c r="B19" s="40">
        <v>600</v>
      </c>
      <c r="C19" s="40">
        <v>60014</v>
      </c>
      <c r="D19" s="43" t="s">
        <v>39</v>
      </c>
      <c r="E19" s="46" t="s">
        <v>25</v>
      </c>
      <c r="F19" s="46">
        <v>2025</v>
      </c>
      <c r="G19" s="49">
        <f>I19</f>
        <v>260000</v>
      </c>
      <c r="H19" s="16" t="s">
        <v>20</v>
      </c>
      <c r="I19" s="2">
        <f>SUM(I20:I22)</f>
        <v>260000</v>
      </c>
      <c r="J19" s="24"/>
      <c r="K19" s="24"/>
      <c r="L19" s="26"/>
      <c r="M19" s="26"/>
    </row>
    <row r="20" spans="1:13" ht="15.75" customHeight="1">
      <c r="A20" s="41"/>
      <c r="B20" s="41"/>
      <c r="C20" s="41"/>
      <c r="D20" s="44"/>
      <c r="E20" s="47"/>
      <c r="F20" s="47"/>
      <c r="G20" s="50"/>
      <c r="H20" s="17" t="s">
        <v>21</v>
      </c>
      <c r="I20" s="15">
        <v>260000</v>
      </c>
      <c r="J20" s="24"/>
      <c r="K20" s="24"/>
      <c r="L20" s="26"/>
      <c r="M20" s="26"/>
    </row>
    <row r="21" spans="1:13" ht="12" customHeight="1">
      <c r="A21" s="41"/>
      <c r="B21" s="41"/>
      <c r="C21" s="41"/>
      <c r="D21" s="44"/>
      <c r="E21" s="47"/>
      <c r="F21" s="47"/>
      <c r="G21" s="50"/>
      <c r="H21" s="18" t="s">
        <v>22</v>
      </c>
      <c r="I21" s="14">
        <v>0</v>
      </c>
      <c r="J21" s="24"/>
      <c r="K21" s="24"/>
      <c r="L21" s="26"/>
      <c r="M21" s="26"/>
    </row>
    <row r="22" spans="1:13" ht="11.25" customHeight="1">
      <c r="A22" s="42"/>
      <c r="B22" s="42"/>
      <c r="C22" s="42"/>
      <c r="D22" s="45"/>
      <c r="E22" s="48"/>
      <c r="F22" s="48"/>
      <c r="G22" s="51"/>
      <c r="H22" s="17" t="s">
        <v>23</v>
      </c>
      <c r="I22" s="14">
        <v>0</v>
      </c>
      <c r="J22" s="24"/>
      <c r="K22" s="24"/>
      <c r="L22" s="26"/>
      <c r="M22" s="26"/>
    </row>
    <row r="23" spans="1:13" ht="18" customHeight="1">
      <c r="A23" s="40">
        <v>4</v>
      </c>
      <c r="B23" s="40">
        <v>710</v>
      </c>
      <c r="C23" s="40">
        <v>71095</v>
      </c>
      <c r="D23" s="43" t="s">
        <v>52</v>
      </c>
      <c r="E23" s="46" t="s">
        <v>19</v>
      </c>
      <c r="F23" s="46">
        <v>2025</v>
      </c>
      <c r="G23" s="49">
        <f>I23</f>
        <v>134685</v>
      </c>
      <c r="H23" s="16" t="s">
        <v>20</v>
      </c>
      <c r="I23" s="2">
        <f>SUM(I24:I26)</f>
        <v>134685</v>
      </c>
      <c r="J23" s="24"/>
      <c r="K23" s="24"/>
      <c r="L23" s="26"/>
      <c r="M23" s="26"/>
    </row>
    <row r="24" spans="1:13" ht="15.75" customHeight="1">
      <c r="A24" s="41"/>
      <c r="B24" s="41"/>
      <c r="C24" s="41"/>
      <c r="D24" s="44"/>
      <c r="E24" s="47"/>
      <c r="F24" s="47"/>
      <c r="G24" s="50"/>
      <c r="H24" s="17" t="s">
        <v>21</v>
      </c>
      <c r="I24" s="15">
        <v>0</v>
      </c>
      <c r="J24" s="24"/>
      <c r="K24" s="24"/>
      <c r="L24" s="26"/>
      <c r="M24" s="26"/>
    </row>
    <row r="25" spans="1:13" ht="12" customHeight="1">
      <c r="A25" s="41"/>
      <c r="B25" s="41"/>
      <c r="C25" s="41"/>
      <c r="D25" s="44"/>
      <c r="E25" s="47"/>
      <c r="F25" s="47"/>
      <c r="G25" s="50"/>
      <c r="H25" s="18" t="s">
        <v>22</v>
      </c>
      <c r="I25" s="14">
        <v>134685</v>
      </c>
      <c r="J25" s="24"/>
      <c r="K25" s="24"/>
      <c r="L25" s="26"/>
      <c r="M25" s="26"/>
    </row>
    <row r="26" spans="1:13" ht="11.25" customHeight="1">
      <c r="A26" s="42"/>
      <c r="B26" s="42"/>
      <c r="C26" s="42"/>
      <c r="D26" s="45"/>
      <c r="E26" s="48"/>
      <c r="F26" s="48"/>
      <c r="G26" s="51"/>
      <c r="H26" s="17" t="s">
        <v>23</v>
      </c>
      <c r="I26" s="14">
        <v>0</v>
      </c>
      <c r="J26" s="24"/>
      <c r="K26" s="24"/>
      <c r="L26" s="26"/>
      <c r="M26" s="26"/>
    </row>
    <row r="27" spans="1:13" ht="13.15" customHeight="1">
      <c r="A27" s="40">
        <v>5</v>
      </c>
      <c r="B27" s="40">
        <v>750</v>
      </c>
      <c r="C27" s="40">
        <v>75020</v>
      </c>
      <c r="D27" s="43" t="s">
        <v>39</v>
      </c>
      <c r="E27" s="46" t="s">
        <v>19</v>
      </c>
      <c r="F27" s="46">
        <v>2025</v>
      </c>
      <c r="G27" s="49">
        <f>I27</f>
        <v>15500</v>
      </c>
      <c r="H27" s="16" t="s">
        <v>20</v>
      </c>
      <c r="I27" s="2">
        <f>SUM(I28:I30)</f>
        <v>15500</v>
      </c>
      <c r="J27" s="24"/>
      <c r="K27" s="24"/>
    </row>
    <row r="28" spans="1:13">
      <c r="A28" s="41"/>
      <c r="B28" s="41"/>
      <c r="C28" s="41"/>
      <c r="D28" s="44"/>
      <c r="E28" s="47"/>
      <c r="F28" s="47"/>
      <c r="G28" s="50"/>
      <c r="H28" s="17" t="s">
        <v>21</v>
      </c>
      <c r="I28" s="15">
        <v>15500</v>
      </c>
      <c r="J28" s="24"/>
      <c r="K28" s="24"/>
    </row>
    <row r="29" spans="1:13" ht="25.5">
      <c r="A29" s="41"/>
      <c r="B29" s="41"/>
      <c r="C29" s="41"/>
      <c r="D29" s="44"/>
      <c r="E29" s="47"/>
      <c r="F29" s="47"/>
      <c r="G29" s="50"/>
      <c r="H29" s="18" t="s">
        <v>22</v>
      </c>
      <c r="I29" s="14">
        <v>0</v>
      </c>
      <c r="J29" s="24"/>
      <c r="K29" s="24"/>
    </row>
    <row r="30" spans="1:13">
      <c r="A30" s="42"/>
      <c r="B30" s="42"/>
      <c r="C30" s="42"/>
      <c r="D30" s="45"/>
      <c r="E30" s="48"/>
      <c r="F30" s="48"/>
      <c r="G30" s="51"/>
      <c r="H30" s="17" t="s">
        <v>23</v>
      </c>
      <c r="I30" s="14">
        <v>0</v>
      </c>
      <c r="J30" s="24"/>
      <c r="K30" s="24"/>
    </row>
    <row r="31" spans="1:13" ht="13.15" customHeight="1">
      <c r="A31" s="40">
        <v>6</v>
      </c>
      <c r="B31" s="40">
        <v>750</v>
      </c>
      <c r="C31" s="40">
        <v>75095</v>
      </c>
      <c r="D31" s="43" t="s">
        <v>28</v>
      </c>
      <c r="E31" s="46" t="s">
        <v>19</v>
      </c>
      <c r="F31" s="46">
        <v>2025</v>
      </c>
      <c r="G31" s="49">
        <f>I31</f>
        <v>300000</v>
      </c>
      <c r="H31" s="16" t="s">
        <v>20</v>
      </c>
      <c r="I31" s="2">
        <f>SUM(I32:I34)</f>
        <v>300000</v>
      </c>
      <c r="J31" s="24"/>
      <c r="K31" s="24"/>
    </row>
    <row r="32" spans="1:13">
      <c r="A32" s="41"/>
      <c r="B32" s="41"/>
      <c r="C32" s="41"/>
      <c r="D32" s="44"/>
      <c r="E32" s="47"/>
      <c r="F32" s="47"/>
      <c r="G32" s="50"/>
      <c r="H32" s="17" t="s">
        <v>21</v>
      </c>
      <c r="I32" s="15">
        <v>300000</v>
      </c>
      <c r="J32" s="24"/>
      <c r="K32" s="24"/>
    </row>
    <row r="33" spans="1:13" ht="25.5">
      <c r="A33" s="41"/>
      <c r="B33" s="41"/>
      <c r="C33" s="41"/>
      <c r="D33" s="44"/>
      <c r="E33" s="47"/>
      <c r="F33" s="47"/>
      <c r="G33" s="50"/>
      <c r="H33" s="18" t="s">
        <v>22</v>
      </c>
      <c r="I33" s="14">
        <v>0</v>
      </c>
      <c r="J33" s="24"/>
      <c r="K33" s="24"/>
    </row>
    <row r="34" spans="1:13">
      <c r="A34" s="42"/>
      <c r="B34" s="42"/>
      <c r="C34" s="42"/>
      <c r="D34" s="45"/>
      <c r="E34" s="48"/>
      <c r="F34" s="48"/>
      <c r="G34" s="51"/>
      <c r="H34" s="17" t="s">
        <v>23</v>
      </c>
      <c r="I34" s="14">
        <v>0</v>
      </c>
      <c r="J34" s="24"/>
      <c r="K34" s="24"/>
    </row>
    <row r="35" spans="1:13">
      <c r="A35" s="40">
        <v>7</v>
      </c>
      <c r="B35" s="40">
        <v>750</v>
      </c>
      <c r="C35" s="40">
        <v>75095</v>
      </c>
      <c r="D35" s="43" t="s">
        <v>40</v>
      </c>
      <c r="E35" s="46" t="s">
        <v>27</v>
      </c>
      <c r="F35" s="46">
        <v>2025</v>
      </c>
      <c r="G35" s="49">
        <f>I35</f>
        <v>50000</v>
      </c>
      <c r="H35" s="16" t="s">
        <v>20</v>
      </c>
      <c r="I35" s="2">
        <f>SUM(I36:I38)</f>
        <v>50000</v>
      </c>
      <c r="J35" s="24"/>
      <c r="K35" s="24"/>
      <c r="L35" s="26"/>
      <c r="M35" s="26"/>
    </row>
    <row r="36" spans="1:13">
      <c r="A36" s="41"/>
      <c r="B36" s="41"/>
      <c r="C36" s="41"/>
      <c r="D36" s="44"/>
      <c r="E36" s="47"/>
      <c r="F36" s="47"/>
      <c r="G36" s="50"/>
      <c r="H36" s="17" t="s">
        <v>21</v>
      </c>
      <c r="I36" s="15">
        <v>50000</v>
      </c>
      <c r="J36" s="24"/>
      <c r="K36" s="24"/>
      <c r="L36" s="26"/>
      <c r="M36" s="26"/>
    </row>
    <row r="37" spans="1:13" ht="25.5">
      <c r="A37" s="41"/>
      <c r="B37" s="41"/>
      <c r="C37" s="41"/>
      <c r="D37" s="44"/>
      <c r="E37" s="47"/>
      <c r="F37" s="47"/>
      <c r="G37" s="50"/>
      <c r="H37" s="18" t="s">
        <v>22</v>
      </c>
      <c r="I37" s="14"/>
      <c r="J37" s="24"/>
      <c r="K37" s="24"/>
      <c r="L37" s="26"/>
      <c r="M37" s="26"/>
    </row>
    <row r="38" spans="1:13">
      <c r="A38" s="42"/>
      <c r="B38" s="42"/>
      <c r="C38" s="42"/>
      <c r="D38" s="45"/>
      <c r="E38" s="48"/>
      <c r="F38" s="48"/>
      <c r="G38" s="51"/>
      <c r="H38" s="17" t="s">
        <v>23</v>
      </c>
      <c r="I38" s="14"/>
      <c r="J38" s="24"/>
      <c r="K38" s="24"/>
      <c r="L38" s="26"/>
      <c r="M38" s="26"/>
    </row>
    <row r="39" spans="1:13" ht="16.5" customHeight="1">
      <c r="A39" s="40">
        <v>8</v>
      </c>
      <c r="B39" s="40">
        <v>750</v>
      </c>
      <c r="C39" s="40">
        <v>75095</v>
      </c>
      <c r="D39" s="43" t="s">
        <v>41</v>
      </c>
      <c r="E39" s="46" t="s">
        <v>19</v>
      </c>
      <c r="F39" s="46">
        <v>2025</v>
      </c>
      <c r="G39" s="49">
        <f>I39</f>
        <v>15000</v>
      </c>
      <c r="H39" s="16" t="s">
        <v>20</v>
      </c>
      <c r="I39" s="2">
        <f>SUM(I40:I42)</f>
        <v>15000</v>
      </c>
      <c r="J39" s="24"/>
      <c r="K39" s="24"/>
      <c r="L39" s="26"/>
      <c r="M39" s="26"/>
    </row>
    <row r="40" spans="1:13" ht="18" customHeight="1">
      <c r="A40" s="41"/>
      <c r="B40" s="41"/>
      <c r="C40" s="41"/>
      <c r="D40" s="44"/>
      <c r="E40" s="47"/>
      <c r="F40" s="47"/>
      <c r="G40" s="50"/>
      <c r="H40" s="17" t="s">
        <v>21</v>
      </c>
      <c r="I40" s="15">
        <v>15000</v>
      </c>
      <c r="J40" s="24"/>
      <c r="K40" s="24"/>
      <c r="L40" s="26"/>
      <c r="M40" s="26"/>
    </row>
    <row r="41" spans="1:13" ht="16.5" customHeight="1">
      <c r="A41" s="41"/>
      <c r="B41" s="41"/>
      <c r="C41" s="41"/>
      <c r="D41" s="44"/>
      <c r="E41" s="47"/>
      <c r="F41" s="47"/>
      <c r="G41" s="50"/>
      <c r="H41" s="18" t="s">
        <v>22</v>
      </c>
      <c r="I41" s="14">
        <v>0</v>
      </c>
      <c r="J41" s="24"/>
      <c r="K41" s="24"/>
      <c r="L41" s="26"/>
      <c r="M41" s="26"/>
    </row>
    <row r="42" spans="1:13" ht="13.5" customHeight="1">
      <c r="A42" s="42"/>
      <c r="B42" s="42"/>
      <c r="C42" s="42"/>
      <c r="D42" s="45"/>
      <c r="E42" s="48"/>
      <c r="F42" s="48"/>
      <c r="G42" s="51"/>
      <c r="H42" s="17" t="s">
        <v>23</v>
      </c>
      <c r="I42" s="14">
        <v>0</v>
      </c>
      <c r="J42" s="24"/>
      <c r="K42" s="24"/>
      <c r="L42" s="26"/>
      <c r="M42" s="26"/>
    </row>
    <row r="43" spans="1:13" ht="22.15" customHeight="1">
      <c r="A43" s="40">
        <v>9</v>
      </c>
      <c r="B43" s="40">
        <v>750</v>
      </c>
      <c r="C43" s="40">
        <v>75095</v>
      </c>
      <c r="D43" s="43" t="s">
        <v>42</v>
      </c>
      <c r="E43" s="46" t="s">
        <v>19</v>
      </c>
      <c r="F43" s="46">
        <v>2025</v>
      </c>
      <c r="G43" s="49">
        <f>I43</f>
        <v>200000</v>
      </c>
      <c r="H43" s="16" t="s">
        <v>20</v>
      </c>
      <c r="I43" s="2">
        <f>SUM(I44:I46)</f>
        <v>200000</v>
      </c>
      <c r="J43" s="24"/>
      <c r="K43" s="24"/>
      <c r="L43" s="26"/>
      <c r="M43" s="26"/>
    </row>
    <row r="44" spans="1:13" ht="12" customHeight="1">
      <c r="A44" s="41"/>
      <c r="B44" s="41"/>
      <c r="C44" s="41"/>
      <c r="D44" s="44"/>
      <c r="E44" s="47"/>
      <c r="F44" s="47"/>
      <c r="G44" s="50"/>
      <c r="H44" s="17" t="s">
        <v>21</v>
      </c>
      <c r="I44" s="15">
        <v>30000</v>
      </c>
      <c r="J44" s="24"/>
      <c r="K44" s="24"/>
      <c r="L44" s="26"/>
      <c r="M44" s="26"/>
    </row>
    <row r="45" spans="1:13" ht="18.600000000000001" customHeight="1">
      <c r="A45" s="41"/>
      <c r="B45" s="41"/>
      <c r="C45" s="41"/>
      <c r="D45" s="44"/>
      <c r="E45" s="47"/>
      <c r="F45" s="47"/>
      <c r="G45" s="50"/>
      <c r="H45" s="18" t="s">
        <v>22</v>
      </c>
      <c r="I45" s="14">
        <v>170000</v>
      </c>
      <c r="J45" s="24"/>
      <c r="K45" s="24"/>
      <c r="L45" s="26"/>
      <c r="M45" s="26"/>
    </row>
    <row r="46" spans="1:13" ht="16.5" customHeight="1">
      <c r="A46" s="42"/>
      <c r="B46" s="42"/>
      <c r="C46" s="42"/>
      <c r="D46" s="45"/>
      <c r="E46" s="48"/>
      <c r="F46" s="48"/>
      <c r="G46" s="51"/>
      <c r="H46" s="17" t="s">
        <v>23</v>
      </c>
      <c r="I46" s="14">
        <v>0</v>
      </c>
      <c r="J46" s="24"/>
      <c r="K46" s="24"/>
      <c r="L46" s="26"/>
      <c r="M46" s="26"/>
    </row>
    <row r="47" spans="1:13">
      <c r="A47" s="40">
        <v>10</v>
      </c>
      <c r="B47" s="40">
        <v>750</v>
      </c>
      <c r="C47" s="40">
        <v>75095</v>
      </c>
      <c r="D47" s="43" t="s">
        <v>31</v>
      </c>
      <c r="E47" s="46" t="s">
        <v>19</v>
      </c>
      <c r="F47" s="46">
        <v>2025</v>
      </c>
      <c r="G47" s="49">
        <f>I47</f>
        <v>250000</v>
      </c>
      <c r="H47" s="16" t="s">
        <v>20</v>
      </c>
      <c r="I47" s="19">
        <f>I48+I49+I50</f>
        <v>250000</v>
      </c>
      <c r="J47" s="24"/>
      <c r="K47" s="24"/>
      <c r="L47" s="26"/>
      <c r="M47" s="26"/>
    </row>
    <row r="48" spans="1:13">
      <c r="A48" s="41"/>
      <c r="B48" s="41"/>
      <c r="C48" s="41"/>
      <c r="D48" s="44"/>
      <c r="E48" s="47"/>
      <c r="F48" s="47"/>
      <c r="G48" s="50"/>
      <c r="H48" s="17" t="s">
        <v>21</v>
      </c>
      <c r="I48" s="20">
        <f>250000-I50</f>
        <v>162500</v>
      </c>
      <c r="J48" s="24"/>
      <c r="K48" s="24"/>
      <c r="L48" s="26"/>
      <c r="M48" s="26"/>
    </row>
    <row r="49" spans="1:13" ht="25.5">
      <c r="A49" s="41"/>
      <c r="B49" s="41"/>
      <c r="C49" s="41"/>
      <c r="D49" s="44"/>
      <c r="E49" s="47"/>
      <c r="F49" s="47"/>
      <c r="G49" s="50"/>
      <c r="H49" s="18" t="s">
        <v>22</v>
      </c>
      <c r="I49" s="20">
        <v>0</v>
      </c>
      <c r="J49" s="24"/>
      <c r="K49" s="24"/>
      <c r="L49" s="26"/>
      <c r="M49" s="26"/>
    </row>
    <row r="50" spans="1:13">
      <c r="A50" s="42"/>
      <c r="B50" s="42"/>
      <c r="C50" s="42"/>
      <c r="D50" s="45"/>
      <c r="E50" s="48"/>
      <c r="F50" s="48"/>
      <c r="G50" s="51"/>
      <c r="H50" s="17" t="s">
        <v>23</v>
      </c>
      <c r="I50" s="21">
        <v>87500</v>
      </c>
      <c r="J50" s="24"/>
      <c r="K50" s="24"/>
      <c r="L50" s="26"/>
      <c r="M50" s="26"/>
    </row>
    <row r="51" spans="1:13">
      <c r="A51" s="40">
        <v>11</v>
      </c>
      <c r="B51" s="40">
        <v>750</v>
      </c>
      <c r="C51" s="40">
        <v>75095</v>
      </c>
      <c r="D51" s="43" t="s">
        <v>32</v>
      </c>
      <c r="E51" s="46" t="s">
        <v>19</v>
      </c>
      <c r="F51" s="46">
        <v>2025</v>
      </c>
      <c r="G51" s="49">
        <f>I51</f>
        <v>170000</v>
      </c>
      <c r="H51" s="16" t="s">
        <v>20</v>
      </c>
      <c r="I51" s="19">
        <f>I52+I53+I54</f>
        <v>170000</v>
      </c>
      <c r="J51" s="24"/>
      <c r="K51" s="24"/>
      <c r="L51" s="26"/>
      <c r="M51" s="26"/>
    </row>
    <row r="52" spans="1:13">
      <c r="A52" s="41"/>
      <c r="B52" s="41"/>
      <c r="C52" s="41"/>
      <c r="D52" s="44"/>
      <c r="E52" s="47"/>
      <c r="F52" s="47"/>
      <c r="G52" s="50"/>
      <c r="H52" s="17" t="s">
        <v>21</v>
      </c>
      <c r="I52" s="20">
        <v>170000</v>
      </c>
      <c r="J52" s="24"/>
      <c r="K52" s="24"/>
      <c r="L52" s="26"/>
      <c r="M52" s="26"/>
    </row>
    <row r="53" spans="1:13" ht="25.5">
      <c r="A53" s="41"/>
      <c r="B53" s="41"/>
      <c r="C53" s="41"/>
      <c r="D53" s="44"/>
      <c r="E53" s="47"/>
      <c r="F53" s="47"/>
      <c r="G53" s="50"/>
      <c r="H53" s="18" t="s">
        <v>22</v>
      </c>
      <c r="I53" s="20">
        <v>0</v>
      </c>
      <c r="J53" s="24"/>
      <c r="K53" s="24"/>
      <c r="L53" s="26"/>
      <c r="M53" s="26"/>
    </row>
    <row r="54" spans="1:13">
      <c r="A54" s="42"/>
      <c r="B54" s="42"/>
      <c r="C54" s="42"/>
      <c r="D54" s="45"/>
      <c r="E54" s="48"/>
      <c r="F54" s="48"/>
      <c r="G54" s="51"/>
      <c r="H54" s="17" t="s">
        <v>23</v>
      </c>
      <c r="I54" s="21">
        <v>0</v>
      </c>
      <c r="J54" s="24"/>
      <c r="K54" s="24"/>
      <c r="L54" s="26"/>
      <c r="M54" s="26"/>
    </row>
    <row r="55" spans="1:13" ht="18.75" customHeight="1">
      <c r="A55" s="40">
        <v>12</v>
      </c>
      <c r="B55" s="40">
        <v>750</v>
      </c>
      <c r="C55" s="40">
        <v>75095</v>
      </c>
      <c r="D55" s="43" t="s">
        <v>43</v>
      </c>
      <c r="E55" s="46" t="s">
        <v>19</v>
      </c>
      <c r="F55" s="46">
        <v>2025</v>
      </c>
      <c r="G55" s="49">
        <f>I55</f>
        <v>150000</v>
      </c>
      <c r="H55" s="16" t="s">
        <v>20</v>
      </c>
      <c r="I55" s="19">
        <f>I56+I57+I58</f>
        <v>150000</v>
      </c>
      <c r="J55" s="24"/>
      <c r="K55" s="24"/>
      <c r="L55" s="26"/>
      <c r="M55" s="26"/>
    </row>
    <row r="56" spans="1:13" ht="18.75" customHeight="1">
      <c r="A56" s="41"/>
      <c r="B56" s="41"/>
      <c r="C56" s="41"/>
      <c r="D56" s="44"/>
      <c r="E56" s="47"/>
      <c r="F56" s="47"/>
      <c r="G56" s="50"/>
      <c r="H56" s="17" t="s">
        <v>21</v>
      </c>
      <c r="I56" s="20">
        <v>22500</v>
      </c>
      <c r="J56" s="24"/>
      <c r="K56" s="24"/>
      <c r="L56" s="26"/>
      <c r="M56" s="26"/>
    </row>
    <row r="57" spans="1:13" ht="17.25" customHeight="1">
      <c r="A57" s="41"/>
      <c r="B57" s="41"/>
      <c r="C57" s="41"/>
      <c r="D57" s="44"/>
      <c r="E57" s="47"/>
      <c r="F57" s="47"/>
      <c r="G57" s="50"/>
      <c r="H57" s="18" t="s">
        <v>22</v>
      </c>
      <c r="I57" s="20">
        <v>127500</v>
      </c>
      <c r="J57" s="24"/>
      <c r="K57" s="24"/>
      <c r="L57" s="26"/>
      <c r="M57" s="26"/>
    </row>
    <row r="58" spans="1:13">
      <c r="A58" s="42"/>
      <c r="B58" s="42"/>
      <c r="C58" s="42"/>
      <c r="D58" s="45"/>
      <c r="E58" s="48"/>
      <c r="F58" s="48"/>
      <c r="G58" s="51"/>
      <c r="H58" s="17" t="s">
        <v>23</v>
      </c>
      <c r="I58" s="21">
        <v>0</v>
      </c>
      <c r="J58" s="24"/>
      <c r="K58" s="24"/>
      <c r="L58" s="26"/>
      <c r="M58" s="26"/>
    </row>
    <row r="59" spans="1:13">
      <c r="A59" s="27"/>
      <c r="B59" s="27"/>
      <c r="C59" s="27"/>
      <c r="D59" s="28"/>
      <c r="E59" s="29"/>
      <c r="F59" s="29"/>
      <c r="G59" s="30"/>
      <c r="H59" s="31"/>
      <c r="I59" s="32"/>
      <c r="J59" s="24"/>
      <c r="K59" s="24"/>
      <c r="L59" s="26"/>
      <c r="M59" s="26"/>
    </row>
    <row r="60" spans="1:13">
      <c r="A60" s="27"/>
      <c r="B60" s="27"/>
      <c r="C60" s="27"/>
      <c r="D60" s="28"/>
      <c r="E60" s="29"/>
      <c r="F60" s="29"/>
      <c r="G60" s="30"/>
      <c r="H60" s="31"/>
      <c r="I60" s="32"/>
      <c r="J60" s="24"/>
      <c r="K60" s="24"/>
      <c r="L60" s="26"/>
      <c r="M60" s="26"/>
    </row>
    <row r="61" spans="1:13">
      <c r="A61" s="27"/>
      <c r="B61" s="27"/>
      <c r="C61" s="27"/>
      <c r="D61" s="28"/>
      <c r="E61" s="29"/>
      <c r="F61" s="29"/>
      <c r="G61" s="30"/>
      <c r="H61" s="31"/>
      <c r="I61" s="32"/>
      <c r="J61" s="24"/>
      <c r="K61" s="24"/>
      <c r="L61" s="26"/>
      <c r="M61" s="26"/>
    </row>
    <row r="62" spans="1:13">
      <c r="A62" s="27"/>
      <c r="B62" s="27"/>
      <c r="C62" s="27"/>
      <c r="D62" s="28"/>
      <c r="E62" s="29"/>
      <c r="F62" s="29"/>
      <c r="G62" s="30"/>
      <c r="H62" s="31"/>
      <c r="I62" s="32"/>
      <c r="J62" s="24"/>
      <c r="K62" s="24"/>
      <c r="L62" s="26"/>
      <c r="M62" s="26"/>
    </row>
    <row r="63" spans="1:13" ht="15.75">
      <c r="A63" s="27"/>
      <c r="B63" s="27"/>
      <c r="C63" s="27"/>
      <c r="D63" s="28"/>
      <c r="E63" s="34"/>
      <c r="F63" s="29"/>
      <c r="G63" s="30"/>
      <c r="H63" s="31"/>
      <c r="I63" s="32"/>
      <c r="J63" s="24"/>
      <c r="K63" s="24"/>
      <c r="L63" s="26"/>
      <c r="M63" s="26"/>
    </row>
    <row r="64" spans="1:13">
      <c r="A64" s="4"/>
      <c r="B64" s="4"/>
      <c r="C64" s="4"/>
      <c r="D64" s="4"/>
      <c r="E64" s="4" t="s">
        <v>1</v>
      </c>
      <c r="F64" s="4"/>
      <c r="G64" s="4"/>
      <c r="H64" s="8"/>
      <c r="I64" s="52" t="s">
        <v>37</v>
      </c>
      <c r="J64" s="24"/>
      <c r="K64" s="24"/>
      <c r="L64" s="26"/>
      <c r="M64" s="26"/>
    </row>
    <row r="65" spans="1:13">
      <c r="A65" s="5"/>
      <c r="B65" s="5"/>
      <c r="C65" s="5"/>
      <c r="D65" s="5" t="s">
        <v>2</v>
      </c>
      <c r="E65" s="5" t="s">
        <v>3</v>
      </c>
      <c r="F65" s="5" t="s">
        <v>4</v>
      </c>
      <c r="G65" s="5" t="s">
        <v>5</v>
      </c>
      <c r="H65" s="9" t="s">
        <v>6</v>
      </c>
      <c r="I65" s="53"/>
      <c r="J65" s="24"/>
      <c r="K65" s="24"/>
      <c r="L65" s="26"/>
      <c r="M65" s="26"/>
    </row>
    <row r="66" spans="1:13">
      <c r="A66" s="5" t="s">
        <v>7</v>
      </c>
      <c r="B66" s="5" t="s">
        <v>8</v>
      </c>
      <c r="C66" s="5" t="s">
        <v>9</v>
      </c>
      <c r="D66" s="5" t="s">
        <v>10</v>
      </c>
      <c r="E66" s="5" t="s">
        <v>11</v>
      </c>
      <c r="F66" s="5" t="s">
        <v>12</v>
      </c>
      <c r="G66" s="5" t="s">
        <v>13</v>
      </c>
      <c r="H66" s="9" t="s">
        <v>14</v>
      </c>
      <c r="I66" s="53"/>
      <c r="J66" s="24"/>
      <c r="K66" s="24"/>
      <c r="L66" s="26"/>
      <c r="M66" s="26"/>
    </row>
    <row r="67" spans="1:13">
      <c r="A67" s="5"/>
      <c r="B67" s="5"/>
      <c r="C67" s="5"/>
      <c r="D67" s="5"/>
      <c r="E67" s="5" t="s">
        <v>15</v>
      </c>
      <c r="F67" s="5"/>
      <c r="G67" s="5" t="s">
        <v>16</v>
      </c>
      <c r="H67" s="9"/>
      <c r="I67" s="53"/>
      <c r="J67" s="24"/>
      <c r="K67" s="24"/>
      <c r="L67" s="26"/>
      <c r="M67" s="26"/>
    </row>
    <row r="68" spans="1:13">
      <c r="A68" s="6"/>
      <c r="B68" s="6"/>
      <c r="C68" s="6"/>
      <c r="D68" s="6"/>
      <c r="E68" s="6" t="s">
        <v>17</v>
      </c>
      <c r="F68" s="6"/>
      <c r="G68" s="6" t="s">
        <v>18</v>
      </c>
      <c r="H68" s="10"/>
      <c r="I68" s="54"/>
      <c r="J68" s="24"/>
      <c r="K68" s="24"/>
      <c r="L68" s="26"/>
      <c r="M68" s="26"/>
    </row>
    <row r="69" spans="1:13">
      <c r="A69" s="1">
        <v>1</v>
      </c>
      <c r="B69" s="1">
        <v>2</v>
      </c>
      <c r="C69" s="1">
        <v>3</v>
      </c>
      <c r="D69" s="1">
        <v>4</v>
      </c>
      <c r="E69" s="1">
        <v>5</v>
      </c>
      <c r="F69" s="1">
        <v>6</v>
      </c>
      <c r="G69" s="1">
        <v>7</v>
      </c>
      <c r="H69" s="1">
        <v>8</v>
      </c>
      <c r="I69" s="1">
        <v>9</v>
      </c>
      <c r="J69" s="24"/>
      <c r="K69" s="24"/>
      <c r="L69" s="26"/>
      <c r="M69" s="26"/>
    </row>
    <row r="70" spans="1:13" ht="13.15" customHeight="1">
      <c r="A70" s="40">
        <v>13</v>
      </c>
      <c r="B70" s="40">
        <v>754</v>
      </c>
      <c r="C70" s="40">
        <v>75405</v>
      </c>
      <c r="D70" s="43" t="s">
        <v>39</v>
      </c>
      <c r="E70" s="46" t="s">
        <v>19</v>
      </c>
      <c r="F70" s="46">
        <v>2025</v>
      </c>
      <c r="G70" s="49">
        <f>I70</f>
        <v>20000</v>
      </c>
      <c r="H70" s="16" t="s">
        <v>20</v>
      </c>
      <c r="I70" s="2">
        <f>SUM(I71:I73)</f>
        <v>20000</v>
      </c>
      <c r="J70" s="24"/>
      <c r="K70" s="24"/>
    </row>
    <row r="71" spans="1:13">
      <c r="A71" s="41"/>
      <c r="B71" s="41"/>
      <c r="C71" s="41"/>
      <c r="D71" s="44"/>
      <c r="E71" s="47"/>
      <c r="F71" s="47"/>
      <c r="G71" s="50"/>
      <c r="H71" s="17" t="s">
        <v>21</v>
      </c>
      <c r="I71" s="15">
        <v>20000</v>
      </c>
      <c r="J71" s="24"/>
      <c r="K71" s="24"/>
    </row>
    <row r="72" spans="1:13" ht="25.5">
      <c r="A72" s="41"/>
      <c r="B72" s="41"/>
      <c r="C72" s="41"/>
      <c r="D72" s="44"/>
      <c r="E72" s="47"/>
      <c r="F72" s="47"/>
      <c r="G72" s="50"/>
      <c r="H72" s="18" t="s">
        <v>22</v>
      </c>
      <c r="I72" s="14">
        <v>0</v>
      </c>
      <c r="J72" s="24"/>
      <c r="K72" s="24"/>
    </row>
    <row r="73" spans="1:13">
      <c r="A73" s="42"/>
      <c r="B73" s="42"/>
      <c r="C73" s="42"/>
      <c r="D73" s="45"/>
      <c r="E73" s="48"/>
      <c r="F73" s="48"/>
      <c r="G73" s="51"/>
      <c r="H73" s="17" t="s">
        <v>23</v>
      </c>
      <c r="I73" s="14">
        <v>0</v>
      </c>
      <c r="J73" s="24"/>
      <c r="K73" s="24"/>
    </row>
    <row r="74" spans="1:13">
      <c r="A74" s="40">
        <v>14</v>
      </c>
      <c r="B74" s="40">
        <v>851</v>
      </c>
      <c r="C74" s="40">
        <v>85195</v>
      </c>
      <c r="D74" s="43" t="s">
        <v>33</v>
      </c>
      <c r="E74" s="46" t="s">
        <v>19</v>
      </c>
      <c r="F74" s="46">
        <v>2025</v>
      </c>
      <c r="G74" s="49">
        <f>I74</f>
        <v>4308000</v>
      </c>
      <c r="H74" s="16" t="s">
        <v>20</v>
      </c>
      <c r="I74" s="19">
        <f>I75+I76+I77</f>
        <v>4308000</v>
      </c>
      <c r="J74" s="24"/>
      <c r="K74" s="24"/>
      <c r="L74" s="26"/>
      <c r="M74" s="26"/>
    </row>
    <row r="75" spans="1:13">
      <c r="A75" s="41"/>
      <c r="B75" s="41"/>
      <c r="C75" s="41"/>
      <c r="D75" s="44"/>
      <c r="E75" s="47"/>
      <c r="F75" s="47"/>
      <c r="G75" s="50"/>
      <c r="H75" s="17" t="s">
        <v>21</v>
      </c>
      <c r="I75" s="20">
        <v>0</v>
      </c>
      <c r="J75" s="24"/>
      <c r="K75" s="24"/>
      <c r="L75" s="26"/>
      <c r="M75" s="26"/>
    </row>
    <row r="76" spans="1:13" ht="25.5">
      <c r="A76" s="41"/>
      <c r="B76" s="41"/>
      <c r="C76" s="41"/>
      <c r="D76" s="44"/>
      <c r="E76" s="47"/>
      <c r="F76" s="47"/>
      <c r="G76" s="50"/>
      <c r="H76" s="18" t="s">
        <v>22</v>
      </c>
      <c r="I76" s="20">
        <v>0</v>
      </c>
      <c r="J76" s="24"/>
      <c r="K76" s="24"/>
      <c r="L76" s="26"/>
      <c r="M76" s="26"/>
    </row>
    <row r="77" spans="1:13">
      <c r="A77" s="42"/>
      <c r="B77" s="42"/>
      <c r="C77" s="42"/>
      <c r="D77" s="45"/>
      <c r="E77" s="48"/>
      <c r="F77" s="48"/>
      <c r="G77" s="51"/>
      <c r="H77" s="17" t="s">
        <v>23</v>
      </c>
      <c r="I77" s="21">
        <v>4308000</v>
      </c>
      <c r="J77" s="24"/>
      <c r="K77" s="24"/>
      <c r="L77" s="26"/>
      <c r="M77" s="26"/>
    </row>
    <row r="78" spans="1:13">
      <c r="A78" s="40">
        <v>15</v>
      </c>
      <c r="B78" s="40">
        <v>851</v>
      </c>
      <c r="C78" s="40">
        <v>85195</v>
      </c>
      <c r="D78" s="43" t="s">
        <v>34</v>
      </c>
      <c r="E78" s="46" t="s">
        <v>19</v>
      </c>
      <c r="F78" s="46">
        <v>2025</v>
      </c>
      <c r="G78" s="49">
        <f>I78</f>
        <v>392000</v>
      </c>
      <c r="H78" s="16" t="s">
        <v>20</v>
      </c>
      <c r="I78" s="19">
        <f>I79+I80+I81</f>
        <v>392000</v>
      </c>
      <c r="J78" s="24"/>
      <c r="K78" s="24"/>
      <c r="L78" s="26"/>
      <c r="M78" s="26"/>
    </row>
    <row r="79" spans="1:13">
      <c r="A79" s="41"/>
      <c r="B79" s="41"/>
      <c r="C79" s="41"/>
      <c r="D79" s="44"/>
      <c r="E79" s="47"/>
      <c r="F79" s="47"/>
      <c r="G79" s="50"/>
      <c r="H79" s="17" t="s">
        <v>21</v>
      </c>
      <c r="I79" s="20">
        <v>0</v>
      </c>
      <c r="J79" s="24"/>
      <c r="K79" s="24"/>
      <c r="L79" s="26"/>
      <c r="M79" s="26"/>
    </row>
    <row r="80" spans="1:13" ht="25.5">
      <c r="A80" s="41"/>
      <c r="B80" s="41"/>
      <c r="C80" s="41"/>
      <c r="D80" s="44"/>
      <c r="E80" s="47"/>
      <c r="F80" s="47"/>
      <c r="G80" s="50"/>
      <c r="H80" s="18" t="s">
        <v>22</v>
      </c>
      <c r="I80" s="20">
        <v>0</v>
      </c>
      <c r="J80" s="24"/>
      <c r="K80" s="24"/>
      <c r="L80" s="26"/>
      <c r="M80" s="26"/>
    </row>
    <row r="81" spans="1:13">
      <c r="A81" s="42"/>
      <c r="B81" s="42"/>
      <c r="C81" s="42"/>
      <c r="D81" s="45"/>
      <c r="E81" s="48"/>
      <c r="F81" s="48"/>
      <c r="G81" s="51"/>
      <c r="H81" s="17" t="s">
        <v>23</v>
      </c>
      <c r="I81" s="21">
        <v>392000</v>
      </c>
      <c r="J81" s="24"/>
      <c r="K81" s="24"/>
      <c r="L81" s="26"/>
      <c r="M81" s="26"/>
    </row>
    <row r="82" spans="1:13">
      <c r="A82" s="40">
        <v>16</v>
      </c>
      <c r="B82" s="40">
        <v>851</v>
      </c>
      <c r="C82" s="40">
        <v>85195</v>
      </c>
      <c r="D82" s="43" t="s">
        <v>44</v>
      </c>
      <c r="E82" s="46" t="s">
        <v>19</v>
      </c>
      <c r="F82" s="46">
        <v>2025</v>
      </c>
      <c r="G82" s="49">
        <f>I82</f>
        <v>1054764</v>
      </c>
      <c r="H82" s="16" t="s">
        <v>20</v>
      </c>
      <c r="I82" s="19">
        <f>I83+I84+I85</f>
        <v>1054764</v>
      </c>
      <c r="J82" s="24"/>
      <c r="K82" s="24"/>
      <c r="L82" s="26"/>
      <c r="M82" s="26"/>
    </row>
    <row r="83" spans="1:13">
      <c r="A83" s="41"/>
      <c r="B83" s="41"/>
      <c r="C83" s="41"/>
      <c r="D83" s="44"/>
      <c r="E83" s="47"/>
      <c r="F83" s="47"/>
      <c r="G83" s="50"/>
      <c r="H83" s="17" t="s">
        <v>21</v>
      </c>
      <c r="I83" s="20">
        <f>1054764-I85-I84</f>
        <v>204764</v>
      </c>
      <c r="J83" s="24"/>
      <c r="K83" s="24"/>
      <c r="L83" s="26"/>
      <c r="M83" s="26"/>
    </row>
    <row r="84" spans="1:13" ht="25.5">
      <c r="A84" s="41"/>
      <c r="B84" s="41"/>
      <c r="C84" s="41"/>
      <c r="D84" s="44"/>
      <c r="E84" s="47"/>
      <c r="F84" s="47"/>
      <c r="G84" s="50"/>
      <c r="H84" s="18" t="s">
        <v>22</v>
      </c>
      <c r="I84" s="20">
        <v>850000</v>
      </c>
      <c r="J84" s="24"/>
      <c r="K84" s="24"/>
      <c r="L84" s="26"/>
      <c r="M84" s="26"/>
    </row>
    <row r="85" spans="1:13">
      <c r="A85" s="42"/>
      <c r="B85" s="42"/>
      <c r="C85" s="42"/>
      <c r="D85" s="45"/>
      <c r="E85" s="48"/>
      <c r="F85" s="48"/>
      <c r="G85" s="51"/>
      <c r="H85" s="17" t="s">
        <v>23</v>
      </c>
      <c r="I85" s="21">
        <v>0</v>
      </c>
      <c r="J85" s="24"/>
      <c r="K85" s="24"/>
      <c r="L85" s="26"/>
      <c r="M85" s="26"/>
    </row>
    <row r="86" spans="1:13">
      <c r="A86" s="40">
        <v>17</v>
      </c>
      <c r="B86" s="40">
        <v>852</v>
      </c>
      <c r="C86" s="40">
        <v>85295</v>
      </c>
      <c r="D86" s="43" t="s">
        <v>53</v>
      </c>
      <c r="E86" s="46" t="s">
        <v>19</v>
      </c>
      <c r="F86" s="46">
        <v>2025</v>
      </c>
      <c r="G86" s="49">
        <f>I86</f>
        <v>244000</v>
      </c>
      <c r="H86" s="16" t="s">
        <v>20</v>
      </c>
      <c r="I86" s="19">
        <f>I87+I88+I89</f>
        <v>244000</v>
      </c>
      <c r="J86" s="24"/>
      <c r="K86" s="24"/>
      <c r="L86" s="26"/>
      <c r="M86" s="26"/>
    </row>
    <row r="87" spans="1:13">
      <c r="A87" s="41"/>
      <c r="B87" s="41"/>
      <c r="C87" s="41"/>
      <c r="D87" s="44"/>
      <c r="E87" s="47"/>
      <c r="F87" s="47"/>
      <c r="G87" s="50"/>
      <c r="H87" s="17" t="s">
        <v>21</v>
      </c>
      <c r="I87" s="20">
        <v>100000</v>
      </c>
      <c r="J87" s="24"/>
      <c r="K87" s="24"/>
      <c r="L87" s="26"/>
      <c r="M87" s="26"/>
    </row>
    <row r="88" spans="1:13" ht="25.5">
      <c r="A88" s="41"/>
      <c r="B88" s="41"/>
      <c r="C88" s="41"/>
      <c r="D88" s="44"/>
      <c r="E88" s="47"/>
      <c r="F88" s="47"/>
      <c r="G88" s="50"/>
      <c r="H88" s="18" t="s">
        <v>22</v>
      </c>
      <c r="I88" s="20">
        <v>0</v>
      </c>
      <c r="J88" s="24"/>
      <c r="K88" s="24"/>
      <c r="L88" s="26"/>
      <c r="M88" s="26"/>
    </row>
    <row r="89" spans="1:13">
      <c r="A89" s="42"/>
      <c r="B89" s="42"/>
      <c r="C89" s="42"/>
      <c r="D89" s="45"/>
      <c r="E89" s="48"/>
      <c r="F89" s="48"/>
      <c r="G89" s="51"/>
      <c r="H89" s="17" t="s">
        <v>23</v>
      </c>
      <c r="I89" s="21">
        <v>144000</v>
      </c>
      <c r="J89" s="24"/>
      <c r="K89" s="24"/>
      <c r="L89" s="26"/>
      <c r="M89" s="26"/>
    </row>
    <row r="90" spans="1:13">
      <c r="A90" s="40">
        <v>18</v>
      </c>
      <c r="B90" s="40">
        <v>853</v>
      </c>
      <c r="C90" s="40">
        <v>85395</v>
      </c>
      <c r="D90" s="43" t="s">
        <v>54</v>
      </c>
      <c r="E90" s="46" t="s">
        <v>19</v>
      </c>
      <c r="F90" s="46">
        <v>2025</v>
      </c>
      <c r="G90" s="49">
        <f>I90</f>
        <v>40000</v>
      </c>
      <c r="H90" s="16" t="s">
        <v>20</v>
      </c>
      <c r="I90" s="19">
        <f>I91+I92+I93</f>
        <v>40000</v>
      </c>
      <c r="J90" s="24"/>
      <c r="K90" s="24"/>
      <c r="L90" s="26"/>
      <c r="M90" s="26"/>
    </row>
    <row r="91" spans="1:13">
      <c r="A91" s="41"/>
      <c r="B91" s="41"/>
      <c r="C91" s="41"/>
      <c r="D91" s="44"/>
      <c r="E91" s="47"/>
      <c r="F91" s="47"/>
      <c r="G91" s="50"/>
      <c r="H91" s="17" t="s">
        <v>21</v>
      </c>
      <c r="I91" s="20">
        <v>0</v>
      </c>
      <c r="J91" s="24"/>
      <c r="K91" s="24"/>
      <c r="L91" s="26"/>
      <c r="M91" s="26"/>
    </row>
    <row r="92" spans="1:13" ht="25.5">
      <c r="A92" s="41"/>
      <c r="B92" s="41"/>
      <c r="C92" s="41"/>
      <c r="D92" s="44"/>
      <c r="E92" s="47"/>
      <c r="F92" s="47"/>
      <c r="G92" s="50"/>
      <c r="H92" s="18" t="s">
        <v>22</v>
      </c>
      <c r="I92" s="20">
        <v>40000</v>
      </c>
      <c r="J92" s="24"/>
      <c r="K92" s="24"/>
      <c r="L92" s="26"/>
      <c r="M92" s="26"/>
    </row>
    <row r="93" spans="1:13">
      <c r="A93" s="42"/>
      <c r="B93" s="42"/>
      <c r="C93" s="42"/>
      <c r="D93" s="45"/>
      <c r="E93" s="48"/>
      <c r="F93" s="48"/>
      <c r="G93" s="51"/>
      <c r="H93" s="17" t="s">
        <v>23</v>
      </c>
      <c r="I93" s="21">
        <v>0</v>
      </c>
      <c r="J93" s="24"/>
      <c r="K93" s="24"/>
      <c r="L93" s="26"/>
      <c r="M93" s="26"/>
    </row>
    <row r="94" spans="1:13">
      <c r="A94" s="40">
        <v>19</v>
      </c>
      <c r="B94" s="40">
        <v>855</v>
      </c>
      <c r="C94" s="40">
        <v>85508</v>
      </c>
      <c r="D94" s="43" t="s">
        <v>39</v>
      </c>
      <c r="E94" s="46" t="s">
        <v>45</v>
      </c>
      <c r="F94" s="46">
        <v>2025</v>
      </c>
      <c r="G94" s="49">
        <f>I94</f>
        <v>80000</v>
      </c>
      <c r="H94" s="16" t="s">
        <v>20</v>
      </c>
      <c r="I94" s="19">
        <f>I95+I96+I97</f>
        <v>80000</v>
      </c>
      <c r="J94" s="24"/>
      <c r="K94" s="24"/>
      <c r="L94" s="26"/>
      <c r="M94" s="26"/>
    </row>
    <row r="95" spans="1:13">
      <c r="A95" s="41"/>
      <c r="B95" s="41"/>
      <c r="C95" s="41"/>
      <c r="D95" s="44"/>
      <c r="E95" s="47"/>
      <c r="F95" s="47"/>
      <c r="G95" s="50"/>
      <c r="H95" s="17" t="s">
        <v>21</v>
      </c>
      <c r="I95" s="20">
        <v>80000</v>
      </c>
      <c r="J95" s="24"/>
      <c r="K95" s="24"/>
      <c r="L95" s="26"/>
      <c r="M95" s="26"/>
    </row>
    <row r="96" spans="1:13" ht="25.5">
      <c r="A96" s="41"/>
      <c r="B96" s="41"/>
      <c r="C96" s="41"/>
      <c r="D96" s="44"/>
      <c r="E96" s="47"/>
      <c r="F96" s="47"/>
      <c r="G96" s="50"/>
      <c r="H96" s="18" t="s">
        <v>22</v>
      </c>
      <c r="I96" s="20">
        <v>0</v>
      </c>
      <c r="J96" s="24"/>
      <c r="K96" s="24"/>
      <c r="L96" s="26"/>
      <c r="M96" s="26"/>
    </row>
    <row r="97" spans="1:13">
      <c r="A97" s="42"/>
      <c r="B97" s="42"/>
      <c r="C97" s="42"/>
      <c r="D97" s="45"/>
      <c r="E97" s="48"/>
      <c r="F97" s="48"/>
      <c r="G97" s="51"/>
      <c r="H97" s="17" t="s">
        <v>23</v>
      </c>
      <c r="I97" s="21">
        <v>0</v>
      </c>
      <c r="J97" s="24"/>
      <c r="K97" s="24"/>
      <c r="L97" s="26"/>
      <c r="M97" s="26"/>
    </row>
    <row r="98" spans="1:13">
      <c r="A98" s="40">
        <v>20</v>
      </c>
      <c r="B98" s="40">
        <v>855</v>
      </c>
      <c r="C98" s="40">
        <v>85595</v>
      </c>
      <c r="D98" s="43" t="s">
        <v>46</v>
      </c>
      <c r="E98" s="46" t="s">
        <v>19</v>
      </c>
      <c r="F98" s="46">
        <v>2025</v>
      </c>
      <c r="G98" s="49">
        <f>I98</f>
        <v>200000</v>
      </c>
      <c r="H98" s="16" t="s">
        <v>20</v>
      </c>
      <c r="I98" s="19">
        <f>I99+I100+I101</f>
        <v>200000</v>
      </c>
      <c r="J98" s="24"/>
      <c r="K98" s="24"/>
      <c r="L98" s="26"/>
      <c r="M98" s="26"/>
    </row>
    <row r="99" spans="1:13">
      <c r="A99" s="41"/>
      <c r="B99" s="41"/>
      <c r="C99" s="41"/>
      <c r="D99" s="44"/>
      <c r="E99" s="47"/>
      <c r="F99" s="47"/>
      <c r="G99" s="50"/>
      <c r="H99" s="17" t="s">
        <v>21</v>
      </c>
      <c r="I99" s="20">
        <f>200000-I101</f>
        <v>82500</v>
      </c>
      <c r="J99" s="24"/>
      <c r="K99" s="24"/>
      <c r="L99" s="26"/>
      <c r="M99" s="26"/>
    </row>
    <row r="100" spans="1:13" ht="25.5">
      <c r="A100" s="41"/>
      <c r="B100" s="41"/>
      <c r="C100" s="41"/>
      <c r="D100" s="44"/>
      <c r="E100" s="47"/>
      <c r="F100" s="47"/>
      <c r="G100" s="50"/>
      <c r="H100" s="18" t="s">
        <v>22</v>
      </c>
      <c r="I100" s="20">
        <v>0</v>
      </c>
      <c r="J100" s="24"/>
      <c r="K100" s="24"/>
      <c r="L100" s="26"/>
      <c r="M100" s="26"/>
    </row>
    <row r="101" spans="1:13">
      <c r="A101" s="42"/>
      <c r="B101" s="42"/>
      <c r="C101" s="42"/>
      <c r="D101" s="45"/>
      <c r="E101" s="48"/>
      <c r="F101" s="48"/>
      <c r="G101" s="51"/>
      <c r="H101" s="17" t="s">
        <v>23</v>
      </c>
      <c r="I101" s="21">
        <v>117500</v>
      </c>
      <c r="J101" s="24"/>
      <c r="K101" s="24"/>
      <c r="L101" s="26"/>
      <c r="M101" s="26"/>
    </row>
    <row r="102" spans="1:13">
      <c r="A102" s="40">
        <v>21</v>
      </c>
      <c r="B102" s="40">
        <v>855</v>
      </c>
      <c r="C102" s="40">
        <v>85595</v>
      </c>
      <c r="D102" s="43" t="s">
        <v>56</v>
      </c>
      <c r="E102" s="46" t="s">
        <v>19</v>
      </c>
      <c r="F102" s="46">
        <v>2025</v>
      </c>
      <c r="G102" s="49">
        <f>I102</f>
        <v>25000</v>
      </c>
      <c r="H102" s="16" t="s">
        <v>20</v>
      </c>
      <c r="I102" s="19">
        <f>I103+I104+I105</f>
        <v>25000</v>
      </c>
      <c r="J102" s="24"/>
      <c r="K102" s="24"/>
      <c r="L102" s="26"/>
      <c r="M102" s="26"/>
    </row>
    <row r="103" spans="1:13">
      <c r="A103" s="41"/>
      <c r="B103" s="41"/>
      <c r="C103" s="41"/>
      <c r="D103" s="44"/>
      <c r="E103" s="47"/>
      <c r="F103" s="47"/>
      <c r="G103" s="50"/>
      <c r="H103" s="17" t="s">
        <v>21</v>
      </c>
      <c r="I103" s="20">
        <v>25000</v>
      </c>
      <c r="J103" s="24"/>
      <c r="K103" s="24"/>
      <c r="L103" s="26"/>
      <c r="M103" s="26"/>
    </row>
    <row r="104" spans="1:13" ht="25.5">
      <c r="A104" s="41"/>
      <c r="B104" s="41"/>
      <c r="C104" s="41"/>
      <c r="D104" s="44"/>
      <c r="E104" s="47"/>
      <c r="F104" s="47"/>
      <c r="G104" s="50"/>
      <c r="H104" s="18" t="s">
        <v>22</v>
      </c>
      <c r="I104" s="20">
        <v>0</v>
      </c>
      <c r="J104" s="24"/>
      <c r="K104" s="24"/>
      <c r="L104" s="26"/>
      <c r="M104" s="26"/>
    </row>
    <row r="105" spans="1:13">
      <c r="A105" s="42"/>
      <c r="B105" s="42"/>
      <c r="C105" s="42"/>
      <c r="D105" s="45"/>
      <c r="E105" s="48"/>
      <c r="F105" s="48"/>
      <c r="G105" s="51"/>
      <c r="H105" s="17" t="s">
        <v>23</v>
      </c>
      <c r="I105" s="21">
        <v>0</v>
      </c>
      <c r="J105" s="24"/>
      <c r="K105" s="24"/>
      <c r="L105" s="26"/>
      <c r="M105" s="26"/>
    </row>
    <row r="106" spans="1:13">
      <c r="A106" s="40">
        <v>22</v>
      </c>
      <c r="B106" s="40">
        <v>921</v>
      </c>
      <c r="C106" s="40">
        <v>92195</v>
      </c>
      <c r="D106" s="43" t="s">
        <v>35</v>
      </c>
      <c r="E106" s="46" t="s">
        <v>19</v>
      </c>
      <c r="F106" s="46">
        <v>2025</v>
      </c>
      <c r="G106" s="49">
        <f>I106</f>
        <v>2743720</v>
      </c>
      <c r="H106" s="16" t="s">
        <v>20</v>
      </c>
      <c r="I106" s="19">
        <f>I107+I108+I109</f>
        <v>2743720</v>
      </c>
      <c r="J106" s="24"/>
      <c r="K106" s="24"/>
      <c r="L106" s="26"/>
      <c r="M106" s="26"/>
    </row>
    <row r="107" spans="1:13">
      <c r="A107" s="41"/>
      <c r="B107" s="41"/>
      <c r="C107" s="41"/>
      <c r="D107" s="44"/>
      <c r="E107" s="47"/>
      <c r="F107" s="47"/>
      <c r="G107" s="50"/>
      <c r="H107" s="17" t="s">
        <v>21</v>
      </c>
      <c r="I107" s="20">
        <v>0</v>
      </c>
      <c r="J107" s="24"/>
      <c r="K107" s="24"/>
      <c r="L107" s="26"/>
      <c r="M107" s="26"/>
    </row>
    <row r="108" spans="1:13" ht="25.5">
      <c r="A108" s="41"/>
      <c r="B108" s="41"/>
      <c r="C108" s="41"/>
      <c r="D108" s="44"/>
      <c r="E108" s="47"/>
      <c r="F108" s="47"/>
      <c r="G108" s="50"/>
      <c r="H108" s="18" t="s">
        <v>22</v>
      </c>
      <c r="I108" s="20">
        <v>0</v>
      </c>
      <c r="J108" s="24"/>
      <c r="K108" s="24"/>
      <c r="L108" s="26"/>
      <c r="M108" s="26"/>
    </row>
    <row r="109" spans="1:13">
      <c r="A109" s="42"/>
      <c r="B109" s="42"/>
      <c r="C109" s="42"/>
      <c r="D109" s="45"/>
      <c r="E109" s="48"/>
      <c r="F109" s="48"/>
      <c r="G109" s="51"/>
      <c r="H109" s="17" t="s">
        <v>23</v>
      </c>
      <c r="I109" s="21">
        <v>2743720</v>
      </c>
      <c r="J109" s="24"/>
      <c r="K109" s="24"/>
      <c r="L109" s="26"/>
      <c r="M109" s="26"/>
    </row>
    <row r="110" spans="1:13">
      <c r="A110" s="40">
        <v>23</v>
      </c>
      <c r="B110" s="40">
        <v>926</v>
      </c>
      <c r="C110" s="40">
        <v>92695</v>
      </c>
      <c r="D110" s="43" t="s">
        <v>36</v>
      </c>
      <c r="E110" s="46" t="s">
        <v>19</v>
      </c>
      <c r="F110" s="46">
        <v>2025</v>
      </c>
      <c r="G110" s="49">
        <f>I110</f>
        <v>6897215</v>
      </c>
      <c r="H110" s="16" t="s">
        <v>20</v>
      </c>
      <c r="I110" s="19">
        <f>I111+I112+I113</f>
        <v>6897215</v>
      </c>
      <c r="J110" s="24"/>
      <c r="K110" s="24"/>
      <c r="L110" s="26"/>
      <c r="M110" s="26"/>
    </row>
    <row r="111" spans="1:13">
      <c r="A111" s="41"/>
      <c r="B111" s="41"/>
      <c r="C111" s="41"/>
      <c r="D111" s="44"/>
      <c r="E111" s="47"/>
      <c r="F111" s="47"/>
      <c r="G111" s="50"/>
      <c r="H111" s="17" t="s">
        <v>21</v>
      </c>
      <c r="I111" s="20">
        <v>144363</v>
      </c>
      <c r="J111" s="24"/>
      <c r="K111" s="24"/>
      <c r="L111" s="26"/>
      <c r="M111" s="26"/>
    </row>
    <row r="112" spans="1:13" ht="25.5">
      <c r="A112" s="41"/>
      <c r="B112" s="41"/>
      <c r="C112" s="41"/>
      <c r="D112" s="44"/>
      <c r="E112" s="47"/>
      <c r="F112" s="47"/>
      <c r="G112" s="50"/>
      <c r="H112" s="18" t="s">
        <v>22</v>
      </c>
      <c r="I112" s="20">
        <v>0</v>
      </c>
      <c r="J112" s="24"/>
      <c r="K112" s="24"/>
      <c r="L112" s="26"/>
      <c r="M112" s="26"/>
    </row>
    <row r="113" spans="1:13">
      <c r="A113" s="42"/>
      <c r="B113" s="42"/>
      <c r="C113" s="42"/>
      <c r="D113" s="45"/>
      <c r="E113" s="48"/>
      <c r="F113" s="48"/>
      <c r="G113" s="51"/>
      <c r="H113" s="17" t="s">
        <v>23</v>
      </c>
      <c r="I113" s="20">
        <f>4362871+1299264+1090717</f>
        <v>6752852</v>
      </c>
      <c r="J113" s="24"/>
      <c r="K113" s="24"/>
      <c r="L113" s="26"/>
      <c r="M113" s="26"/>
    </row>
    <row r="114" spans="1:13" ht="15" customHeight="1">
      <c r="A114" s="40">
        <v>24</v>
      </c>
      <c r="B114" s="40">
        <v>926</v>
      </c>
      <c r="C114" s="40">
        <v>92695</v>
      </c>
      <c r="D114" s="43" t="s">
        <v>29</v>
      </c>
      <c r="E114" s="46" t="s">
        <v>19</v>
      </c>
      <c r="F114" s="46">
        <v>2025</v>
      </c>
      <c r="G114" s="49">
        <f>I114</f>
        <v>80000</v>
      </c>
      <c r="H114" s="16" t="s">
        <v>20</v>
      </c>
      <c r="I114" s="19">
        <f>I115+I116+I117</f>
        <v>80000</v>
      </c>
      <c r="J114" s="24"/>
      <c r="K114" s="24"/>
      <c r="L114" s="26"/>
      <c r="M114" s="26"/>
    </row>
    <row r="115" spans="1:13">
      <c r="A115" s="41"/>
      <c r="B115" s="41"/>
      <c r="C115" s="41"/>
      <c r="D115" s="44"/>
      <c r="E115" s="47"/>
      <c r="F115" s="47"/>
      <c r="G115" s="50"/>
      <c r="H115" s="17" t="s">
        <v>21</v>
      </c>
      <c r="I115" s="20">
        <v>40000</v>
      </c>
      <c r="J115" s="24"/>
      <c r="K115" s="24"/>
      <c r="L115" s="26"/>
      <c r="M115" s="26"/>
    </row>
    <row r="116" spans="1:13" ht="25.5">
      <c r="A116" s="41"/>
      <c r="B116" s="41"/>
      <c r="C116" s="41"/>
      <c r="D116" s="44"/>
      <c r="E116" s="47"/>
      <c r="F116" s="47"/>
      <c r="G116" s="50"/>
      <c r="H116" s="18" t="s">
        <v>22</v>
      </c>
      <c r="I116" s="20">
        <v>0</v>
      </c>
      <c r="J116" s="24"/>
      <c r="K116" s="24"/>
      <c r="L116" s="26"/>
      <c r="M116" s="26"/>
    </row>
    <row r="117" spans="1:13">
      <c r="A117" s="42"/>
      <c r="B117" s="42"/>
      <c r="C117" s="42"/>
      <c r="D117" s="45"/>
      <c r="E117" s="48"/>
      <c r="F117" s="48"/>
      <c r="G117" s="51"/>
      <c r="H117" s="17" t="s">
        <v>23</v>
      </c>
      <c r="I117" s="21">
        <v>40000</v>
      </c>
      <c r="J117" s="24"/>
      <c r="K117" s="24"/>
      <c r="L117" s="26"/>
      <c r="M117" s="26"/>
    </row>
    <row r="118" spans="1:13">
      <c r="A118" s="57" t="s">
        <v>24</v>
      </c>
      <c r="B118" s="58"/>
      <c r="C118" s="58"/>
      <c r="D118" s="58"/>
      <c r="E118" s="59"/>
      <c r="F118" s="66">
        <v>2025</v>
      </c>
      <c r="G118" s="69">
        <f>G114+G110+G106+G98+G94+G82+G78+G74+G55+G51+G47+G43+G39+G35+G31+G19+G11+G86+G23+G90+G15+G27+G70+G102</f>
        <v>30609005</v>
      </c>
      <c r="H118" s="16" t="s">
        <v>20</v>
      </c>
      <c r="I118" s="2">
        <f>I114+I110+I106+I98+I94+I82+I78+I74+I55+I51+I47+I43+I39+I35+I31+I19+I11+I86+I23+I90+I15+I27+I70+I102</f>
        <v>30609005</v>
      </c>
      <c r="J118" s="24"/>
      <c r="K118" s="24"/>
      <c r="L118" s="26"/>
      <c r="M118" s="26"/>
    </row>
    <row r="119" spans="1:13">
      <c r="A119" s="60"/>
      <c r="B119" s="61"/>
      <c r="C119" s="61"/>
      <c r="D119" s="61"/>
      <c r="E119" s="62"/>
      <c r="F119" s="67"/>
      <c r="G119" s="70"/>
      <c r="H119" s="22" t="s">
        <v>21</v>
      </c>
      <c r="I119" s="3">
        <f>I12+I32+I36+I40+I44+I48+I52+I56+I75+I79+I83+I95+I99+I107+I111+I115+I20+I87+I16+I24+I28+I91+I71+I103</f>
        <v>7892439</v>
      </c>
      <c r="J119" s="24"/>
      <c r="K119" s="24"/>
      <c r="L119" s="26"/>
      <c r="M119" s="26"/>
    </row>
    <row r="120" spans="1:13" ht="27">
      <c r="A120" s="60"/>
      <c r="B120" s="61"/>
      <c r="C120" s="61"/>
      <c r="D120" s="61"/>
      <c r="E120" s="62"/>
      <c r="F120" s="67"/>
      <c r="G120" s="70"/>
      <c r="H120" s="23" t="s">
        <v>22</v>
      </c>
      <c r="I120" s="3">
        <f>I13+I33+I37+I41+I45+I49+I53+I57+I76+I80+I84+I96+I100+I108+I112+I116+I21+I88+I17+I25+I29+I92+I72+I104</f>
        <v>1322185</v>
      </c>
      <c r="J120" s="24"/>
      <c r="K120" s="24"/>
      <c r="L120" s="26"/>
      <c r="M120" s="26"/>
    </row>
    <row r="121" spans="1:13">
      <c r="A121" s="63"/>
      <c r="B121" s="64"/>
      <c r="C121" s="64"/>
      <c r="D121" s="64"/>
      <c r="E121" s="65"/>
      <c r="F121" s="68"/>
      <c r="G121" s="71"/>
      <c r="H121" s="22" t="s">
        <v>23</v>
      </c>
      <c r="I121" s="3">
        <f>I14+I34+I38+I42+I46+I50+I54+I58+I77+I81+I85+I97+I101+I109+I113+I117+I22+I89+I18+I26+I30+I93+I73+I105</f>
        <v>21394381</v>
      </c>
      <c r="J121" s="24"/>
      <c r="K121" s="24"/>
      <c r="L121" s="26"/>
      <c r="M121" s="26"/>
    </row>
    <row r="122" spans="1:13">
      <c r="A122" s="35"/>
      <c r="B122" s="35"/>
      <c r="C122" s="35"/>
      <c r="D122" s="35"/>
      <c r="E122" s="35"/>
      <c r="F122" s="35"/>
      <c r="G122" s="35"/>
      <c r="H122" s="35"/>
      <c r="I122" s="35"/>
      <c r="J122" s="24"/>
      <c r="K122" s="24"/>
      <c r="L122" s="26"/>
      <c r="M122" s="26"/>
    </row>
    <row r="123" spans="1:13">
      <c r="A123" s="35"/>
      <c r="B123" s="35"/>
      <c r="C123" s="35"/>
      <c r="D123" s="35"/>
      <c r="E123" s="35"/>
      <c r="F123" s="35"/>
      <c r="G123" s="35"/>
      <c r="H123" s="35"/>
      <c r="I123" s="35"/>
      <c r="J123" s="24"/>
      <c r="K123" s="24"/>
      <c r="L123" s="26"/>
      <c r="M123" s="26"/>
    </row>
    <row r="124" spans="1:13">
      <c r="A124" s="35"/>
      <c r="B124" s="35"/>
      <c r="C124" s="35"/>
      <c r="D124" s="35"/>
      <c r="E124" s="35"/>
      <c r="F124" s="35"/>
      <c r="G124" s="38"/>
      <c r="H124" s="35"/>
      <c r="I124" s="35"/>
      <c r="J124" s="24"/>
      <c r="K124" s="24"/>
      <c r="L124" s="26"/>
      <c r="M124" s="26"/>
    </row>
    <row r="125" spans="1:13">
      <c r="A125" s="35"/>
      <c r="B125" s="35"/>
      <c r="C125" s="35"/>
      <c r="D125" s="35"/>
      <c r="E125" s="35"/>
      <c r="F125" s="35"/>
      <c r="G125" s="35"/>
      <c r="H125" s="35"/>
      <c r="I125" s="35"/>
      <c r="J125" s="24"/>
      <c r="K125" s="24"/>
      <c r="L125" s="26"/>
      <c r="M125" s="26"/>
    </row>
    <row r="126" spans="1:13">
      <c r="A126" s="35"/>
      <c r="B126" s="35"/>
      <c r="C126" s="35"/>
      <c r="D126" s="35"/>
      <c r="E126" s="35"/>
      <c r="F126" s="35"/>
      <c r="G126" s="38"/>
      <c r="H126" s="35"/>
      <c r="I126" s="35"/>
      <c r="J126" s="24"/>
      <c r="K126" s="24"/>
      <c r="L126" s="26"/>
      <c r="M126" s="26"/>
    </row>
    <row r="127" spans="1:13">
      <c r="A127" s="35"/>
      <c r="B127" s="35"/>
      <c r="C127" s="35"/>
      <c r="D127" s="35"/>
      <c r="E127" s="35"/>
      <c r="F127" s="35"/>
      <c r="G127" s="35"/>
      <c r="H127" s="35"/>
      <c r="I127" s="35"/>
      <c r="J127" s="24"/>
      <c r="K127" s="24"/>
      <c r="L127" s="26"/>
      <c r="M127" s="26"/>
    </row>
    <row r="128" spans="1:13">
      <c r="A128" s="35"/>
      <c r="B128" s="35"/>
      <c r="C128" s="35"/>
      <c r="D128" s="35"/>
      <c r="E128" s="35"/>
      <c r="F128" s="35"/>
      <c r="G128" s="35"/>
      <c r="H128" s="35"/>
      <c r="I128" s="35"/>
      <c r="J128" s="24"/>
      <c r="K128" s="24"/>
      <c r="L128" s="26"/>
      <c r="M128" s="26"/>
    </row>
    <row r="129" spans="1:9">
      <c r="A129" s="35"/>
      <c r="B129" s="35"/>
      <c r="C129" s="35"/>
      <c r="D129" s="35"/>
      <c r="E129" s="35"/>
      <c r="F129" s="35"/>
      <c r="G129" s="35"/>
      <c r="H129" s="35"/>
      <c r="I129" s="35"/>
    </row>
    <row r="130" spans="1:9">
      <c r="A130" s="35"/>
      <c r="B130" s="35"/>
      <c r="C130" s="35"/>
      <c r="D130" s="35"/>
      <c r="E130" s="35"/>
      <c r="F130" s="35"/>
      <c r="G130" s="35"/>
      <c r="H130" s="35"/>
      <c r="I130" s="35"/>
    </row>
    <row r="131" spans="1:9">
      <c r="A131" s="35"/>
      <c r="B131" s="35"/>
      <c r="C131" s="35"/>
      <c r="D131" s="35"/>
      <c r="E131" s="35"/>
      <c r="F131" s="35"/>
      <c r="G131" s="35"/>
      <c r="H131" s="35"/>
      <c r="I131" s="35"/>
    </row>
    <row r="132" spans="1:9">
      <c r="A132" s="35"/>
      <c r="B132" s="35"/>
      <c r="C132" s="35"/>
      <c r="D132" s="35"/>
      <c r="E132" s="39"/>
      <c r="F132" s="35"/>
      <c r="G132" s="35"/>
      <c r="H132" s="35"/>
      <c r="I132" s="35"/>
    </row>
    <row r="133" spans="1:9">
      <c r="A133" s="35"/>
      <c r="B133" s="35"/>
      <c r="C133" s="35"/>
      <c r="D133" s="35"/>
      <c r="E133" s="35"/>
      <c r="F133" s="35"/>
      <c r="G133" s="35"/>
      <c r="H133" s="35"/>
      <c r="I133" s="35"/>
    </row>
    <row r="134" spans="1:9">
      <c r="A134" s="35"/>
      <c r="B134" s="35"/>
      <c r="C134" s="35"/>
      <c r="D134" s="35"/>
      <c r="E134" s="35"/>
      <c r="F134" s="35"/>
      <c r="G134" s="35"/>
      <c r="H134" s="35"/>
      <c r="I134" s="35"/>
    </row>
    <row r="135" spans="1:9">
      <c r="A135" s="35"/>
      <c r="B135" s="35"/>
      <c r="C135" s="35"/>
      <c r="D135" s="35"/>
      <c r="E135" s="35"/>
      <c r="F135" s="35"/>
      <c r="G135" s="35"/>
      <c r="H135" s="35"/>
      <c r="I135" s="35"/>
    </row>
    <row r="136" spans="1:9">
      <c r="A136" s="35"/>
      <c r="B136" s="35"/>
      <c r="C136" s="35"/>
      <c r="D136" s="35"/>
      <c r="E136" s="35"/>
      <c r="F136" s="35"/>
      <c r="G136" s="35"/>
      <c r="H136" s="35"/>
      <c r="I136" s="35"/>
    </row>
    <row r="137" spans="1:9">
      <c r="A137" s="35"/>
      <c r="B137" s="35"/>
      <c r="C137" s="35"/>
      <c r="D137" s="35"/>
      <c r="E137" s="35"/>
      <c r="F137" s="35"/>
      <c r="G137" s="35"/>
      <c r="H137" s="35"/>
      <c r="I137" s="35"/>
    </row>
    <row r="138" spans="1:9">
      <c r="A138" s="35"/>
      <c r="B138" s="35"/>
      <c r="C138" s="35"/>
      <c r="D138" s="35"/>
      <c r="E138" s="35"/>
      <c r="F138" s="35"/>
      <c r="G138" s="35"/>
      <c r="H138" s="35"/>
      <c r="I138" s="35"/>
    </row>
    <row r="139" spans="1:9">
      <c r="A139" s="35"/>
      <c r="B139" s="35"/>
      <c r="C139" s="35"/>
      <c r="D139" s="35"/>
      <c r="E139" s="35"/>
      <c r="F139" s="35"/>
      <c r="G139" s="35"/>
      <c r="H139" s="35"/>
      <c r="I139" s="35"/>
    </row>
    <row r="140" spans="1:9">
      <c r="A140" s="35"/>
      <c r="B140" s="35"/>
      <c r="C140" s="35"/>
      <c r="D140" s="35"/>
      <c r="E140" s="35"/>
      <c r="F140" s="35"/>
      <c r="G140" s="35"/>
      <c r="H140" s="35"/>
      <c r="I140" s="35"/>
    </row>
    <row r="141" spans="1:9">
      <c r="A141" s="35"/>
      <c r="B141" s="35"/>
      <c r="C141" s="35"/>
      <c r="D141" s="35"/>
      <c r="E141" s="35"/>
      <c r="F141" s="35"/>
      <c r="G141" s="35"/>
      <c r="H141" s="35"/>
      <c r="I141" s="35"/>
    </row>
    <row r="142" spans="1:9">
      <c r="A142" s="35"/>
      <c r="B142" s="35"/>
      <c r="C142" s="35"/>
      <c r="D142" s="35"/>
      <c r="E142" s="35"/>
      <c r="F142" s="35"/>
      <c r="G142" s="35"/>
      <c r="H142" s="35"/>
      <c r="I142" s="35"/>
    </row>
    <row r="143" spans="1:9">
      <c r="A143" s="35"/>
      <c r="B143" s="35"/>
      <c r="C143" s="35"/>
      <c r="D143" s="35"/>
      <c r="E143" s="35"/>
      <c r="F143" s="35"/>
      <c r="G143" s="35"/>
      <c r="H143" s="35"/>
      <c r="I143" s="35"/>
    </row>
    <row r="144" spans="1:9">
      <c r="A144" s="35"/>
      <c r="B144" s="35"/>
      <c r="C144" s="35"/>
      <c r="D144" s="35"/>
      <c r="E144" s="35"/>
      <c r="F144" s="35"/>
      <c r="G144" s="35"/>
      <c r="H144" s="35"/>
      <c r="I144" s="35"/>
    </row>
    <row r="145" spans="1:9">
      <c r="A145" s="35"/>
      <c r="B145" s="35"/>
      <c r="C145" s="35"/>
      <c r="D145" s="35"/>
      <c r="E145" s="35"/>
      <c r="F145" s="35"/>
      <c r="G145" s="35"/>
      <c r="H145" s="35"/>
      <c r="I145" s="35"/>
    </row>
  </sheetData>
  <mergeCells count="175">
    <mergeCell ref="A110:A113"/>
    <mergeCell ref="B110:B113"/>
    <mergeCell ref="C110:C113"/>
    <mergeCell ref="D110:D113"/>
    <mergeCell ref="E110:E113"/>
    <mergeCell ref="A118:E121"/>
    <mergeCell ref="F118:F121"/>
    <mergeCell ref="G118:G121"/>
    <mergeCell ref="F110:F113"/>
    <mergeCell ref="G110:G113"/>
    <mergeCell ref="A114:A117"/>
    <mergeCell ref="B114:B117"/>
    <mergeCell ref="C114:C117"/>
    <mergeCell ref="D114:D117"/>
    <mergeCell ref="E114:E117"/>
    <mergeCell ref="F114:F117"/>
    <mergeCell ref="G114:G117"/>
    <mergeCell ref="A98:A101"/>
    <mergeCell ref="B98:B101"/>
    <mergeCell ref="C98:C101"/>
    <mergeCell ref="D98:D101"/>
    <mergeCell ref="E98:E101"/>
    <mergeCell ref="A106:A109"/>
    <mergeCell ref="B106:B109"/>
    <mergeCell ref="C106:C109"/>
    <mergeCell ref="D106:D109"/>
    <mergeCell ref="E106:E109"/>
    <mergeCell ref="A90:A93"/>
    <mergeCell ref="B90:B93"/>
    <mergeCell ref="C90:C93"/>
    <mergeCell ref="D90:D93"/>
    <mergeCell ref="E90:E93"/>
    <mergeCell ref="F90:F93"/>
    <mergeCell ref="G90:G93"/>
    <mergeCell ref="A94:A97"/>
    <mergeCell ref="B94:B97"/>
    <mergeCell ref="C94:C97"/>
    <mergeCell ref="D94:D97"/>
    <mergeCell ref="E94:E97"/>
    <mergeCell ref="F94:F97"/>
    <mergeCell ref="G94:G97"/>
    <mergeCell ref="A43:A46"/>
    <mergeCell ref="B43:B46"/>
    <mergeCell ref="C43:C46"/>
    <mergeCell ref="D43:D46"/>
    <mergeCell ref="E43:E46"/>
    <mergeCell ref="F43:F46"/>
    <mergeCell ref="G43:G46"/>
    <mergeCell ref="A15:A18"/>
    <mergeCell ref="B15:B18"/>
    <mergeCell ref="F27:F30"/>
    <mergeCell ref="G27:G30"/>
    <mergeCell ref="A39:A42"/>
    <mergeCell ref="B39:B42"/>
    <mergeCell ref="C39:C42"/>
    <mergeCell ref="D39:D42"/>
    <mergeCell ref="E39:E42"/>
    <mergeCell ref="F39:F42"/>
    <mergeCell ref="G39:G42"/>
    <mergeCell ref="C23:C26"/>
    <mergeCell ref="D23:D26"/>
    <mergeCell ref="E23:E26"/>
    <mergeCell ref="F23:F26"/>
    <mergeCell ref="G23:G26"/>
    <mergeCell ref="A19:A22"/>
    <mergeCell ref="G1:I1"/>
    <mergeCell ref="A3:I3"/>
    <mergeCell ref="A27:A30"/>
    <mergeCell ref="B27:B30"/>
    <mergeCell ref="C27:C30"/>
    <mergeCell ref="D27:D30"/>
    <mergeCell ref="E27:E30"/>
    <mergeCell ref="C15:C18"/>
    <mergeCell ref="D15:D18"/>
    <mergeCell ref="E15:E18"/>
    <mergeCell ref="F15:F18"/>
    <mergeCell ref="G15:G18"/>
    <mergeCell ref="I5:I9"/>
    <mergeCell ref="A11:A14"/>
    <mergeCell ref="B11:B14"/>
    <mergeCell ref="C11:C14"/>
    <mergeCell ref="D11:D14"/>
    <mergeCell ref="E11:E14"/>
    <mergeCell ref="F11:F14"/>
    <mergeCell ref="G11:G14"/>
    <mergeCell ref="F19:F22"/>
    <mergeCell ref="G19:G22"/>
    <mergeCell ref="A23:A26"/>
    <mergeCell ref="B23:B26"/>
    <mergeCell ref="B19:B22"/>
    <mergeCell ref="C19:C22"/>
    <mergeCell ref="D19:D22"/>
    <mergeCell ref="E19:E22"/>
    <mergeCell ref="F31:F34"/>
    <mergeCell ref="G31:G34"/>
    <mergeCell ref="A35:A38"/>
    <mergeCell ref="B35:B38"/>
    <mergeCell ref="C35:C38"/>
    <mergeCell ref="D35:D38"/>
    <mergeCell ref="E35:E38"/>
    <mergeCell ref="F35:F38"/>
    <mergeCell ref="G35:G38"/>
    <mergeCell ref="A31:A34"/>
    <mergeCell ref="B31:B34"/>
    <mergeCell ref="C31:C34"/>
    <mergeCell ref="D31:D34"/>
    <mergeCell ref="E31:E34"/>
    <mergeCell ref="F47:F50"/>
    <mergeCell ref="G47:G50"/>
    <mergeCell ref="A51:A54"/>
    <mergeCell ref="B51:B54"/>
    <mergeCell ref="C51:C54"/>
    <mergeCell ref="D51:D54"/>
    <mergeCell ref="E51:E54"/>
    <mergeCell ref="F51:F54"/>
    <mergeCell ref="G51:G54"/>
    <mergeCell ref="A47:A50"/>
    <mergeCell ref="B47:B50"/>
    <mergeCell ref="C47:C50"/>
    <mergeCell ref="D47:D50"/>
    <mergeCell ref="E47:E50"/>
    <mergeCell ref="A78:A81"/>
    <mergeCell ref="B78:B81"/>
    <mergeCell ref="C78:C81"/>
    <mergeCell ref="D78:D81"/>
    <mergeCell ref="E78:E81"/>
    <mergeCell ref="F78:F81"/>
    <mergeCell ref="A102:A105"/>
    <mergeCell ref="F55:F58"/>
    <mergeCell ref="G55:G58"/>
    <mergeCell ref="A55:A58"/>
    <mergeCell ref="B55:B58"/>
    <mergeCell ref="C55:C58"/>
    <mergeCell ref="D55:D58"/>
    <mergeCell ref="E55:E58"/>
    <mergeCell ref="G78:G81"/>
    <mergeCell ref="A82:A85"/>
    <mergeCell ref="B82:B85"/>
    <mergeCell ref="C82:C85"/>
    <mergeCell ref="D82:D85"/>
    <mergeCell ref="E82:E85"/>
    <mergeCell ref="F82:F85"/>
    <mergeCell ref="G82:G85"/>
    <mergeCell ref="A86:A89"/>
    <mergeCell ref="B86:B89"/>
    <mergeCell ref="A70:A73"/>
    <mergeCell ref="B70:B73"/>
    <mergeCell ref="C70:C73"/>
    <mergeCell ref="D70:D73"/>
    <mergeCell ref="E70:E73"/>
    <mergeCell ref="F70:F73"/>
    <mergeCell ref="G70:G73"/>
    <mergeCell ref="A74:A77"/>
    <mergeCell ref="B74:B77"/>
    <mergeCell ref="C74:C77"/>
    <mergeCell ref="D74:D77"/>
    <mergeCell ref="E74:E77"/>
    <mergeCell ref="F74:F77"/>
    <mergeCell ref="G74:G77"/>
    <mergeCell ref="B102:B105"/>
    <mergeCell ref="C102:C105"/>
    <mergeCell ref="D102:D105"/>
    <mergeCell ref="E102:E105"/>
    <mergeCell ref="F102:F105"/>
    <mergeCell ref="G102:G105"/>
    <mergeCell ref="F106:F109"/>
    <mergeCell ref="G106:G109"/>
    <mergeCell ref="I64:I68"/>
    <mergeCell ref="C86:C89"/>
    <mergeCell ref="D86:D89"/>
    <mergeCell ref="E86:E89"/>
    <mergeCell ref="F86:F89"/>
    <mergeCell ref="G86:G89"/>
    <mergeCell ref="F98:F101"/>
    <mergeCell ref="G98:G101"/>
  </mergeCells>
  <pageMargins left="0.70866141732283472" right="0.70866141732283472" top="0.98425196850393704" bottom="0.70866141732283472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"/>
  <sheetViews>
    <sheetView workbookViewId="0">
      <selection activeCell="I30" sqref="I30"/>
    </sheetView>
  </sheetViews>
  <sheetFormatPr defaultRowHeight="15"/>
  <cols>
    <col min="1" max="1" width="3.7109375" customWidth="1"/>
    <col min="2" max="2" width="6.28515625" customWidth="1"/>
    <col min="3" max="3" width="8" customWidth="1"/>
    <col min="4" max="4" width="26.85546875" customWidth="1"/>
    <col min="5" max="5" width="18" customWidth="1"/>
    <col min="7" max="7" width="9.85546875" bestFit="1" customWidth="1"/>
    <col min="8" max="8" width="11.85546875" customWidth="1"/>
    <col min="9" max="9" width="11.7109375" customWidth="1"/>
  </cols>
  <sheetData>
    <row r="1" spans="1:13">
      <c r="A1" s="7"/>
      <c r="B1" s="7"/>
      <c r="C1" s="7"/>
      <c r="D1" s="7"/>
      <c r="E1" s="7"/>
      <c r="F1" s="7"/>
      <c r="G1" s="55" t="s">
        <v>0</v>
      </c>
      <c r="H1" s="55"/>
      <c r="I1" s="55"/>
    </row>
    <row r="2" spans="1:13">
      <c r="A2" s="7"/>
      <c r="B2" s="7"/>
      <c r="C2" s="7"/>
      <c r="D2" s="7"/>
      <c r="E2" s="7"/>
      <c r="F2" s="7"/>
      <c r="G2" s="7"/>
      <c r="H2" s="7"/>
      <c r="I2" s="7"/>
    </row>
    <row r="3" spans="1:13">
      <c r="A3" s="72" t="s">
        <v>47</v>
      </c>
      <c r="B3" s="72"/>
      <c r="C3" s="72"/>
      <c r="D3" s="72"/>
      <c r="E3" s="72"/>
      <c r="F3" s="72"/>
      <c r="G3" s="72"/>
      <c r="H3" s="72"/>
      <c r="I3" s="72"/>
    </row>
    <row r="4" spans="1:13">
      <c r="A4" s="7"/>
      <c r="B4" s="7"/>
      <c r="C4" s="7"/>
      <c r="D4" s="7"/>
      <c r="E4" s="7"/>
      <c r="F4" s="7"/>
      <c r="G4" s="7"/>
      <c r="H4" s="7"/>
      <c r="I4" s="7"/>
    </row>
    <row r="5" spans="1:13">
      <c r="A5" s="4"/>
      <c r="B5" s="4"/>
      <c r="C5" s="4"/>
      <c r="D5" s="4"/>
      <c r="E5" s="4" t="s">
        <v>1</v>
      </c>
      <c r="F5" s="4"/>
      <c r="G5" s="4"/>
      <c r="H5" s="8"/>
      <c r="I5" s="73" t="s">
        <v>48</v>
      </c>
    </row>
    <row r="6" spans="1:13">
      <c r="A6" s="5"/>
      <c r="B6" s="5"/>
      <c r="C6" s="5"/>
      <c r="D6" s="5" t="s">
        <v>2</v>
      </c>
      <c r="E6" s="5" t="s">
        <v>3</v>
      </c>
      <c r="F6" s="5" t="s">
        <v>4</v>
      </c>
      <c r="G6" s="5" t="s">
        <v>5</v>
      </c>
      <c r="H6" s="9" t="s">
        <v>6</v>
      </c>
      <c r="I6" s="74"/>
    </row>
    <row r="7" spans="1:13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9" t="s">
        <v>14</v>
      </c>
      <c r="I7" s="74"/>
    </row>
    <row r="8" spans="1:13">
      <c r="A8" s="5"/>
      <c r="B8" s="5"/>
      <c r="C8" s="5"/>
      <c r="D8" s="5"/>
      <c r="E8" s="5" t="s">
        <v>15</v>
      </c>
      <c r="F8" s="5"/>
      <c r="G8" s="5" t="s">
        <v>16</v>
      </c>
      <c r="H8" s="9"/>
      <c r="I8" s="74"/>
    </row>
    <row r="9" spans="1:13">
      <c r="A9" s="6"/>
      <c r="B9" s="6"/>
      <c r="C9" s="6"/>
      <c r="D9" s="6"/>
      <c r="E9" s="6" t="s">
        <v>17</v>
      </c>
      <c r="F9" s="6"/>
      <c r="G9" s="6" t="s">
        <v>18</v>
      </c>
      <c r="H9" s="10"/>
      <c r="I9" s="75"/>
    </row>
    <row r="10" spans="1:13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</row>
    <row r="11" spans="1:13" ht="18" customHeight="1">
      <c r="A11" s="40">
        <v>1</v>
      </c>
      <c r="B11" s="40">
        <v>710</v>
      </c>
      <c r="C11" s="40">
        <v>71095</v>
      </c>
      <c r="D11" s="43" t="s">
        <v>52</v>
      </c>
      <c r="E11" s="46" t="s">
        <v>19</v>
      </c>
      <c r="F11" s="46">
        <v>2026</v>
      </c>
      <c r="G11" s="49">
        <f>I11</f>
        <v>134685</v>
      </c>
      <c r="H11" s="16" t="s">
        <v>20</v>
      </c>
      <c r="I11" s="2">
        <f>SUM(I12:I14)</f>
        <v>134685</v>
      </c>
      <c r="J11" s="24"/>
      <c r="K11" s="24"/>
      <c r="L11" s="26"/>
      <c r="M11" s="26"/>
    </row>
    <row r="12" spans="1:13" ht="15.75" customHeight="1">
      <c r="A12" s="41"/>
      <c r="B12" s="41"/>
      <c r="C12" s="41"/>
      <c r="D12" s="44"/>
      <c r="E12" s="47"/>
      <c r="F12" s="47"/>
      <c r="G12" s="50"/>
      <c r="H12" s="17" t="s">
        <v>21</v>
      </c>
      <c r="I12" s="15">
        <v>0</v>
      </c>
      <c r="J12" s="24"/>
      <c r="K12" s="24"/>
      <c r="L12" s="26"/>
      <c r="M12" s="26"/>
    </row>
    <row r="13" spans="1:13" ht="12" customHeight="1">
      <c r="A13" s="41"/>
      <c r="B13" s="41"/>
      <c r="C13" s="41"/>
      <c r="D13" s="44"/>
      <c r="E13" s="47"/>
      <c r="F13" s="47"/>
      <c r="G13" s="50"/>
      <c r="H13" s="18" t="s">
        <v>22</v>
      </c>
      <c r="I13" s="14">
        <v>134685</v>
      </c>
      <c r="J13" s="24"/>
      <c r="K13" s="24"/>
      <c r="L13" s="26"/>
      <c r="M13" s="26"/>
    </row>
    <row r="14" spans="1:13" ht="11.25" customHeight="1">
      <c r="A14" s="42"/>
      <c r="B14" s="42"/>
      <c r="C14" s="42"/>
      <c r="D14" s="45"/>
      <c r="E14" s="48"/>
      <c r="F14" s="48"/>
      <c r="G14" s="51"/>
      <c r="H14" s="17" t="s">
        <v>23</v>
      </c>
      <c r="I14" s="14">
        <v>0</v>
      </c>
      <c r="J14" s="24"/>
      <c r="K14" s="24"/>
      <c r="L14" s="26"/>
      <c r="M14" s="26"/>
    </row>
    <row r="15" spans="1:13" ht="15" customHeight="1">
      <c r="A15" s="40">
        <v>2</v>
      </c>
      <c r="B15" s="40">
        <v>750</v>
      </c>
      <c r="C15" s="40">
        <v>75095</v>
      </c>
      <c r="D15" s="43" t="s">
        <v>42</v>
      </c>
      <c r="E15" s="46" t="s">
        <v>19</v>
      </c>
      <c r="F15" s="46">
        <v>2026</v>
      </c>
      <c r="G15" s="49">
        <f>I15</f>
        <v>2700000</v>
      </c>
      <c r="H15" s="16" t="s">
        <v>20</v>
      </c>
      <c r="I15" s="19">
        <f>I16+I17+I18</f>
        <v>2700000</v>
      </c>
      <c r="J15" s="24"/>
      <c r="K15" s="25"/>
      <c r="L15" s="26"/>
      <c r="M15" s="26"/>
    </row>
    <row r="16" spans="1:13">
      <c r="A16" s="41"/>
      <c r="B16" s="41"/>
      <c r="C16" s="41"/>
      <c r="D16" s="44"/>
      <c r="E16" s="47"/>
      <c r="F16" s="47"/>
      <c r="G16" s="50"/>
      <c r="H16" s="17" t="s">
        <v>21</v>
      </c>
      <c r="I16" s="20">
        <v>405000</v>
      </c>
      <c r="J16" s="24"/>
      <c r="K16" s="25"/>
      <c r="L16" s="26"/>
      <c r="M16" s="26"/>
    </row>
    <row r="17" spans="1:13" ht="25.5">
      <c r="A17" s="41"/>
      <c r="B17" s="41"/>
      <c r="C17" s="41"/>
      <c r="D17" s="44"/>
      <c r="E17" s="47"/>
      <c r="F17" s="47"/>
      <c r="G17" s="50"/>
      <c r="H17" s="18" t="s">
        <v>22</v>
      </c>
      <c r="I17" s="20">
        <v>2295000</v>
      </c>
      <c r="J17" s="24"/>
      <c r="K17" s="25"/>
      <c r="L17" s="26"/>
      <c r="M17" s="26"/>
    </row>
    <row r="18" spans="1:13">
      <c r="A18" s="42"/>
      <c r="B18" s="42"/>
      <c r="C18" s="42"/>
      <c r="D18" s="45"/>
      <c r="E18" s="48"/>
      <c r="F18" s="48"/>
      <c r="G18" s="51"/>
      <c r="H18" s="17" t="s">
        <v>23</v>
      </c>
      <c r="I18" s="21">
        <v>0</v>
      </c>
      <c r="J18" s="24"/>
      <c r="K18" s="25"/>
      <c r="L18" s="26"/>
      <c r="M18" s="26"/>
    </row>
    <row r="19" spans="1:13" ht="15" customHeight="1">
      <c r="A19" s="40">
        <v>3</v>
      </c>
      <c r="B19" s="40">
        <v>750</v>
      </c>
      <c r="C19" s="40">
        <v>75095</v>
      </c>
      <c r="D19" s="43" t="s">
        <v>43</v>
      </c>
      <c r="E19" s="46" t="s">
        <v>19</v>
      </c>
      <c r="F19" s="46">
        <v>2026</v>
      </c>
      <c r="G19" s="49">
        <f>I19</f>
        <v>2700000</v>
      </c>
      <c r="H19" s="16" t="s">
        <v>20</v>
      </c>
      <c r="I19" s="19">
        <f>I20+I21+I22</f>
        <v>2700000</v>
      </c>
      <c r="J19" s="24"/>
      <c r="K19" s="25"/>
      <c r="L19" s="26"/>
      <c r="M19" s="26"/>
    </row>
    <row r="20" spans="1:13" ht="18.75" customHeight="1">
      <c r="A20" s="41"/>
      <c r="B20" s="41"/>
      <c r="C20" s="41"/>
      <c r="D20" s="44"/>
      <c r="E20" s="47"/>
      <c r="F20" s="47"/>
      <c r="G20" s="50"/>
      <c r="H20" s="17" t="s">
        <v>21</v>
      </c>
      <c r="I20" s="20">
        <v>405000</v>
      </c>
      <c r="J20" s="24"/>
      <c r="K20" s="25"/>
      <c r="L20" s="26"/>
      <c r="M20" s="26"/>
    </row>
    <row r="21" spans="1:13" ht="25.5">
      <c r="A21" s="41"/>
      <c r="B21" s="41"/>
      <c r="C21" s="41"/>
      <c r="D21" s="44"/>
      <c r="E21" s="47"/>
      <c r="F21" s="47"/>
      <c r="G21" s="50"/>
      <c r="H21" s="18" t="s">
        <v>22</v>
      </c>
      <c r="I21" s="20">
        <v>2295000</v>
      </c>
      <c r="J21" s="24"/>
      <c r="K21" s="25"/>
      <c r="L21" s="26"/>
      <c r="M21" s="26"/>
    </row>
    <row r="22" spans="1:13" ht="23.25" customHeight="1">
      <c r="A22" s="42"/>
      <c r="B22" s="42"/>
      <c r="C22" s="42"/>
      <c r="D22" s="45"/>
      <c r="E22" s="48"/>
      <c r="F22" s="48"/>
      <c r="G22" s="51"/>
      <c r="H22" s="17" t="s">
        <v>23</v>
      </c>
      <c r="I22" s="21">
        <v>0</v>
      </c>
      <c r="J22" s="24"/>
      <c r="K22" s="25"/>
      <c r="L22" s="26"/>
      <c r="M22" s="26"/>
    </row>
    <row r="23" spans="1:13" ht="15" customHeight="1">
      <c r="A23" s="40">
        <v>4</v>
      </c>
      <c r="B23" s="40">
        <v>851</v>
      </c>
      <c r="C23" s="40">
        <v>85195</v>
      </c>
      <c r="D23" s="43" t="s">
        <v>44</v>
      </c>
      <c r="E23" s="46" t="s">
        <v>19</v>
      </c>
      <c r="F23" s="46">
        <v>2026</v>
      </c>
      <c r="G23" s="49">
        <f>I23</f>
        <v>2621167</v>
      </c>
      <c r="H23" s="16" t="s">
        <v>20</v>
      </c>
      <c r="I23" s="19">
        <f>I24+I25+I26</f>
        <v>2621167</v>
      </c>
    </row>
    <row r="24" spans="1:13">
      <c r="A24" s="41"/>
      <c r="B24" s="41"/>
      <c r="C24" s="41"/>
      <c r="D24" s="44"/>
      <c r="E24" s="47"/>
      <c r="F24" s="47"/>
      <c r="G24" s="50"/>
      <c r="H24" s="17" t="s">
        <v>21</v>
      </c>
      <c r="I24" s="20">
        <v>439724</v>
      </c>
    </row>
    <row r="25" spans="1:13" ht="25.5">
      <c r="A25" s="41"/>
      <c r="B25" s="41"/>
      <c r="C25" s="41"/>
      <c r="D25" s="44"/>
      <c r="E25" s="47"/>
      <c r="F25" s="47"/>
      <c r="G25" s="50"/>
      <c r="H25" s="18" t="s">
        <v>22</v>
      </c>
      <c r="I25" s="20">
        <v>2181443</v>
      </c>
    </row>
    <row r="26" spans="1:13">
      <c r="A26" s="42"/>
      <c r="B26" s="42"/>
      <c r="C26" s="42"/>
      <c r="D26" s="45"/>
      <c r="E26" s="48"/>
      <c r="F26" s="48"/>
      <c r="G26" s="51"/>
      <c r="H26" s="17" t="s">
        <v>23</v>
      </c>
      <c r="I26" s="21">
        <v>0</v>
      </c>
    </row>
    <row r="27" spans="1:13">
      <c r="A27" s="57" t="s">
        <v>24</v>
      </c>
      <c r="B27" s="76"/>
      <c r="C27" s="76"/>
      <c r="D27" s="76"/>
      <c r="E27" s="77"/>
      <c r="F27" s="84">
        <v>2026</v>
      </c>
      <c r="G27" s="87">
        <f>G15+G19+G23+G11</f>
        <v>8155852</v>
      </c>
      <c r="H27" s="11" t="s">
        <v>20</v>
      </c>
      <c r="I27" s="2">
        <f>I15+I19+I23+I11</f>
        <v>8155852</v>
      </c>
    </row>
    <row r="28" spans="1:13">
      <c r="A28" s="78"/>
      <c r="B28" s="79"/>
      <c r="C28" s="79"/>
      <c r="D28" s="79"/>
      <c r="E28" s="80"/>
      <c r="F28" s="85"/>
      <c r="G28" s="88"/>
      <c r="H28" s="12" t="s">
        <v>21</v>
      </c>
      <c r="I28" s="3">
        <f>I16+I20+I24</f>
        <v>1249724</v>
      </c>
    </row>
    <row r="29" spans="1:13" ht="27">
      <c r="A29" s="78"/>
      <c r="B29" s="79"/>
      <c r="C29" s="79"/>
      <c r="D29" s="79"/>
      <c r="E29" s="80"/>
      <c r="F29" s="85"/>
      <c r="G29" s="88"/>
      <c r="H29" s="13" t="s">
        <v>22</v>
      </c>
      <c r="I29" s="3">
        <f>I17+I21+I25+I13</f>
        <v>6906128</v>
      </c>
    </row>
    <row r="30" spans="1:13">
      <c r="A30" s="81"/>
      <c r="B30" s="82"/>
      <c r="C30" s="82"/>
      <c r="D30" s="82"/>
      <c r="E30" s="83"/>
      <c r="F30" s="86"/>
      <c r="G30" s="89"/>
      <c r="H30" s="12" t="s">
        <v>23</v>
      </c>
      <c r="I30" s="3">
        <f t="shared" ref="I30" si="0">I18+I22+I26</f>
        <v>0</v>
      </c>
    </row>
  </sheetData>
  <mergeCells count="34">
    <mergeCell ref="B19:B22"/>
    <mergeCell ref="C19:C22"/>
    <mergeCell ref="E15:E18"/>
    <mergeCell ref="F15:F18"/>
    <mergeCell ref="G15:G18"/>
    <mergeCell ref="F19:F22"/>
    <mergeCell ref="A27:E30"/>
    <mergeCell ref="F27:F30"/>
    <mergeCell ref="G27:G30"/>
    <mergeCell ref="A23:A26"/>
    <mergeCell ref="B23:B26"/>
    <mergeCell ref="C23:C26"/>
    <mergeCell ref="D23:D26"/>
    <mergeCell ref="E23:E26"/>
    <mergeCell ref="F23:F26"/>
    <mergeCell ref="G23:G26"/>
    <mergeCell ref="G19:G22"/>
    <mergeCell ref="A19:A22"/>
    <mergeCell ref="D19:D22"/>
    <mergeCell ref="E19:E22"/>
    <mergeCell ref="G1:I1"/>
    <mergeCell ref="A3:I3"/>
    <mergeCell ref="I5:I9"/>
    <mergeCell ref="A15:A18"/>
    <mergeCell ref="B15:B18"/>
    <mergeCell ref="C15:C18"/>
    <mergeCell ref="A11:A14"/>
    <mergeCell ref="B11:B14"/>
    <mergeCell ref="C11:C14"/>
    <mergeCell ref="D11:D14"/>
    <mergeCell ref="E11:E14"/>
    <mergeCell ref="F11:F14"/>
    <mergeCell ref="G11:G14"/>
    <mergeCell ref="D15:D18"/>
  </mergeCells>
  <pageMargins left="0.70866141732283472" right="0.70866141732283472" top="0.98425196850393704" bottom="0.70866141732283472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4E84-4FD2-4F95-9B37-D3E78C218CDC}">
  <sheetPr>
    <pageSetUpPr fitToPage="1"/>
  </sheetPr>
  <dimension ref="A1:I22"/>
  <sheetViews>
    <sheetView workbookViewId="0">
      <selection activeCell="I20" sqref="I20"/>
    </sheetView>
  </sheetViews>
  <sheetFormatPr defaultRowHeight="15"/>
  <cols>
    <col min="1" max="1" width="4.85546875" customWidth="1"/>
    <col min="2" max="2" width="7.28515625" customWidth="1"/>
    <col min="3" max="3" width="8" customWidth="1"/>
    <col min="4" max="4" width="22.7109375" customWidth="1"/>
    <col min="5" max="5" width="17.140625" customWidth="1"/>
    <col min="7" max="7" width="10.42578125" customWidth="1"/>
    <col min="8" max="8" width="13.28515625" customWidth="1"/>
    <col min="9" max="9" width="12.42578125" customWidth="1"/>
  </cols>
  <sheetData>
    <row r="1" spans="1:9">
      <c r="A1" s="7"/>
      <c r="B1" s="7"/>
      <c r="C1" s="7"/>
      <c r="D1" s="7"/>
      <c r="E1" s="7"/>
      <c r="F1" s="7"/>
      <c r="G1" s="55" t="s">
        <v>49</v>
      </c>
      <c r="H1" s="55"/>
      <c r="I1" s="55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>
      <c r="A3" s="72" t="s">
        <v>50</v>
      </c>
      <c r="B3" s="72"/>
      <c r="C3" s="72"/>
      <c r="D3" s="72"/>
      <c r="E3" s="72"/>
      <c r="F3" s="72"/>
      <c r="G3" s="72"/>
      <c r="H3" s="72"/>
      <c r="I3" s="72"/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>
      <c r="A5" s="4"/>
      <c r="B5" s="4"/>
      <c r="C5" s="4"/>
      <c r="D5" s="4"/>
      <c r="E5" s="4" t="s">
        <v>1</v>
      </c>
      <c r="F5" s="4"/>
      <c r="G5" s="4"/>
      <c r="H5" s="8"/>
      <c r="I5" s="73" t="s">
        <v>51</v>
      </c>
    </row>
    <row r="6" spans="1:9">
      <c r="A6" s="5"/>
      <c r="B6" s="5"/>
      <c r="C6" s="5"/>
      <c r="D6" s="5" t="s">
        <v>2</v>
      </c>
      <c r="E6" s="5" t="s">
        <v>3</v>
      </c>
      <c r="F6" s="5" t="s">
        <v>4</v>
      </c>
      <c r="G6" s="5" t="s">
        <v>5</v>
      </c>
      <c r="H6" s="9" t="s">
        <v>6</v>
      </c>
      <c r="I6" s="74"/>
    </row>
    <row r="7" spans="1:9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9" t="s">
        <v>14</v>
      </c>
      <c r="I7" s="74"/>
    </row>
    <row r="8" spans="1:9">
      <c r="A8" s="5"/>
      <c r="B8" s="5"/>
      <c r="C8" s="5"/>
      <c r="D8" s="5"/>
      <c r="E8" s="5" t="s">
        <v>15</v>
      </c>
      <c r="F8" s="5"/>
      <c r="G8" s="5" t="s">
        <v>16</v>
      </c>
      <c r="H8" s="9"/>
      <c r="I8" s="74"/>
    </row>
    <row r="9" spans="1:9">
      <c r="A9" s="6"/>
      <c r="B9" s="6"/>
      <c r="C9" s="6"/>
      <c r="D9" s="6"/>
      <c r="E9" s="6" t="s">
        <v>17</v>
      </c>
      <c r="F9" s="6"/>
      <c r="G9" s="6" t="s">
        <v>18</v>
      </c>
      <c r="H9" s="10"/>
      <c r="I9" s="75"/>
    </row>
    <row r="10" spans="1:9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</row>
    <row r="11" spans="1:9">
      <c r="A11" s="40">
        <v>1</v>
      </c>
      <c r="B11" s="40">
        <v>750</v>
      </c>
      <c r="C11" s="40">
        <v>75095</v>
      </c>
      <c r="D11" s="43" t="s">
        <v>42</v>
      </c>
      <c r="E11" s="46" t="s">
        <v>19</v>
      </c>
      <c r="F11" s="46">
        <v>2027</v>
      </c>
      <c r="G11" s="49">
        <f>I11</f>
        <v>2700000</v>
      </c>
      <c r="H11" s="16" t="s">
        <v>20</v>
      </c>
      <c r="I11" s="19">
        <f>I12+I13+I14</f>
        <v>2700000</v>
      </c>
    </row>
    <row r="12" spans="1:9">
      <c r="A12" s="41"/>
      <c r="B12" s="41"/>
      <c r="C12" s="41"/>
      <c r="D12" s="44"/>
      <c r="E12" s="47"/>
      <c r="F12" s="47"/>
      <c r="G12" s="50"/>
      <c r="H12" s="17" t="s">
        <v>21</v>
      </c>
      <c r="I12" s="20">
        <v>405000</v>
      </c>
    </row>
    <row r="13" spans="1:9" ht="24.75" customHeight="1">
      <c r="A13" s="41"/>
      <c r="B13" s="41"/>
      <c r="C13" s="41"/>
      <c r="D13" s="44"/>
      <c r="E13" s="47"/>
      <c r="F13" s="47"/>
      <c r="G13" s="50"/>
      <c r="H13" s="18" t="s">
        <v>22</v>
      </c>
      <c r="I13" s="20">
        <v>2295000</v>
      </c>
    </row>
    <row r="14" spans="1:9">
      <c r="A14" s="42"/>
      <c r="B14" s="42"/>
      <c r="C14" s="42"/>
      <c r="D14" s="45"/>
      <c r="E14" s="48"/>
      <c r="F14" s="48"/>
      <c r="G14" s="51"/>
      <c r="H14" s="17" t="s">
        <v>23</v>
      </c>
      <c r="I14" s="21">
        <v>0</v>
      </c>
    </row>
    <row r="15" spans="1:9" ht="15" customHeight="1">
      <c r="A15" s="40">
        <v>2</v>
      </c>
      <c r="B15" s="40">
        <v>851</v>
      </c>
      <c r="C15" s="40">
        <v>85195</v>
      </c>
      <c r="D15" s="43" t="s">
        <v>44</v>
      </c>
      <c r="E15" s="46" t="s">
        <v>19</v>
      </c>
      <c r="F15" s="46">
        <v>2027</v>
      </c>
      <c r="G15" s="49">
        <f>I15</f>
        <v>27381</v>
      </c>
      <c r="H15" s="16" t="s">
        <v>20</v>
      </c>
      <c r="I15" s="19">
        <f>I16+I17+I18</f>
        <v>27381</v>
      </c>
    </row>
    <row r="16" spans="1:9">
      <c r="A16" s="41"/>
      <c r="B16" s="41"/>
      <c r="C16" s="41"/>
      <c r="D16" s="44"/>
      <c r="E16" s="47"/>
      <c r="F16" s="47"/>
      <c r="G16" s="50"/>
      <c r="H16" s="17" t="s">
        <v>21</v>
      </c>
      <c r="I16" s="20">
        <v>27381</v>
      </c>
    </row>
    <row r="17" spans="1:9" ht="25.5">
      <c r="A17" s="41"/>
      <c r="B17" s="41"/>
      <c r="C17" s="41"/>
      <c r="D17" s="44"/>
      <c r="E17" s="47"/>
      <c r="F17" s="47"/>
      <c r="G17" s="50"/>
      <c r="H17" s="18" t="s">
        <v>22</v>
      </c>
      <c r="I17" s="20">
        <v>0</v>
      </c>
    </row>
    <row r="18" spans="1:9">
      <c r="A18" s="42"/>
      <c r="B18" s="42"/>
      <c r="C18" s="42"/>
      <c r="D18" s="45"/>
      <c r="E18" s="48"/>
      <c r="F18" s="48"/>
      <c r="G18" s="51"/>
      <c r="H18" s="17" t="s">
        <v>23</v>
      </c>
      <c r="I18" s="21">
        <v>0</v>
      </c>
    </row>
    <row r="19" spans="1:9">
      <c r="A19" s="57" t="s">
        <v>24</v>
      </c>
      <c r="B19" s="76"/>
      <c r="C19" s="76"/>
      <c r="D19" s="76"/>
      <c r="E19" s="77"/>
      <c r="F19" s="84">
        <v>2027</v>
      </c>
      <c r="G19" s="87">
        <f>G11+G15</f>
        <v>2727381</v>
      </c>
      <c r="H19" s="11" t="s">
        <v>20</v>
      </c>
      <c r="I19" s="2">
        <f>I11+I15</f>
        <v>2727381</v>
      </c>
    </row>
    <row r="20" spans="1:9">
      <c r="A20" s="78"/>
      <c r="B20" s="79"/>
      <c r="C20" s="79"/>
      <c r="D20" s="79"/>
      <c r="E20" s="80"/>
      <c r="F20" s="85"/>
      <c r="G20" s="88"/>
      <c r="H20" s="12" t="s">
        <v>21</v>
      </c>
      <c r="I20" s="3">
        <f>I12+I16</f>
        <v>432381</v>
      </c>
    </row>
    <row r="21" spans="1:9" ht="26.25" customHeight="1">
      <c r="A21" s="78"/>
      <c r="B21" s="79"/>
      <c r="C21" s="79"/>
      <c r="D21" s="79"/>
      <c r="E21" s="80"/>
      <c r="F21" s="85"/>
      <c r="G21" s="88"/>
      <c r="H21" s="13" t="s">
        <v>22</v>
      </c>
      <c r="I21" s="3">
        <f t="shared" ref="I21:I22" si="0">I13+I17</f>
        <v>2295000</v>
      </c>
    </row>
    <row r="22" spans="1:9">
      <c r="A22" s="81"/>
      <c r="B22" s="82"/>
      <c r="C22" s="82"/>
      <c r="D22" s="82"/>
      <c r="E22" s="83"/>
      <c r="F22" s="86"/>
      <c r="G22" s="89"/>
      <c r="H22" s="12" t="s">
        <v>23</v>
      </c>
      <c r="I22" s="3">
        <f t="shared" si="0"/>
        <v>0</v>
      </c>
    </row>
  </sheetData>
  <mergeCells count="20">
    <mergeCell ref="D15:D18"/>
    <mergeCell ref="E15:E18"/>
    <mergeCell ref="F15:F18"/>
    <mergeCell ref="G15:G18"/>
    <mergeCell ref="A19:E22"/>
    <mergeCell ref="F19:F22"/>
    <mergeCell ref="G19:G22"/>
    <mergeCell ref="A15:A18"/>
    <mergeCell ref="B15:B18"/>
    <mergeCell ref="C15:C18"/>
    <mergeCell ref="G1:I1"/>
    <mergeCell ref="A3:I3"/>
    <mergeCell ref="I5:I9"/>
    <mergeCell ref="A11:A14"/>
    <mergeCell ref="B11:B14"/>
    <mergeCell ref="C11:C14"/>
    <mergeCell ref="D11:D14"/>
    <mergeCell ref="E11:E14"/>
    <mergeCell ref="F11:F14"/>
    <mergeCell ref="G11:G1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INWESTYCJE 2025  </vt:lpstr>
      <vt:lpstr>INWESTYCJE 2026</vt:lpstr>
      <vt:lpstr>INWESTYCJE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Anna Buniak</cp:lastModifiedBy>
  <cp:lastPrinted>2025-04-14T07:45:06Z</cp:lastPrinted>
  <dcterms:created xsi:type="dcterms:W3CDTF">2014-05-21T08:43:04Z</dcterms:created>
  <dcterms:modified xsi:type="dcterms:W3CDTF">2025-04-14T07:45:47Z</dcterms:modified>
</cp:coreProperties>
</file>