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92.168.0.171\Biuro Rady\Moje dokumenty\sesje\sesja 2\uchwaly\II   24 budżet\"/>
    </mc:Choice>
  </mc:AlternateContent>
  <xr:revisionPtr revIDLastSave="0" documentId="13_ncr:1_{64C406E9-1689-4120-8C1E-285D6E64900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załącznik nr 1 2" sheetId="1" r:id="rId1"/>
    <sheet name="załącznik nr 3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I102" i="3"/>
  <c r="I105" i="3"/>
  <c r="G102" i="3"/>
  <c r="I74" i="3"/>
  <c r="G74" i="3" s="1"/>
  <c r="I104" i="3"/>
  <c r="I70" i="3"/>
  <c r="G70" i="3" s="1"/>
  <c r="I31" i="3"/>
  <c r="G31" i="3" s="1"/>
  <c r="I23" i="3"/>
  <c r="G23" i="3" s="1"/>
  <c r="I27" i="3"/>
  <c r="G27" i="3" s="1"/>
  <c r="E124" i="1"/>
  <c r="F124" i="1"/>
  <c r="F125" i="1"/>
  <c r="E125" i="1"/>
  <c r="F118" i="1"/>
  <c r="F117" i="1" s="1"/>
  <c r="F116" i="1" s="1"/>
  <c r="E118" i="1"/>
  <c r="E117" i="1"/>
  <c r="E116" i="1" s="1"/>
  <c r="F109" i="1"/>
  <c r="E122" i="1"/>
  <c r="E121" i="1" s="1"/>
  <c r="E120" i="1" s="1"/>
  <c r="E104" i="1"/>
  <c r="F104" i="1"/>
  <c r="F114" i="1"/>
  <c r="E114" i="1"/>
  <c r="E113" i="1" s="1"/>
  <c r="F111" i="1"/>
  <c r="E111" i="1"/>
  <c r="E110" i="1" s="1"/>
  <c r="F102" i="1"/>
  <c r="F101" i="1" s="1"/>
  <c r="F100" i="1" s="1"/>
  <c r="E102" i="1"/>
  <c r="F92" i="1"/>
  <c r="F95" i="1"/>
  <c r="E95" i="1"/>
  <c r="E92" i="1"/>
  <c r="E91" i="1" s="1"/>
  <c r="E90" i="1" s="1"/>
  <c r="F88" i="1"/>
  <c r="F87" i="1" s="1"/>
  <c r="F86" i="1" s="1"/>
  <c r="E88" i="1"/>
  <c r="E87" i="1" s="1"/>
  <c r="E86" i="1" s="1"/>
  <c r="F74" i="1"/>
  <c r="F78" i="1"/>
  <c r="F77" i="1" s="1"/>
  <c r="E78" i="1"/>
  <c r="F50" i="1"/>
  <c r="F20" i="1"/>
  <c r="F19" i="1" s="1"/>
  <c r="F18" i="1" s="1"/>
  <c r="E20" i="1"/>
  <c r="E19" i="1" s="1"/>
  <c r="E18" i="1" s="1"/>
  <c r="E45" i="1"/>
  <c r="E44" i="1" s="1"/>
  <c r="E43" i="1" s="1"/>
  <c r="F126" i="1" l="1"/>
  <c r="E109" i="1"/>
  <c r="E101" i="1"/>
  <c r="E100" i="1" s="1"/>
  <c r="F91" i="1"/>
  <c r="F90" i="1" s="1"/>
  <c r="E30" i="1" l="1"/>
  <c r="E29" i="1" s="1"/>
  <c r="F26" i="1"/>
  <c r="E26" i="1"/>
  <c r="F40" i="1"/>
  <c r="F39" i="1" s="1"/>
  <c r="F38" i="1" s="1"/>
  <c r="E40" i="1"/>
  <c r="E39" i="1" s="1"/>
  <c r="E38" i="1" s="1"/>
  <c r="F36" i="1"/>
  <c r="E36" i="1"/>
  <c r="E35" i="1" s="1"/>
  <c r="F30" i="1"/>
  <c r="F24" i="1"/>
  <c r="F23" i="1" s="1"/>
  <c r="F22" i="1" s="1"/>
  <c r="E24" i="1"/>
  <c r="F16" i="1"/>
  <c r="F15" i="1" s="1"/>
  <c r="F14" i="1" s="1"/>
  <c r="E16" i="1"/>
  <c r="E15" i="1" s="1"/>
  <c r="E14" i="1" s="1"/>
  <c r="E23" i="1" l="1"/>
  <c r="E22" i="1" s="1"/>
  <c r="E28" i="1"/>
  <c r="F73" i="1" l="1"/>
  <c r="F72" i="1" s="1"/>
  <c r="E74" i="1"/>
  <c r="E82" i="1"/>
  <c r="E81" i="1" s="1"/>
  <c r="E80" i="1" s="1"/>
  <c r="F80" i="1"/>
  <c r="E9" i="1"/>
  <c r="E8" i="1" s="1"/>
  <c r="E7" i="1" s="1"/>
  <c r="E49" i="1" s="1"/>
  <c r="F7" i="1"/>
  <c r="F49" i="1" s="1"/>
  <c r="F51" i="1" l="1"/>
  <c r="I12" i="3"/>
  <c r="I98" i="3"/>
  <c r="I94" i="3"/>
  <c r="G94" i="3" s="1"/>
  <c r="I90" i="3"/>
  <c r="G90" i="3"/>
  <c r="I86" i="3"/>
  <c r="G86" i="3" s="1"/>
  <c r="I82" i="3"/>
  <c r="G82" i="3" s="1"/>
  <c r="I78" i="3"/>
  <c r="G78" i="3" s="1"/>
  <c r="I59" i="3"/>
  <c r="G59" i="3" s="1"/>
  <c r="I55" i="3"/>
  <c r="G55" i="3" s="1"/>
  <c r="I52" i="3"/>
  <c r="I103" i="3" s="1"/>
  <c r="I47" i="3"/>
  <c r="G47" i="3" s="1"/>
  <c r="I43" i="3"/>
  <c r="G43" i="3" s="1"/>
  <c r="I39" i="3"/>
  <c r="G39" i="3" s="1"/>
  <c r="I35" i="3"/>
  <c r="G35" i="3" s="1"/>
  <c r="I19" i="3"/>
  <c r="G19" i="3" s="1"/>
  <c r="I15" i="3"/>
  <c r="G15" i="3" s="1"/>
  <c r="G98" i="3" l="1"/>
  <c r="I51" i="3"/>
  <c r="G51" i="3" s="1"/>
  <c r="I11" i="3"/>
  <c r="G11" i="3" s="1"/>
</calcChain>
</file>

<file path=xl/sharedStrings.xml><?xml version="1.0" encoding="utf-8"?>
<sst xmlns="http://schemas.openxmlformats.org/spreadsheetml/2006/main" count="306" uniqueCount="118">
  <si>
    <t>§</t>
  </si>
  <si>
    <t>DOCHODY</t>
  </si>
  <si>
    <t xml:space="preserve">Dział </t>
  </si>
  <si>
    <t xml:space="preserve">Rozdział </t>
  </si>
  <si>
    <t xml:space="preserve">Nazwa </t>
  </si>
  <si>
    <t xml:space="preserve">Zwiększenie </t>
  </si>
  <si>
    <t xml:space="preserve">Zmniejszenie </t>
  </si>
  <si>
    <t xml:space="preserve">Razem dochody </t>
  </si>
  <si>
    <t xml:space="preserve">                                                                                                                   </t>
  </si>
  <si>
    <t xml:space="preserve">WYDATKI </t>
  </si>
  <si>
    <t xml:space="preserve"> Załącznik Nr  1  do Uchwały</t>
  </si>
  <si>
    <t xml:space="preserve"> Rady  Powiatu  Świdwińskiego </t>
  </si>
  <si>
    <t xml:space="preserve"> Załącznik Nr  2  do Uchwały</t>
  </si>
  <si>
    <t>w tym na wydatki inwestycyjne</t>
  </si>
  <si>
    <t>w tym dochody majątkowe</t>
  </si>
  <si>
    <t>Pozostała działalność</t>
  </si>
  <si>
    <t>Starostwo Powiatowe w Świdwinie</t>
  </si>
  <si>
    <t>Lp.</t>
  </si>
  <si>
    <t xml:space="preserve">Razem wydatki </t>
  </si>
  <si>
    <t>Powiatowy Zarząd Dróg w Świdwinie</t>
  </si>
  <si>
    <t>Jednostka</t>
  </si>
  <si>
    <t>Nazwa zadania</t>
  </si>
  <si>
    <t>organizacyjna</t>
  </si>
  <si>
    <t>Okres</t>
  </si>
  <si>
    <t xml:space="preserve">Łączne </t>
  </si>
  <si>
    <t>Źródła</t>
  </si>
  <si>
    <t>Dział</t>
  </si>
  <si>
    <t>Rozdział</t>
  </si>
  <si>
    <t xml:space="preserve">inwestycyjnego </t>
  </si>
  <si>
    <t>realizująca program</t>
  </si>
  <si>
    <t>realizacji</t>
  </si>
  <si>
    <t>nakłady</t>
  </si>
  <si>
    <t>finansowania</t>
  </si>
  <si>
    <t>lub koordynująca</t>
  </si>
  <si>
    <t>finansowe</t>
  </si>
  <si>
    <t>wykonanie programu</t>
  </si>
  <si>
    <t>(w zł)</t>
  </si>
  <si>
    <t>OGÓŁEM:</t>
  </si>
  <si>
    <t xml:space="preserve">środki własne </t>
  </si>
  <si>
    <t>środki pomocowe</t>
  </si>
  <si>
    <t>inne środki</t>
  </si>
  <si>
    <t xml:space="preserve">Starostwo Powiatowe w Świdwinie </t>
  </si>
  <si>
    <t>Wydatki inwestycyjne - dokumentacje, nadzory</t>
  </si>
  <si>
    <t>Opracowanie koncepcji architektoniczno- urbanistycznej bazy warsztatowej ZSR CKZ HIPERBAZA w Świdwinie</t>
  </si>
  <si>
    <t>Poprawa efektywności energetycznej w budynkach szkolnych oraz modernizacja infrastruktury DPS w powiecie świdwińskim</t>
  </si>
  <si>
    <t>Budowa hali sportowej przy Zespole Szkół im. Wł. Broniewskiego w Świdwinie</t>
  </si>
  <si>
    <t>Poprawa infrastruktury sportowej na terenie szkół Powiatu Świdwińskiego</t>
  </si>
  <si>
    <t xml:space="preserve">RAZEM </t>
  </si>
  <si>
    <t>Remont nawierzchni drogi powiatowej Nr 1082Z na odcinku Stare Resko - Gawroniec wraz z budową odcinka kanalizacji deszczowej</t>
  </si>
  <si>
    <t>Wydatki inwestycyjne jednostek budżetowych</t>
  </si>
  <si>
    <t>Rewitalizacja iglicy kościoła pw. MBNP w Świdwinie</t>
  </si>
  <si>
    <t>Rady Powiatu Świdwińskiego</t>
  </si>
  <si>
    <t>Zadania inwestycyjne do realizacji w 2024 roku</t>
  </si>
  <si>
    <t>Plan na 2024r.</t>
  </si>
  <si>
    <t>Przebudowa drogi powiatowej Nr 1088Z w m. Połczyn-Zdrój (ul. Powstańców Warszawskich) poprzez budowę chodnika</t>
  </si>
  <si>
    <t>Budowa chodnika wraz z oświetleniem w ciągu drogi powiatowej Nr 1047Z, ul. Spółdzielcza w m. Świdwin</t>
  </si>
  <si>
    <t>Dotacja na zadania inwestycyjne drogowe realizowane przez Związek Powiatowo-Gminny</t>
  </si>
  <si>
    <t>Montaż instalacji gazowej w budynku Starostwa Powiatowego III piętro</t>
  </si>
  <si>
    <t>Wymiana windy w budynku Starostwa Powiatowego</t>
  </si>
  <si>
    <t>Wydzielenie klatki ppoż. w budynku Starostwa Powiatowego</t>
  </si>
  <si>
    <t>Wymiana przyłącza wodnego w Zespole Placówek Specjalnych w Sławoborzu</t>
  </si>
  <si>
    <t>Poprawa jakości usług medycznych w szpitalu w Połczynie-Zdroju</t>
  </si>
  <si>
    <t>Remont dachu zabytkowego szpitala w Połczynie Zdroju</t>
  </si>
  <si>
    <t>Budowa boiska trawiastego wraz z infrastrukturą towarzyszącą przy ZSR CKZ w Świdwinie</t>
  </si>
  <si>
    <t>Załącznik Nr 3 do Uchwały</t>
  </si>
  <si>
    <t>OŚWIATA I WYCHOWANIE</t>
  </si>
  <si>
    <t>Zakup usług pozostałych</t>
  </si>
  <si>
    <t>BEZPIECZEŃSTWO PUBLICZNE I OCHRONA PRZECIWPOŻAROWA</t>
  </si>
  <si>
    <t>realizowane przez powiat na podstawie porozumień z organami administracji rządowej</t>
  </si>
  <si>
    <t>powiat na podstawie porozumień z organami administracji rządowej</t>
  </si>
  <si>
    <t>Dotacja celowa otrzymana z budżetu państwa na zadania bieżące realizowane przez</t>
  </si>
  <si>
    <t xml:space="preserve">Dotacja celowe otrzymana z budżetu państwa na inwestycje i zakupy inwestycyjne </t>
  </si>
  <si>
    <t>"Bezpieczna przestrzeń na terenie Powiatu Świdwińskiego"</t>
  </si>
  <si>
    <t>Zakup materiałów i wyposażenia</t>
  </si>
  <si>
    <t>ADMINISTRACJA PUBLICZNA</t>
  </si>
  <si>
    <t>Promocja jednostek samorządu terytorialnego</t>
  </si>
  <si>
    <t>OPIEKA SPOŁECZNA</t>
  </si>
  <si>
    <t>Domy pomocy społecznej</t>
  </si>
  <si>
    <t>Dom Pomocy Społecznej w Krzecku</t>
  </si>
  <si>
    <t>0 970</t>
  </si>
  <si>
    <t>Wpływy z różnych dochodów</t>
  </si>
  <si>
    <t>Technika</t>
  </si>
  <si>
    <t>Zespół Szkół Rolniczych CKZ w Świdwinie</t>
  </si>
  <si>
    <t>0 690</t>
  </si>
  <si>
    <t>Wpływy z różnych opłat</t>
  </si>
  <si>
    <t>EDUKACYJNA OPIEKA WYCHOWAWCZA</t>
  </si>
  <si>
    <t>Specjalne ośrodki szkolno - wychowawcze</t>
  </si>
  <si>
    <t>Zespół Placówek Specjalnych w Sławoborzu</t>
  </si>
  <si>
    <t>0 960</t>
  </si>
  <si>
    <t>Wpływy z otrzymanych spadków, zapisów i darowizn w postaci pieniężnej</t>
  </si>
  <si>
    <t>Internaty i bursy szkolne</t>
  </si>
  <si>
    <t>RODZINA</t>
  </si>
  <si>
    <t>Placówki opiekuńczo - wychowawcze</t>
  </si>
  <si>
    <t>Centrum Placówek Opiekuńczo - Wychowawczych w Świdwinie</t>
  </si>
  <si>
    <t>0 830</t>
  </si>
  <si>
    <t>Wpływy z usług</t>
  </si>
  <si>
    <t>Dom Pomocy Społecznej w Modrzewcu</t>
  </si>
  <si>
    <t>GOSPODARKA KOMUNALNA I OCHRONA ŚRODOWISKA</t>
  </si>
  <si>
    <r>
      <t>Starostwo Powiatowe w Świdwinie - "</t>
    </r>
    <r>
      <rPr>
        <i/>
        <u/>
        <sz val="11"/>
        <color theme="1"/>
        <rFont val="Times New Roman"/>
        <family val="1"/>
        <charset val="238"/>
      </rPr>
      <t>Las wokół nas"</t>
    </r>
  </si>
  <si>
    <t>Środki otrzymane od pozostałych jednostek zaliczanych do sektora finansów publicznych na</t>
  </si>
  <si>
    <t>realizację zadań bieżących jednostek zaliczanych do sektora finansów publicznych</t>
  </si>
  <si>
    <r>
      <t>Starostwo Powiatowe w Świdwinie - "</t>
    </r>
    <r>
      <rPr>
        <i/>
        <u/>
        <sz val="11"/>
        <color theme="1"/>
        <rFont val="Times New Roman"/>
        <family val="1"/>
        <charset val="238"/>
      </rPr>
      <t>Las wokół nas- runo leśne "</t>
    </r>
  </si>
  <si>
    <t>OCHONA ZDROWIA</t>
  </si>
  <si>
    <t>Środki otrzymane z Rządowego Funduszu Polski Ład: Program Inwestycji Strategicznych na realizację zadań inwestycyjnych</t>
  </si>
  <si>
    <t>Zakup usług pozostałych - wkład własny "Bezpieczna przestrzeń"</t>
  </si>
  <si>
    <t>Zakup usług pozostałych - wkład własny "Las wokół nas"</t>
  </si>
  <si>
    <t xml:space="preserve">Starostwo Powiatowe w Świdwinie - Poprawa jakości usług medycznych w szpitalu </t>
  </si>
  <si>
    <t>Odpis na ZFŚS</t>
  </si>
  <si>
    <t xml:space="preserve">Starostwo Powiatowe w Świdwinie - Remont dachu zabytkowego szpitala </t>
  </si>
  <si>
    <t>Zakup usług remontowych</t>
  </si>
  <si>
    <t>Zakup środków żywności</t>
  </si>
  <si>
    <t>Szkolenia pracowników niebędących członkami korpusu służby cywilnej</t>
  </si>
  <si>
    <t>Wydatki inwestycyjne - powierzchniowe utwardzenie dróg</t>
  </si>
  <si>
    <t>Zakupy majatkowe - CYBERBEZPIECZNY SAMORZĄD</t>
  </si>
  <si>
    <t>Komenda Powiatowa Policji w Świdwinie</t>
  </si>
  <si>
    <t>Zakup radiowozu dla KPP w Świdwinie</t>
  </si>
  <si>
    <t>Bezpieczna przestrzeń na terenie Powiatu Świdwińskiego</t>
  </si>
  <si>
    <t xml:space="preserve">  Nr II/10/24 z dnia 6 czerwca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</si>
</sst>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u/>
      <sz val="11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u/>
      <sz val="11"/>
      <color rgb="FFFF0000"/>
      <name val="Calibri"/>
      <family val="2"/>
      <charset val="238"/>
      <scheme val="minor"/>
    </font>
    <font>
      <u/>
      <sz val="1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i/>
      <u/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0.5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i/>
      <u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/>
    <xf numFmtId="0" fontId="4" fillId="0" borderId="7" xfId="0" applyFont="1" applyBorder="1"/>
    <xf numFmtId="0" fontId="6" fillId="0" borderId="0" xfId="0" applyFont="1"/>
    <xf numFmtId="0" fontId="8" fillId="0" borderId="0" xfId="0" applyFont="1"/>
    <xf numFmtId="0" fontId="10" fillId="0" borderId="0" xfId="0" applyFont="1"/>
    <xf numFmtId="0" fontId="11" fillId="0" borderId="7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1" xfId="0" applyFont="1" applyBorder="1"/>
    <xf numFmtId="0" fontId="5" fillId="0" borderId="0" xfId="0" applyFont="1" applyAlignment="1">
      <alignment vertical="center"/>
    </xf>
    <xf numFmtId="0" fontId="12" fillId="0" borderId="0" xfId="0" applyFont="1"/>
    <xf numFmtId="164" fontId="12" fillId="0" borderId="0" xfId="0" applyNumberFormat="1" applyFont="1"/>
    <xf numFmtId="164" fontId="9" fillId="0" borderId="0" xfId="0" applyNumberFormat="1" applyFont="1"/>
    <xf numFmtId="0" fontId="13" fillId="0" borderId="0" xfId="0" applyFont="1"/>
    <xf numFmtId="0" fontId="7" fillId="0" borderId="5" xfId="0" applyFont="1" applyBorder="1" applyAlignment="1">
      <alignment horizontal="right"/>
    </xf>
    <xf numFmtId="0" fontId="15" fillId="0" borderId="0" xfId="0" applyFont="1"/>
    <xf numFmtId="164" fontId="2" fillId="0" borderId="5" xfId="0" applyNumberFormat="1" applyFont="1" applyBorder="1"/>
    <xf numFmtId="0" fontId="1" fillId="0" borderId="5" xfId="0" applyFont="1" applyBorder="1" applyAlignment="1">
      <alignment vertical="center" wrapText="1"/>
    </xf>
    <xf numFmtId="164" fontId="4" fillId="0" borderId="5" xfId="0" applyNumberFormat="1" applyFont="1" applyBorder="1"/>
    <xf numFmtId="0" fontId="16" fillId="0" borderId="1" xfId="1" applyFont="1" applyBorder="1" applyAlignment="1">
      <alignment horizontal="center"/>
    </xf>
    <xf numFmtId="0" fontId="16" fillId="0" borderId="11" xfId="1" applyFont="1" applyBorder="1" applyAlignment="1">
      <alignment horizontal="center"/>
    </xf>
    <xf numFmtId="0" fontId="16" fillId="0" borderId="7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16" fillId="0" borderId="13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8" fillId="2" borderId="5" xfId="1" applyFont="1" applyFill="1" applyBorder="1" applyAlignment="1">
      <alignment vertical="center"/>
    </xf>
    <xf numFmtId="164" fontId="18" fillId="0" borderId="5" xfId="1" applyNumberFormat="1" applyFont="1" applyBorder="1" applyAlignment="1">
      <alignment vertical="center" wrapText="1"/>
    </xf>
    <xf numFmtId="0" fontId="16" fillId="2" borderId="5" xfId="1" applyFont="1" applyFill="1" applyBorder="1" applyAlignment="1">
      <alignment vertical="center"/>
    </xf>
    <xf numFmtId="164" fontId="16" fillId="0" borderId="5" xfId="2" applyNumberFormat="1" applyFont="1" applyBorder="1" applyAlignment="1">
      <alignment vertical="center"/>
    </xf>
    <xf numFmtId="0" fontId="16" fillId="2" borderId="5" xfId="1" applyFont="1" applyFill="1" applyBorder="1" applyAlignment="1">
      <alignment vertical="center" wrapText="1"/>
    </xf>
    <xf numFmtId="164" fontId="16" fillId="0" borderId="5" xfId="1" applyNumberFormat="1" applyFont="1" applyBorder="1" applyAlignment="1">
      <alignment vertical="center" wrapText="1"/>
    </xf>
    <xf numFmtId="3" fontId="18" fillId="0" borderId="5" xfId="0" applyNumberFormat="1" applyFont="1" applyBorder="1" applyAlignment="1">
      <alignment vertical="center"/>
    </xf>
    <xf numFmtId="3" fontId="16" fillId="0" borderId="5" xfId="0" applyNumberFormat="1" applyFont="1" applyBorder="1" applyAlignment="1">
      <alignment vertical="center"/>
    </xf>
    <xf numFmtId="164" fontId="16" fillId="0" borderId="5" xfId="0" applyNumberFormat="1" applyFont="1" applyBorder="1" applyAlignment="1">
      <alignment vertical="center"/>
    </xf>
    <xf numFmtId="0" fontId="19" fillId="2" borderId="5" xfId="1" applyFont="1" applyFill="1" applyBorder="1" applyAlignment="1">
      <alignment vertical="center"/>
    </xf>
    <xf numFmtId="164" fontId="19" fillId="0" borderId="5" xfId="1" applyNumberFormat="1" applyFont="1" applyBorder="1" applyAlignment="1">
      <alignment vertical="center" wrapText="1"/>
    </xf>
    <xf numFmtId="0" fontId="19" fillId="2" borderId="5" xfId="1" applyFont="1" applyFill="1" applyBorder="1" applyAlignment="1">
      <alignment vertical="center" wrapText="1"/>
    </xf>
    <xf numFmtId="0" fontId="4" fillId="0" borderId="5" xfId="0" applyFont="1" applyBorder="1"/>
    <xf numFmtId="0" fontId="7" fillId="0" borderId="7" xfId="0" applyFont="1" applyBorder="1"/>
    <xf numFmtId="0" fontId="7" fillId="0" borderId="3" xfId="0" applyFont="1" applyBorder="1"/>
    <xf numFmtId="164" fontId="7" fillId="0" borderId="3" xfId="0" applyNumberFormat="1" applyFont="1" applyBorder="1"/>
    <xf numFmtId="0" fontId="9" fillId="0" borderId="0" xfId="0" applyFont="1"/>
    <xf numFmtId="0" fontId="11" fillId="0" borderId="6" xfId="0" applyFont="1" applyBorder="1"/>
    <xf numFmtId="0" fontId="7" fillId="0" borderId="5" xfId="0" applyFont="1" applyBorder="1"/>
    <xf numFmtId="164" fontId="7" fillId="0" borderId="5" xfId="0" applyNumberFormat="1" applyFont="1" applyBorder="1"/>
    <xf numFmtId="0" fontId="11" fillId="0" borderId="5" xfId="0" applyFont="1" applyBorder="1"/>
    <xf numFmtId="164" fontId="11" fillId="0" borderId="5" xfId="0" applyNumberFormat="1" applyFont="1" applyBorder="1"/>
    <xf numFmtId="0" fontId="14" fillId="0" borderId="0" xfId="0" applyFont="1"/>
    <xf numFmtId="0" fontId="6" fillId="0" borderId="5" xfId="0" applyFont="1" applyBorder="1" applyAlignment="1">
      <alignment vertical="center" wrapText="1"/>
    </xf>
    <xf numFmtId="0" fontId="20" fillId="0" borderId="3" xfId="0" applyFont="1" applyBorder="1"/>
    <xf numFmtId="164" fontId="20" fillId="0" borderId="3" xfId="0" applyNumberFormat="1" applyFont="1" applyBorder="1"/>
    <xf numFmtId="0" fontId="2" fillId="0" borderId="11" xfId="0" applyFont="1" applyBorder="1"/>
    <xf numFmtId="0" fontId="4" fillId="0" borderId="6" xfId="0" applyFont="1" applyBorder="1"/>
    <xf numFmtId="164" fontId="6" fillId="0" borderId="0" xfId="0" applyNumberFormat="1" applyFont="1"/>
    <xf numFmtId="3" fontId="7" fillId="0" borderId="5" xfId="0" applyNumberFormat="1" applyFont="1" applyBorder="1"/>
    <xf numFmtId="0" fontId="7" fillId="0" borderId="1" xfId="0" applyFont="1" applyBorder="1"/>
    <xf numFmtId="0" fontId="20" fillId="0" borderId="0" xfId="0" applyFont="1"/>
    <xf numFmtId="3" fontId="12" fillId="0" borderId="0" xfId="0" applyNumberFormat="1" applyFont="1"/>
    <xf numFmtId="0" fontId="2" fillId="0" borderId="12" xfId="0" applyFont="1" applyBorder="1"/>
    <xf numFmtId="164" fontId="20" fillId="0" borderId="0" xfId="0" applyNumberFormat="1" applyFont="1"/>
    <xf numFmtId="3" fontId="20" fillId="0" borderId="0" xfId="0" applyNumberFormat="1" applyFont="1"/>
    <xf numFmtId="0" fontId="20" fillId="0" borderId="0" xfId="0" applyFont="1" applyAlignment="1">
      <alignment horizontal="right"/>
    </xf>
    <xf numFmtId="0" fontId="21" fillId="0" borderId="0" xfId="0" applyFont="1"/>
    <xf numFmtId="0" fontId="22" fillId="0" borderId="0" xfId="0" applyFont="1"/>
    <xf numFmtId="0" fontId="23" fillId="0" borderId="0" xfId="0" applyFont="1"/>
    <xf numFmtId="164" fontId="24" fillId="0" borderId="0" xfId="0" applyNumberFormat="1" applyFont="1"/>
    <xf numFmtId="3" fontId="23" fillId="0" borderId="0" xfId="0" applyNumberFormat="1" applyFont="1"/>
    <xf numFmtId="0" fontId="21" fillId="0" borderId="0" xfId="0" applyFont="1" applyAlignment="1">
      <alignment horizontal="right"/>
    </xf>
    <xf numFmtId="3" fontId="21" fillId="0" borderId="0" xfId="0" applyNumberFormat="1" applyFont="1"/>
    <xf numFmtId="0" fontId="20" fillId="0" borderId="5" xfId="0" applyFont="1" applyBorder="1"/>
    <xf numFmtId="3" fontId="20" fillId="0" borderId="5" xfId="0" applyNumberFormat="1" applyFont="1" applyBorder="1"/>
    <xf numFmtId="164" fontId="5" fillId="0" borderId="0" xfId="0" applyNumberFormat="1" applyFont="1" applyAlignment="1">
      <alignment vertical="center"/>
    </xf>
    <xf numFmtId="0" fontId="16" fillId="0" borderId="0" xfId="1" applyFont="1" applyAlignment="1">
      <alignment vertical="center" wrapText="1"/>
    </xf>
    <xf numFmtId="0" fontId="17" fillId="0" borderId="0" xfId="1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8" fillId="0" borderId="0" xfId="1" applyFont="1" applyAlignment="1">
      <alignment horizontal="center" vertical="center" wrapText="1"/>
    </xf>
    <xf numFmtId="164" fontId="16" fillId="0" borderId="0" xfId="1" applyNumberFormat="1" applyFont="1" applyAlignment="1">
      <alignment vertical="center" wrapText="1"/>
    </xf>
    <xf numFmtId="0" fontId="16" fillId="0" borderId="0" xfId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0" fontId="1" fillId="0" borderId="7" xfId="0" applyFont="1" applyBorder="1"/>
    <xf numFmtId="0" fontId="1" fillId="0" borderId="10" xfId="0" applyFont="1" applyBorder="1"/>
    <xf numFmtId="164" fontId="1" fillId="0" borderId="3" xfId="0" applyNumberFormat="1" applyFont="1" applyBorder="1" applyAlignment="1">
      <alignment horizontal="right"/>
    </xf>
    <xf numFmtId="164" fontId="1" fillId="0" borderId="9" xfId="0" applyNumberFormat="1" applyFont="1" applyBorder="1"/>
    <xf numFmtId="0" fontId="1" fillId="0" borderId="3" xfId="0" applyFont="1" applyBorder="1"/>
    <xf numFmtId="0" fontId="1" fillId="0" borderId="9" xfId="0" applyFont="1" applyBorder="1"/>
    <xf numFmtId="0" fontId="2" fillId="0" borderId="3" xfId="0" applyFont="1" applyBorder="1"/>
    <xf numFmtId="0" fontId="2" fillId="0" borderId="4" xfId="0" applyFont="1" applyBorder="1"/>
    <xf numFmtId="164" fontId="2" fillId="0" borderId="3" xfId="0" applyNumberFormat="1" applyFont="1" applyBorder="1"/>
    <xf numFmtId="164" fontId="2" fillId="0" borderId="9" xfId="0" applyNumberFormat="1" applyFont="1" applyBorder="1"/>
    <xf numFmtId="0" fontId="26" fillId="0" borderId="0" xfId="0" applyFont="1"/>
    <xf numFmtId="0" fontId="2" fillId="0" borderId="9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27" fillId="0" borderId="4" xfId="0" applyFont="1" applyBorder="1"/>
    <xf numFmtId="164" fontId="4" fillId="0" borderId="3" xfId="0" applyNumberFormat="1" applyFont="1" applyBorder="1"/>
    <xf numFmtId="164" fontId="4" fillId="0" borderId="9" xfId="0" applyNumberFormat="1" applyFont="1" applyBorder="1"/>
    <xf numFmtId="0" fontId="28" fillId="0" borderId="0" xfId="0" applyFont="1"/>
    <xf numFmtId="0" fontId="4" fillId="0" borderId="0" xfId="0" applyFont="1"/>
    <xf numFmtId="0" fontId="1" fillId="0" borderId="9" xfId="0" applyFont="1" applyBorder="1" applyAlignment="1">
      <alignment horizontal="right"/>
    </xf>
    <xf numFmtId="0" fontId="1" fillId="0" borderId="4" xfId="0" applyFont="1" applyBorder="1"/>
    <xf numFmtId="164" fontId="1" fillId="0" borderId="3" xfId="0" applyNumberFormat="1" applyFont="1" applyBorder="1"/>
    <xf numFmtId="0" fontId="1" fillId="0" borderId="6" xfId="0" applyFont="1" applyBorder="1"/>
    <xf numFmtId="0" fontId="29" fillId="0" borderId="4" xfId="0" applyFont="1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4" fillId="0" borderId="10" xfId="0" applyFont="1" applyBorder="1"/>
    <xf numFmtId="0" fontId="4" fillId="0" borderId="4" xfId="0" applyFont="1" applyBorder="1"/>
    <xf numFmtId="0" fontId="1" fillId="0" borderId="4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2" fillId="0" borderId="5" xfId="0" applyFont="1" applyBorder="1" applyAlignment="1">
      <alignment horizontal="right"/>
    </xf>
    <xf numFmtId="0" fontId="2" fillId="0" borderId="8" xfId="0" applyFont="1" applyBorder="1"/>
    <xf numFmtId="0" fontId="1" fillId="0" borderId="9" xfId="0" applyFont="1" applyBorder="1" applyAlignment="1">
      <alignment horizontal="right" vertical="center"/>
    </xf>
    <xf numFmtId="164" fontId="1" fillId="0" borderId="5" xfId="0" applyNumberFormat="1" applyFont="1" applyBorder="1"/>
    <xf numFmtId="0" fontId="4" fillId="0" borderId="5" xfId="0" applyFont="1" applyBorder="1" applyAlignment="1">
      <alignment horizontal="right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164" fontId="2" fillId="0" borderId="5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64" fontId="4" fillId="0" borderId="3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4" fontId="1" fillId="0" borderId="12" xfId="0" applyNumberFormat="1" applyFont="1" applyBorder="1"/>
    <xf numFmtId="0" fontId="4" fillId="0" borderId="3" xfId="0" applyFont="1" applyBorder="1"/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0" fontId="2" fillId="0" borderId="14" xfId="0" applyFont="1" applyBorder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164" fontId="1" fillId="0" borderId="3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/>
    <xf numFmtId="0" fontId="4" fillId="0" borderId="9" xfId="0" applyFont="1" applyBorder="1"/>
    <xf numFmtId="0" fontId="1" fillId="0" borderId="6" xfId="0" applyFont="1" applyBorder="1" applyAlignment="1">
      <alignment vertical="center"/>
    </xf>
    <xf numFmtId="0" fontId="1" fillId="0" borderId="13" xfId="0" applyFont="1" applyBorder="1"/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164" fontId="7" fillId="0" borderId="5" xfId="0" applyNumberFormat="1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11" fillId="0" borderId="10" xfId="0" applyFont="1" applyBorder="1"/>
    <xf numFmtId="0" fontId="11" fillId="0" borderId="9" xfId="0" applyFont="1" applyBorder="1" applyAlignment="1">
      <alignment horizontal="right"/>
    </xf>
    <xf numFmtId="0" fontId="11" fillId="0" borderId="4" xfId="0" applyFont="1" applyBorder="1"/>
    <xf numFmtId="164" fontId="11" fillId="0" borderId="3" xfId="0" applyNumberFormat="1" applyFont="1" applyBorder="1"/>
    <xf numFmtId="0" fontId="6" fillId="0" borderId="9" xfId="0" applyFont="1" applyBorder="1" applyAlignment="1">
      <alignment horizontal="right" vertical="center"/>
    </xf>
    <xf numFmtId="164" fontId="6" fillId="0" borderId="3" xfId="0" applyNumberFormat="1" applyFont="1" applyBorder="1"/>
    <xf numFmtId="164" fontId="6" fillId="0" borderId="9" xfId="0" applyNumberFormat="1" applyFont="1" applyBorder="1"/>
    <xf numFmtId="0" fontId="11" fillId="0" borderId="5" xfId="0" applyFont="1" applyBorder="1" applyAlignment="1">
      <alignment horizontal="right"/>
    </xf>
    <xf numFmtId="0" fontId="6" fillId="0" borderId="7" xfId="0" applyFont="1" applyBorder="1"/>
    <xf numFmtId="0" fontId="6" fillId="0" borderId="10" xfId="0" applyFont="1" applyBorder="1"/>
    <xf numFmtId="0" fontId="7" fillId="0" borderId="10" xfId="0" applyFont="1" applyBorder="1"/>
    <xf numFmtId="164" fontId="6" fillId="0" borderId="5" xfId="0" applyNumberFormat="1" applyFont="1" applyBorder="1"/>
    <xf numFmtId="0" fontId="7" fillId="0" borderId="8" xfId="0" applyFont="1" applyBorder="1"/>
    <xf numFmtId="0" fontId="7" fillId="0" borderId="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6" xfId="0" applyFont="1" applyBorder="1"/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0" fontId="1" fillId="0" borderId="1" xfId="0" applyFont="1" applyBorder="1"/>
    <xf numFmtId="164" fontId="6" fillId="0" borderId="1" xfId="0" applyNumberFormat="1" applyFont="1" applyBorder="1"/>
    <xf numFmtId="0" fontId="16" fillId="0" borderId="1" xfId="1" applyFont="1" applyBorder="1" applyAlignment="1">
      <alignment vertical="center" wrapText="1"/>
    </xf>
    <xf numFmtId="0" fontId="16" fillId="0" borderId="7" xfId="1" applyFont="1" applyBorder="1" applyAlignment="1">
      <alignment vertical="center" wrapText="1"/>
    </xf>
    <xf numFmtId="0" fontId="16" fillId="0" borderId="3" xfId="1" applyFont="1" applyBorder="1" applyAlignment="1">
      <alignment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164" fontId="16" fillId="0" borderId="1" xfId="1" applyNumberFormat="1" applyFont="1" applyBorder="1" applyAlignment="1">
      <alignment vertical="center" wrapText="1"/>
    </xf>
    <xf numFmtId="164" fontId="16" fillId="0" borderId="7" xfId="1" applyNumberFormat="1" applyFont="1" applyBorder="1" applyAlignment="1">
      <alignment vertical="center" wrapText="1"/>
    </xf>
    <xf numFmtId="164" fontId="16" fillId="0" borderId="3" xfId="1" applyNumberFormat="1" applyFont="1" applyBorder="1" applyAlignment="1">
      <alignment vertical="center" wrapText="1"/>
    </xf>
    <xf numFmtId="0" fontId="6" fillId="0" borderId="0" xfId="0" applyFont="1" applyAlignment="1">
      <alignment horizontal="right" wrapText="1"/>
    </xf>
    <xf numFmtId="0" fontId="16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/>
    <xf numFmtId="0" fontId="16" fillId="0" borderId="3" xfId="0" applyFont="1" applyBorder="1"/>
    <xf numFmtId="0" fontId="18" fillId="0" borderId="11" xfId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vertical="center" wrapText="1"/>
    </xf>
    <xf numFmtId="164" fontId="18" fillId="0" borderId="7" xfId="0" applyNumberFormat="1" applyFont="1" applyBorder="1" applyAlignment="1">
      <alignment horizontal="right" vertical="center" wrapText="1"/>
    </xf>
    <xf numFmtId="164" fontId="18" fillId="0" borderId="3" xfId="0" applyNumberFormat="1" applyFont="1" applyBorder="1" applyAlignment="1">
      <alignment horizontal="right" vertical="center" wrapText="1"/>
    </xf>
  </cellXfs>
  <cellStyles count="3">
    <cellStyle name="Normalny" xfId="0" builtinId="0"/>
    <cellStyle name="Normalny 4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5"/>
  <sheetViews>
    <sheetView topLeftCell="A157" workbookViewId="0">
      <selection activeCell="D76" sqref="D76"/>
    </sheetView>
  </sheetViews>
  <sheetFormatPr defaultRowHeight="14.4"/>
  <cols>
    <col min="1" max="2" width="8.6640625" style="1" customWidth="1"/>
    <col min="3" max="3" width="9.5546875" style="1" customWidth="1"/>
    <col min="4" max="4" width="77" style="1" customWidth="1"/>
    <col min="5" max="6" width="14.6640625" style="1" customWidth="1"/>
  </cols>
  <sheetData>
    <row r="1" spans="1:9">
      <c r="F1" s="3" t="s">
        <v>10</v>
      </c>
    </row>
    <row r="2" spans="1:9">
      <c r="F2" s="3" t="s">
        <v>11</v>
      </c>
    </row>
    <row r="3" spans="1:9">
      <c r="F3" s="3" t="s">
        <v>117</v>
      </c>
    </row>
    <row r="4" spans="1:9">
      <c r="D4" s="2" t="s">
        <v>1</v>
      </c>
    </row>
    <row r="5" spans="1:9">
      <c r="A5" s="4" t="s">
        <v>2</v>
      </c>
      <c r="B5" s="4" t="s">
        <v>3</v>
      </c>
      <c r="C5" s="4" t="s">
        <v>0</v>
      </c>
      <c r="D5" s="5" t="s">
        <v>4</v>
      </c>
      <c r="E5" s="4" t="s">
        <v>5</v>
      </c>
      <c r="F5" s="6" t="s">
        <v>6</v>
      </c>
    </row>
    <row r="6" spans="1:9">
      <c r="A6" s="7"/>
      <c r="B6" s="7"/>
      <c r="C6" s="7"/>
      <c r="D6" s="8"/>
      <c r="E6" s="7"/>
      <c r="F6" s="9"/>
    </row>
    <row r="7" spans="1:9" ht="15.6">
      <c r="A7" s="18">
        <v>754</v>
      </c>
      <c r="B7" s="2"/>
      <c r="C7" s="110"/>
      <c r="D7" s="111" t="s">
        <v>67</v>
      </c>
      <c r="E7" s="112">
        <f>E8</f>
        <v>100000</v>
      </c>
      <c r="F7" s="113">
        <f>F8</f>
        <v>0</v>
      </c>
      <c r="G7" s="114"/>
      <c r="H7" s="1"/>
      <c r="I7" s="1"/>
    </row>
    <row r="8" spans="1:9" ht="15.6">
      <c r="A8" s="19"/>
      <c r="B8" s="19">
        <v>75495</v>
      </c>
      <c r="C8" s="115"/>
      <c r="D8" s="111" t="s">
        <v>15</v>
      </c>
      <c r="E8" s="112">
        <f>E9</f>
        <v>100000</v>
      </c>
      <c r="F8" s="113">
        <v>0</v>
      </c>
      <c r="G8" s="114"/>
      <c r="H8" s="1"/>
      <c r="I8" s="1"/>
    </row>
    <row r="9" spans="1:9" s="11" customFormat="1" ht="15.6">
      <c r="A9" s="12"/>
      <c r="B9" s="12"/>
      <c r="C9" s="116"/>
      <c r="D9" s="117" t="s">
        <v>72</v>
      </c>
      <c r="E9" s="118">
        <f>E11+E13</f>
        <v>100000</v>
      </c>
      <c r="F9" s="119"/>
      <c r="G9" s="120"/>
      <c r="H9" s="121"/>
      <c r="I9" s="121"/>
    </row>
    <row r="10" spans="1:9" ht="15.6">
      <c r="A10" s="104"/>
      <c r="B10" s="104"/>
      <c r="C10" s="122">
        <v>2120</v>
      </c>
      <c r="D10" s="123" t="s">
        <v>70</v>
      </c>
      <c r="E10" s="124"/>
      <c r="F10" s="107"/>
      <c r="G10" s="114"/>
      <c r="H10" s="1"/>
      <c r="I10" s="1"/>
    </row>
    <row r="11" spans="1:9" ht="15.6">
      <c r="A11" s="125"/>
      <c r="B11" s="104"/>
      <c r="C11" s="122"/>
      <c r="D11" s="123" t="s">
        <v>69</v>
      </c>
      <c r="E11" s="124">
        <v>70000</v>
      </c>
      <c r="F11" s="107"/>
      <c r="G11" s="114"/>
      <c r="H11" s="1"/>
      <c r="I11" s="1"/>
    </row>
    <row r="12" spans="1:9" ht="15.6">
      <c r="A12" s="104"/>
      <c r="B12" s="104"/>
      <c r="C12" s="122">
        <v>6420</v>
      </c>
      <c r="D12" s="123" t="s">
        <v>71</v>
      </c>
      <c r="E12" s="124"/>
      <c r="F12" s="107"/>
      <c r="G12" s="114"/>
      <c r="H12" s="1"/>
      <c r="I12" s="1"/>
    </row>
    <row r="13" spans="1:9" ht="15.6">
      <c r="A13" s="125"/>
      <c r="B13" s="104"/>
      <c r="C13" s="122"/>
      <c r="D13" s="123" t="s">
        <v>68</v>
      </c>
      <c r="E13" s="124">
        <v>30000</v>
      </c>
      <c r="F13" s="107"/>
      <c r="G13" s="114"/>
      <c r="H13" s="1"/>
      <c r="I13" s="1"/>
    </row>
    <row r="14" spans="1:9" s="26" customFormat="1">
      <c r="A14" s="127">
        <v>801</v>
      </c>
      <c r="B14" s="127"/>
      <c r="C14" s="127"/>
      <c r="D14" s="128" t="s">
        <v>65</v>
      </c>
      <c r="E14" s="129">
        <f>E15</f>
        <v>300</v>
      </c>
      <c r="F14" s="129">
        <f>F15</f>
        <v>0</v>
      </c>
    </row>
    <row r="15" spans="1:9" s="26" customFormat="1">
      <c r="A15" s="130"/>
      <c r="B15" s="131">
        <v>80115</v>
      </c>
      <c r="C15" s="132"/>
      <c r="D15" s="133" t="s">
        <v>81</v>
      </c>
      <c r="E15" s="129">
        <f>E16</f>
        <v>300</v>
      </c>
      <c r="F15" s="129">
        <f>F16</f>
        <v>0</v>
      </c>
    </row>
    <row r="16" spans="1:9" s="26" customFormat="1">
      <c r="A16" s="12"/>
      <c r="B16" s="134"/>
      <c r="C16" s="142"/>
      <c r="D16" s="49" t="s">
        <v>82</v>
      </c>
      <c r="E16" s="29">
        <f t="shared" ref="E16:F16" si="0">E17</f>
        <v>300</v>
      </c>
      <c r="F16" s="29">
        <f t="shared" si="0"/>
        <v>0</v>
      </c>
    </row>
    <row r="17" spans="1:6" s="137" customFormat="1">
      <c r="A17" s="104"/>
      <c r="B17" s="105"/>
      <c r="C17" s="160" t="s">
        <v>83</v>
      </c>
      <c r="D17" s="161" t="s">
        <v>84</v>
      </c>
      <c r="E17" s="162">
        <v>300</v>
      </c>
      <c r="F17" s="162"/>
    </row>
    <row r="18" spans="1:6" s="10" customFormat="1">
      <c r="A18" s="17">
        <v>851</v>
      </c>
      <c r="B18" s="17"/>
      <c r="C18" s="17"/>
      <c r="D18" s="163" t="s">
        <v>102</v>
      </c>
      <c r="E18" s="27">
        <f t="shared" ref="E18:F20" si="1">E19</f>
        <v>0</v>
      </c>
      <c r="F18" s="27">
        <f t="shared" si="1"/>
        <v>122000</v>
      </c>
    </row>
    <row r="19" spans="1:6" s="10" customFormat="1">
      <c r="A19" s="18"/>
      <c r="B19" s="19">
        <v>85195</v>
      </c>
      <c r="C19" s="110"/>
      <c r="D19" s="111" t="s">
        <v>15</v>
      </c>
      <c r="E19" s="112">
        <f t="shared" si="1"/>
        <v>0</v>
      </c>
      <c r="F19" s="112">
        <f t="shared" si="1"/>
        <v>122000</v>
      </c>
    </row>
    <row r="20" spans="1:6" s="20" customFormat="1">
      <c r="A20" s="12"/>
      <c r="B20" s="12"/>
      <c r="C20" s="158"/>
      <c r="D20" s="135" t="s">
        <v>106</v>
      </c>
      <c r="E20" s="118">
        <f t="shared" si="1"/>
        <v>0</v>
      </c>
      <c r="F20" s="118">
        <f t="shared" si="1"/>
        <v>122000</v>
      </c>
    </row>
    <row r="21" spans="1:6" s="10" customFormat="1" ht="27.6">
      <c r="A21" s="164"/>
      <c r="B21" s="164"/>
      <c r="C21" s="165">
        <v>6370</v>
      </c>
      <c r="D21" s="136" t="s">
        <v>103</v>
      </c>
      <c r="E21" s="166"/>
      <c r="F21" s="167">
        <v>122000</v>
      </c>
    </row>
    <row r="22" spans="1:6">
      <c r="A22" s="127">
        <v>852</v>
      </c>
      <c r="B22" s="127"/>
      <c r="C22" s="127"/>
      <c r="D22" s="128" t="s">
        <v>76</v>
      </c>
      <c r="E22" s="129">
        <f>E23</f>
        <v>207120</v>
      </c>
      <c r="F22" s="129">
        <f>F23</f>
        <v>0</v>
      </c>
    </row>
    <row r="23" spans="1:6">
      <c r="A23" s="130"/>
      <c r="B23" s="131">
        <v>85202</v>
      </c>
      <c r="C23" s="127"/>
      <c r="D23" s="128" t="s">
        <v>77</v>
      </c>
      <c r="E23" s="129">
        <f>E24+E26</f>
        <v>207120</v>
      </c>
      <c r="F23" s="129">
        <f>F24</f>
        <v>0</v>
      </c>
    </row>
    <row r="24" spans="1:6">
      <c r="A24" s="12"/>
      <c r="B24" s="134"/>
      <c r="C24" s="142"/>
      <c r="D24" s="49" t="s">
        <v>78</v>
      </c>
      <c r="E24" s="29">
        <f t="shared" ref="E24:F26" si="2">E25</f>
        <v>7120</v>
      </c>
      <c r="F24" s="29">
        <f t="shared" si="2"/>
        <v>0</v>
      </c>
    </row>
    <row r="25" spans="1:6" s="59" customFormat="1">
      <c r="A25" s="104"/>
      <c r="B25" s="105"/>
      <c r="C25" s="143" t="s">
        <v>79</v>
      </c>
      <c r="D25" s="28" t="s">
        <v>80</v>
      </c>
      <c r="E25" s="141">
        <v>7120</v>
      </c>
      <c r="F25" s="141"/>
    </row>
    <row r="26" spans="1:6">
      <c r="A26" s="12"/>
      <c r="B26" s="134"/>
      <c r="C26" s="142"/>
      <c r="D26" s="49" t="s">
        <v>96</v>
      </c>
      <c r="E26" s="29">
        <f t="shared" si="2"/>
        <v>200000</v>
      </c>
      <c r="F26" s="29">
        <f t="shared" si="2"/>
        <v>0</v>
      </c>
    </row>
    <row r="27" spans="1:6" s="59" customFormat="1">
      <c r="A27" s="104"/>
      <c r="B27" s="105"/>
      <c r="C27" s="143" t="s">
        <v>94</v>
      </c>
      <c r="D27" s="28" t="s">
        <v>95</v>
      </c>
      <c r="E27" s="141">
        <v>200000</v>
      </c>
      <c r="F27" s="141"/>
    </row>
    <row r="28" spans="1:6" s="59" customFormat="1">
      <c r="A28" s="19">
        <v>854</v>
      </c>
      <c r="B28" s="17"/>
      <c r="C28" s="138"/>
      <c r="D28" s="17" t="s">
        <v>85</v>
      </c>
      <c r="E28" s="27">
        <f>E29+E35</f>
        <v>50000</v>
      </c>
      <c r="F28" s="27">
        <v>0</v>
      </c>
    </row>
    <row r="29" spans="1:6" s="59" customFormat="1">
      <c r="A29" s="19"/>
      <c r="B29" s="139">
        <v>85403</v>
      </c>
      <c r="C29" s="138"/>
      <c r="D29" s="55" t="s">
        <v>86</v>
      </c>
      <c r="E29" s="27">
        <f>E30</f>
        <v>7000</v>
      </c>
      <c r="F29" s="27">
        <v>0</v>
      </c>
    </row>
    <row r="30" spans="1:6" s="59" customFormat="1">
      <c r="A30" s="12"/>
      <c r="B30" s="134"/>
      <c r="C30" s="116"/>
      <c r="D30" s="57" t="s">
        <v>87</v>
      </c>
      <c r="E30" s="118">
        <f>E31</f>
        <v>7000</v>
      </c>
      <c r="F30" s="118">
        <f t="shared" ref="F30" si="3">F31</f>
        <v>0</v>
      </c>
    </row>
    <row r="31" spans="1:6" s="59" customFormat="1">
      <c r="A31" s="108"/>
      <c r="B31" s="109"/>
      <c r="C31" s="140" t="s">
        <v>88</v>
      </c>
      <c r="D31" s="136" t="s">
        <v>89</v>
      </c>
      <c r="E31" s="141">
        <v>7000</v>
      </c>
      <c r="F31" s="141"/>
    </row>
    <row r="33" spans="1:9">
      <c r="A33" s="4" t="s">
        <v>2</v>
      </c>
      <c r="B33" s="4" t="s">
        <v>3</v>
      </c>
      <c r="C33" s="4" t="s">
        <v>0</v>
      </c>
      <c r="D33" s="5" t="s">
        <v>4</v>
      </c>
      <c r="E33" s="4" t="s">
        <v>5</v>
      </c>
      <c r="F33" s="6" t="s">
        <v>6</v>
      </c>
    </row>
    <row r="34" spans="1:9">
      <c r="A34" s="7"/>
      <c r="B34" s="7"/>
      <c r="C34" s="7"/>
      <c r="D34" s="8"/>
      <c r="E34" s="7"/>
      <c r="F34" s="9"/>
    </row>
    <row r="35" spans="1:9" s="59" customFormat="1">
      <c r="A35" s="18"/>
      <c r="B35" s="139">
        <v>85410</v>
      </c>
      <c r="C35" s="138"/>
      <c r="D35" s="17" t="s">
        <v>90</v>
      </c>
      <c r="E35" s="27">
        <f>E36</f>
        <v>43000</v>
      </c>
      <c r="F35" s="27">
        <v>0</v>
      </c>
    </row>
    <row r="36" spans="1:9" s="59" customFormat="1">
      <c r="A36" s="12"/>
      <c r="B36" s="134"/>
      <c r="C36" s="142"/>
      <c r="D36" s="49" t="s">
        <v>82</v>
      </c>
      <c r="E36" s="29">
        <f t="shared" ref="E36:F36" si="4">E37</f>
        <v>43000</v>
      </c>
      <c r="F36" s="29">
        <f t="shared" si="4"/>
        <v>0</v>
      </c>
    </row>
    <row r="37" spans="1:9" s="59" customFormat="1">
      <c r="A37" s="108"/>
      <c r="B37" s="109"/>
      <c r="C37" s="143" t="s">
        <v>79</v>
      </c>
      <c r="D37" s="28" t="s">
        <v>80</v>
      </c>
      <c r="E37" s="141">
        <v>43000</v>
      </c>
      <c r="F37" s="141"/>
    </row>
    <row r="38" spans="1:9" s="15" customFormat="1">
      <c r="A38" s="132">
        <v>855</v>
      </c>
      <c r="B38" s="127"/>
      <c r="C38" s="127"/>
      <c r="D38" s="128" t="s">
        <v>91</v>
      </c>
      <c r="E38" s="129">
        <f>E39</f>
        <v>1828</v>
      </c>
      <c r="F38" s="129">
        <f>F39</f>
        <v>0</v>
      </c>
    </row>
    <row r="39" spans="1:9">
      <c r="A39" s="130"/>
      <c r="B39" s="131">
        <v>85510</v>
      </c>
      <c r="C39" s="127"/>
      <c r="D39" s="128" t="s">
        <v>92</v>
      </c>
      <c r="E39" s="129">
        <f>E40</f>
        <v>1828</v>
      </c>
      <c r="F39" s="129">
        <f>F40</f>
        <v>0</v>
      </c>
    </row>
    <row r="40" spans="1:9">
      <c r="A40" s="12"/>
      <c r="B40" s="134"/>
      <c r="C40" s="142"/>
      <c r="D40" s="49" t="s">
        <v>93</v>
      </c>
      <c r="E40" s="29">
        <f>E41+E42</f>
        <v>1828</v>
      </c>
      <c r="F40" s="29">
        <f t="shared" ref="F40" si="5">F42</f>
        <v>0</v>
      </c>
    </row>
    <row r="41" spans="1:9">
      <c r="A41" s="104"/>
      <c r="B41" s="105"/>
      <c r="C41" s="144" t="s">
        <v>94</v>
      </c>
      <c r="D41" s="145" t="s">
        <v>95</v>
      </c>
      <c r="E41" s="141">
        <v>1528</v>
      </c>
      <c r="F41" s="141"/>
    </row>
    <row r="42" spans="1:9" s="26" customFormat="1">
      <c r="A42" s="104"/>
      <c r="B42" s="105"/>
      <c r="C42" s="140" t="s">
        <v>88</v>
      </c>
      <c r="D42" s="136" t="s">
        <v>89</v>
      </c>
      <c r="E42" s="141">
        <v>300</v>
      </c>
      <c r="F42" s="141"/>
    </row>
    <row r="43" spans="1:9" s="26" customFormat="1">
      <c r="A43" s="138">
        <v>900</v>
      </c>
      <c r="B43" s="146"/>
      <c r="C43" s="146"/>
      <c r="D43" s="147" t="s">
        <v>97</v>
      </c>
      <c r="E43" s="148">
        <f>E44</f>
        <v>73257</v>
      </c>
      <c r="F43" s="149">
        <v>0</v>
      </c>
    </row>
    <row r="44" spans="1:9" s="11" customFormat="1">
      <c r="A44" s="92"/>
      <c r="B44" s="93">
        <v>90095</v>
      </c>
      <c r="C44" s="94"/>
      <c r="D44" s="95" t="s">
        <v>15</v>
      </c>
      <c r="E44" s="96">
        <f>E45</f>
        <v>73257</v>
      </c>
      <c r="F44" s="97">
        <v>0</v>
      </c>
    </row>
    <row r="45" spans="1:9" s="10" customFormat="1" ht="15.9" customHeight="1">
      <c r="A45" s="150"/>
      <c r="B45" s="151"/>
      <c r="C45" s="152"/>
      <c r="D45" s="153" t="s">
        <v>101</v>
      </c>
      <c r="E45" s="154">
        <f>E47+E48</f>
        <v>73257</v>
      </c>
      <c r="F45" s="155"/>
    </row>
    <row r="46" spans="1:9" s="10" customFormat="1" ht="15.9" customHeight="1">
      <c r="A46" s="104"/>
      <c r="B46" s="105"/>
      <c r="C46" s="108">
        <v>2460</v>
      </c>
      <c r="D46" s="123" t="s">
        <v>99</v>
      </c>
      <c r="E46" s="106"/>
      <c r="F46" s="107"/>
    </row>
    <row r="47" spans="1:9" s="20" customFormat="1" ht="15.9" customHeight="1">
      <c r="A47" s="104"/>
      <c r="B47" s="105"/>
      <c r="C47" s="145"/>
      <c r="D47" s="145" t="s">
        <v>100</v>
      </c>
      <c r="E47" s="156">
        <v>59257</v>
      </c>
      <c r="F47" s="157">
        <v>0</v>
      </c>
    </row>
    <row r="48" spans="1:9" s="20" customFormat="1" ht="15.9" customHeight="1">
      <c r="A48" s="104"/>
      <c r="B48" s="105"/>
      <c r="C48" s="144" t="s">
        <v>79</v>
      </c>
      <c r="D48" s="60" t="s">
        <v>80</v>
      </c>
      <c r="E48" s="106">
        <v>14000</v>
      </c>
      <c r="F48" s="107"/>
      <c r="I48" s="83"/>
    </row>
    <row r="49" spans="1:10" ht="15.9" customHeight="1">
      <c r="A49" s="55"/>
      <c r="B49" s="55"/>
      <c r="C49" s="55"/>
      <c r="D49" s="51" t="s">
        <v>7</v>
      </c>
      <c r="E49" s="52">
        <f>E7+E14+E18+E22+E28+E38+E43</f>
        <v>432505</v>
      </c>
      <c r="F49" s="52">
        <f>F7+F14+F18+F22+F28+F38+F43</f>
        <v>122000</v>
      </c>
    </row>
    <row r="50" spans="1:10" ht="15.9" customHeight="1">
      <c r="A50" s="61"/>
      <c r="B50" s="61"/>
      <c r="C50" s="61"/>
      <c r="D50" s="61" t="s">
        <v>14</v>
      </c>
      <c r="E50" s="62">
        <f>E13</f>
        <v>30000</v>
      </c>
      <c r="F50" s="62">
        <f>F21</f>
        <v>122000</v>
      </c>
    </row>
    <row r="51" spans="1:10" ht="15.9" customHeight="1">
      <c r="A51" s="68"/>
      <c r="B51" s="68"/>
      <c r="C51" s="68"/>
      <c r="D51" s="68"/>
      <c r="E51" s="71"/>
      <c r="F51" s="65">
        <f>E49-F49</f>
        <v>310505</v>
      </c>
    </row>
    <row r="52" spans="1:10">
      <c r="A52" s="68"/>
      <c r="B52" s="68"/>
      <c r="C52" s="68"/>
      <c r="D52" s="68"/>
      <c r="E52" s="71"/>
      <c r="F52" s="65"/>
    </row>
    <row r="53" spans="1:10">
      <c r="A53" s="68"/>
      <c r="B53" s="68"/>
      <c r="C53" s="68"/>
      <c r="D53" s="68"/>
      <c r="E53" s="71"/>
      <c r="F53" s="65"/>
    </row>
    <row r="54" spans="1:10">
      <c r="A54" s="68"/>
      <c r="B54" s="68"/>
      <c r="C54" s="68"/>
      <c r="D54" s="68"/>
      <c r="E54" s="71"/>
      <c r="F54" s="65"/>
    </row>
    <row r="55" spans="1:10">
      <c r="A55" s="68"/>
      <c r="B55" s="68"/>
      <c r="C55" s="68"/>
      <c r="D55" s="68"/>
      <c r="E55" s="71"/>
      <c r="F55" s="65"/>
    </row>
    <row r="56" spans="1:10" s="24" customFormat="1">
      <c r="A56" s="68"/>
      <c r="B56" s="68"/>
      <c r="C56" s="68"/>
      <c r="D56" s="68"/>
      <c r="E56" s="71"/>
      <c r="F56" s="65"/>
      <c r="G56" s="13"/>
      <c r="H56" s="13"/>
      <c r="I56" s="13"/>
      <c r="J56" s="72"/>
    </row>
    <row r="57" spans="1:10" s="24" customFormat="1">
      <c r="A57" s="68"/>
      <c r="B57" s="68"/>
      <c r="C57" s="68"/>
      <c r="D57" s="68"/>
      <c r="E57" s="71"/>
      <c r="F57" s="65"/>
      <c r="G57" s="13"/>
      <c r="H57" s="13"/>
      <c r="I57" s="13"/>
      <c r="J57" s="72"/>
    </row>
    <row r="58" spans="1:10" s="24" customFormat="1">
      <c r="A58" s="68"/>
      <c r="B58" s="68"/>
      <c r="C58" s="68"/>
      <c r="D58" s="68"/>
      <c r="E58" s="71"/>
      <c r="F58" s="65"/>
      <c r="G58" s="13"/>
      <c r="H58" s="13"/>
      <c r="I58" s="13"/>
      <c r="J58" s="72"/>
    </row>
    <row r="59" spans="1:10" s="24" customFormat="1">
      <c r="A59" s="68"/>
      <c r="B59" s="68"/>
      <c r="C59" s="68"/>
      <c r="D59" s="68"/>
      <c r="E59" s="71"/>
      <c r="F59" s="65"/>
      <c r="G59" s="13"/>
      <c r="H59" s="13"/>
      <c r="I59" s="13"/>
      <c r="J59" s="72"/>
    </row>
    <row r="60" spans="1:10" s="24" customFormat="1">
      <c r="A60" s="68"/>
      <c r="B60" s="68"/>
      <c r="C60" s="68"/>
      <c r="D60" s="68"/>
      <c r="E60" s="71"/>
      <c r="F60" s="65"/>
      <c r="G60" s="13"/>
      <c r="H60" s="13"/>
      <c r="I60" s="13"/>
      <c r="J60" s="72"/>
    </row>
    <row r="61" spans="1:10" s="24" customFormat="1">
      <c r="A61" s="68"/>
      <c r="B61" s="68"/>
      <c r="C61" s="68"/>
      <c r="D61" s="68"/>
      <c r="E61" s="71"/>
      <c r="F61" s="65"/>
      <c r="G61" s="13"/>
      <c r="H61" s="13"/>
      <c r="I61" s="13"/>
      <c r="J61" s="72"/>
    </row>
    <row r="62" spans="1:10" s="24" customFormat="1">
      <c r="A62" s="68"/>
      <c r="B62" s="68"/>
      <c r="C62" s="68"/>
      <c r="D62" s="68"/>
      <c r="E62" s="71"/>
      <c r="F62" s="65"/>
      <c r="G62" s="13"/>
      <c r="H62" s="13"/>
      <c r="I62" s="13"/>
      <c r="J62" s="72"/>
    </row>
    <row r="63" spans="1:10" s="75" customFormat="1" ht="16.2">
      <c r="A63" s="68"/>
      <c r="B63" s="68"/>
      <c r="C63" s="68"/>
      <c r="D63" s="68"/>
      <c r="E63" s="71"/>
      <c r="F63" s="65"/>
      <c r="H63" s="76"/>
      <c r="I63" s="77"/>
      <c r="J63" s="78"/>
    </row>
    <row r="64" spans="1:10" s="24" customFormat="1">
      <c r="A64" s="68"/>
      <c r="B64" s="68"/>
      <c r="C64" s="68"/>
      <c r="D64" s="68"/>
      <c r="E64" s="71"/>
      <c r="F64" s="65"/>
      <c r="G64" s="68"/>
      <c r="H64" s="68"/>
      <c r="I64" s="68"/>
      <c r="J64" s="72"/>
    </row>
    <row r="65" spans="1:10" s="24" customFormat="1">
      <c r="A65" s="21"/>
      <c r="B65" s="21"/>
      <c r="C65" s="21"/>
      <c r="D65" s="21"/>
      <c r="E65" s="22"/>
      <c r="F65" s="23"/>
      <c r="G65" s="13"/>
      <c r="H65" s="13"/>
      <c r="I65" s="13"/>
      <c r="J65" s="72"/>
    </row>
    <row r="66" spans="1:10" s="24" customFormat="1">
      <c r="A66" s="1"/>
      <c r="B66" s="1"/>
      <c r="C66" s="1"/>
      <c r="D66" s="1"/>
      <c r="E66" s="1"/>
      <c r="F66" s="3" t="s">
        <v>12</v>
      </c>
      <c r="G66" s="13"/>
      <c r="H66" s="13"/>
      <c r="I66" s="13"/>
      <c r="J66" s="72"/>
    </row>
    <row r="67" spans="1:10" s="24" customFormat="1">
      <c r="A67" s="1"/>
      <c r="B67" s="1"/>
      <c r="C67" s="1"/>
      <c r="D67" s="1"/>
      <c r="E67" s="1"/>
      <c r="F67" s="3" t="s">
        <v>11</v>
      </c>
      <c r="G67" s="13"/>
      <c r="H67" s="13"/>
      <c r="I67" s="13"/>
      <c r="J67" s="72"/>
    </row>
    <row r="68" spans="1:10" s="14" customFormat="1">
      <c r="A68" s="1"/>
      <c r="B68" s="1"/>
      <c r="C68" s="1"/>
      <c r="D68" s="1"/>
      <c r="E68" s="1"/>
      <c r="F68" s="3" t="s">
        <v>117</v>
      </c>
      <c r="G68" s="53"/>
      <c r="H68" s="53"/>
      <c r="I68" s="53"/>
      <c r="J68" s="69"/>
    </row>
    <row r="69" spans="1:10" s="14" customFormat="1">
      <c r="A69" s="1" t="s">
        <v>8</v>
      </c>
      <c r="B69" s="1"/>
      <c r="C69" s="1"/>
      <c r="D69" s="2" t="s">
        <v>9</v>
      </c>
      <c r="E69" s="1"/>
      <c r="F69" s="1"/>
      <c r="G69" s="53"/>
      <c r="H69" s="53"/>
      <c r="I69" s="53"/>
      <c r="J69" s="69"/>
    </row>
    <row r="70" spans="1:10" s="14" customFormat="1">
      <c r="A70" s="4" t="s">
        <v>2</v>
      </c>
      <c r="B70" s="4" t="s">
        <v>3</v>
      </c>
      <c r="C70" s="4" t="s">
        <v>0</v>
      </c>
      <c r="D70" s="5" t="s">
        <v>4</v>
      </c>
      <c r="E70" s="4" t="s">
        <v>5</v>
      </c>
      <c r="F70" s="6" t="s">
        <v>6</v>
      </c>
      <c r="G70" s="53"/>
      <c r="H70" s="53"/>
      <c r="I70" s="53"/>
      <c r="J70" s="69"/>
    </row>
    <row r="71" spans="1:10" s="14" customFormat="1">
      <c r="A71" s="7"/>
      <c r="B71" s="7"/>
      <c r="C71" s="7"/>
      <c r="D71" s="8"/>
      <c r="E71" s="7"/>
      <c r="F71" s="9"/>
      <c r="G71" s="53"/>
      <c r="H71" s="53"/>
      <c r="I71" s="53"/>
      <c r="J71" s="69"/>
    </row>
    <row r="72" spans="1:10" s="14" customFormat="1">
      <c r="A72" s="19">
        <v>750</v>
      </c>
      <c r="B72" s="19"/>
      <c r="C72" s="110"/>
      <c r="D72" s="111" t="s">
        <v>74</v>
      </c>
      <c r="E72" s="112">
        <v>0</v>
      </c>
      <c r="F72" s="113">
        <f>F73+F77</f>
        <v>137244</v>
      </c>
      <c r="G72" s="53"/>
      <c r="H72" s="53"/>
      <c r="I72" s="53"/>
      <c r="J72" s="69"/>
    </row>
    <row r="73" spans="1:10" s="14" customFormat="1">
      <c r="A73" s="63"/>
      <c r="B73" s="19">
        <v>75075</v>
      </c>
      <c r="C73" s="70"/>
      <c r="D73" s="111" t="s">
        <v>75</v>
      </c>
      <c r="E73" s="112">
        <v>0</v>
      </c>
      <c r="F73" s="113">
        <f>F74</f>
        <v>16244</v>
      </c>
      <c r="G73" s="53"/>
      <c r="H73" s="53"/>
      <c r="I73" s="53"/>
      <c r="J73" s="69"/>
    </row>
    <row r="74" spans="1:10" s="14" customFormat="1">
      <c r="A74" s="169"/>
      <c r="B74" s="168"/>
      <c r="C74" s="170"/>
      <c r="D74" s="101" t="s">
        <v>16</v>
      </c>
      <c r="E74" s="102">
        <f>E76</f>
        <v>0</v>
      </c>
      <c r="F74" s="103">
        <f>F75+F76</f>
        <v>16244</v>
      </c>
      <c r="G74" s="53"/>
      <c r="H74" s="53"/>
      <c r="I74" s="53"/>
      <c r="J74" s="69"/>
    </row>
    <row r="75" spans="1:10" s="14" customFormat="1">
      <c r="A75" s="125"/>
      <c r="B75" s="104"/>
      <c r="C75" s="109">
        <v>4300</v>
      </c>
      <c r="D75" s="123" t="s">
        <v>104</v>
      </c>
      <c r="E75" s="124"/>
      <c r="F75" s="107">
        <v>10113</v>
      </c>
      <c r="G75" s="53"/>
      <c r="H75" s="53"/>
      <c r="I75" s="53"/>
      <c r="J75" s="69"/>
    </row>
    <row r="76" spans="1:10" s="14" customFormat="1">
      <c r="A76" s="125"/>
      <c r="B76" s="108"/>
      <c r="C76" s="109">
        <v>4300</v>
      </c>
      <c r="D76" s="123" t="s">
        <v>105</v>
      </c>
      <c r="E76" s="124"/>
      <c r="F76" s="107">
        <v>6131</v>
      </c>
      <c r="G76" s="53"/>
      <c r="H76" s="53"/>
      <c r="I76" s="53"/>
      <c r="J76" s="69"/>
    </row>
    <row r="77" spans="1:10" s="14" customFormat="1">
      <c r="A77" s="18"/>
      <c r="B77" s="2">
        <v>75095</v>
      </c>
      <c r="C77" s="17"/>
      <c r="D77" s="111" t="s">
        <v>15</v>
      </c>
      <c r="E77" s="112">
        <v>0</v>
      </c>
      <c r="F77" s="113">
        <f>F78</f>
        <v>121000</v>
      </c>
      <c r="G77" s="53"/>
      <c r="H77" s="53"/>
      <c r="I77" s="53"/>
      <c r="J77" s="69"/>
    </row>
    <row r="78" spans="1:10" s="14" customFormat="1">
      <c r="A78" s="98"/>
      <c r="B78" s="99"/>
      <c r="C78" s="100"/>
      <c r="D78" s="101" t="s">
        <v>16</v>
      </c>
      <c r="E78" s="102">
        <f>E79</f>
        <v>0</v>
      </c>
      <c r="F78" s="103">
        <f>F79</f>
        <v>121000</v>
      </c>
      <c r="G78" s="53"/>
      <c r="H78" s="53"/>
      <c r="I78" s="53"/>
      <c r="J78" s="69"/>
    </row>
    <row r="79" spans="1:10" s="14" customFormat="1">
      <c r="A79" s="108"/>
      <c r="B79" s="1"/>
      <c r="C79" s="108">
        <v>4300</v>
      </c>
      <c r="D79" s="123" t="s">
        <v>66</v>
      </c>
      <c r="E79" s="124"/>
      <c r="F79" s="107">
        <v>121000</v>
      </c>
      <c r="G79" s="53"/>
      <c r="H79" s="53"/>
      <c r="I79" s="53"/>
      <c r="J79" s="69"/>
    </row>
    <row r="80" spans="1:10" s="14" customFormat="1">
      <c r="A80" s="110">
        <v>754</v>
      </c>
      <c r="B80" s="17"/>
      <c r="C80" s="110"/>
      <c r="D80" s="111" t="s">
        <v>67</v>
      </c>
      <c r="E80" s="112">
        <f>E81</f>
        <v>110113</v>
      </c>
      <c r="F80" s="113">
        <f>F81</f>
        <v>0</v>
      </c>
      <c r="G80" s="53"/>
      <c r="H80" s="53"/>
      <c r="I80" s="53"/>
      <c r="J80" s="69"/>
    </row>
    <row r="81" spans="1:10" s="14" customFormat="1">
      <c r="A81" s="19"/>
      <c r="B81" s="19">
        <v>75495</v>
      </c>
      <c r="C81" s="115"/>
      <c r="D81" s="111" t="s">
        <v>15</v>
      </c>
      <c r="E81" s="112">
        <f>E82</f>
        <v>110113</v>
      </c>
      <c r="F81" s="113">
        <v>0</v>
      </c>
      <c r="G81" s="53"/>
      <c r="H81" s="53"/>
      <c r="I81" s="53"/>
      <c r="J81" s="69"/>
    </row>
    <row r="82" spans="1:10">
      <c r="A82" s="12"/>
      <c r="B82" s="12"/>
      <c r="C82" s="116"/>
      <c r="D82" s="117" t="s">
        <v>72</v>
      </c>
      <c r="E82" s="118">
        <f>E83+E84+E85</f>
        <v>110113</v>
      </c>
      <c r="F82" s="119"/>
    </row>
    <row r="83" spans="1:10">
      <c r="A83" s="125"/>
      <c r="B83" s="104"/>
      <c r="C83" s="122">
        <v>4210</v>
      </c>
      <c r="D83" s="126" t="s">
        <v>73</v>
      </c>
      <c r="E83" s="124">
        <v>72669</v>
      </c>
      <c r="F83" s="107"/>
    </row>
    <row r="84" spans="1:10">
      <c r="A84" s="125"/>
      <c r="B84" s="104"/>
      <c r="C84" s="122">
        <v>4300</v>
      </c>
      <c r="D84" s="126" t="s">
        <v>66</v>
      </c>
      <c r="E84" s="124">
        <v>7444</v>
      </c>
      <c r="F84" s="107"/>
    </row>
    <row r="85" spans="1:10">
      <c r="A85" s="125"/>
      <c r="B85" s="104"/>
      <c r="C85" s="122">
        <v>6050</v>
      </c>
      <c r="D85" s="123" t="s">
        <v>49</v>
      </c>
      <c r="E85" s="124">
        <v>30000</v>
      </c>
      <c r="F85" s="107"/>
    </row>
    <row r="86" spans="1:10" s="26" customFormat="1">
      <c r="A86" s="127">
        <v>801</v>
      </c>
      <c r="B86" s="127"/>
      <c r="C86" s="127"/>
      <c r="D86" s="128" t="s">
        <v>65</v>
      </c>
      <c r="E86" s="129">
        <f>E87</f>
        <v>28300</v>
      </c>
      <c r="F86" s="129">
        <f>F87</f>
        <v>0</v>
      </c>
    </row>
    <row r="87" spans="1:10" s="26" customFormat="1">
      <c r="A87" s="130"/>
      <c r="B87" s="131">
        <v>80115</v>
      </c>
      <c r="C87" s="132"/>
      <c r="D87" s="133" t="s">
        <v>81</v>
      </c>
      <c r="E87" s="129">
        <f>E88</f>
        <v>28300</v>
      </c>
      <c r="F87" s="129">
        <f>F88</f>
        <v>0</v>
      </c>
    </row>
    <row r="88" spans="1:10" s="26" customFormat="1">
      <c r="A88" s="12"/>
      <c r="B88" s="134"/>
      <c r="C88" s="142"/>
      <c r="D88" s="49" t="s">
        <v>82</v>
      </c>
      <c r="E88" s="29">
        <f t="shared" ref="E88:F88" si="6">E89</f>
        <v>28300</v>
      </c>
      <c r="F88" s="29">
        <f t="shared" si="6"/>
        <v>0</v>
      </c>
    </row>
    <row r="89" spans="1:10" s="137" customFormat="1">
      <c r="A89" s="108"/>
      <c r="B89" s="109"/>
      <c r="C89" s="143">
        <v>4440</v>
      </c>
      <c r="D89" s="28" t="s">
        <v>107</v>
      </c>
      <c r="E89" s="141">
        <v>28300</v>
      </c>
      <c r="F89" s="141"/>
    </row>
    <row r="90" spans="1:10">
      <c r="A90" s="19">
        <v>851</v>
      </c>
      <c r="B90" s="19"/>
      <c r="C90" s="17"/>
      <c r="D90" s="163" t="s">
        <v>102</v>
      </c>
      <c r="E90" s="27">
        <f>E91</f>
        <v>122000</v>
      </c>
      <c r="F90" s="27">
        <f>F91</f>
        <v>123000</v>
      </c>
    </row>
    <row r="91" spans="1:10">
      <c r="A91" s="63"/>
      <c r="B91" s="19">
        <v>85195</v>
      </c>
      <c r="C91" s="171"/>
      <c r="D91" s="111" t="s">
        <v>15</v>
      </c>
      <c r="E91" s="112">
        <f>E92</f>
        <v>122000</v>
      </c>
      <c r="F91" s="112">
        <f>F92+F95</f>
        <v>123000</v>
      </c>
    </row>
    <row r="92" spans="1:10">
      <c r="A92" s="64"/>
      <c r="B92" s="12"/>
      <c r="C92" s="172"/>
      <c r="D92" s="135" t="s">
        <v>106</v>
      </c>
      <c r="E92" s="118">
        <f>E93</f>
        <v>122000</v>
      </c>
      <c r="F92" s="118">
        <f>F93+F94</f>
        <v>122000</v>
      </c>
    </row>
    <row r="93" spans="1:10">
      <c r="A93" s="125"/>
      <c r="B93" s="104"/>
      <c r="C93" s="109">
        <v>6050</v>
      </c>
      <c r="D93" s="123" t="s">
        <v>49</v>
      </c>
      <c r="E93" s="124">
        <v>122000</v>
      </c>
      <c r="F93" s="107"/>
    </row>
    <row r="94" spans="1:10" ht="27.6">
      <c r="A94" s="173"/>
      <c r="B94" s="159"/>
      <c r="C94" s="140">
        <v>6370</v>
      </c>
      <c r="D94" s="136" t="s">
        <v>103</v>
      </c>
      <c r="E94" s="166"/>
      <c r="F94" s="167">
        <v>122000</v>
      </c>
    </row>
    <row r="95" spans="1:10">
      <c r="A95" s="64"/>
      <c r="B95" s="12"/>
      <c r="C95" s="172"/>
      <c r="D95" s="135" t="s">
        <v>108</v>
      </c>
      <c r="E95" s="118">
        <f>E96</f>
        <v>0</v>
      </c>
      <c r="F95" s="118">
        <f>F96</f>
        <v>1000</v>
      </c>
    </row>
    <row r="96" spans="1:10">
      <c r="A96" s="174"/>
      <c r="B96" s="108"/>
      <c r="C96" s="109">
        <v>6050</v>
      </c>
      <c r="D96" s="123" t="s">
        <v>49</v>
      </c>
      <c r="E96" s="124"/>
      <c r="F96" s="107">
        <v>1000</v>
      </c>
    </row>
    <row r="97" spans="1:6">
      <c r="A97" s="68"/>
      <c r="B97" s="68"/>
      <c r="C97" s="68"/>
      <c r="D97" s="73"/>
      <c r="E97" s="72"/>
      <c r="F97" s="72"/>
    </row>
    <row r="98" spans="1:6">
      <c r="A98" s="4" t="s">
        <v>2</v>
      </c>
      <c r="B98" s="4" t="s">
        <v>3</v>
      </c>
      <c r="C98" s="4" t="s">
        <v>0</v>
      </c>
      <c r="D98" s="5" t="s">
        <v>4</v>
      </c>
      <c r="E98" s="4" t="s">
        <v>5</v>
      </c>
      <c r="F98" s="6" t="s">
        <v>6</v>
      </c>
    </row>
    <row r="99" spans="1:6">
      <c r="A99" s="7"/>
      <c r="B99" s="7"/>
      <c r="C99" s="7"/>
      <c r="D99" s="8"/>
      <c r="E99" s="7"/>
      <c r="F99" s="9"/>
    </row>
    <row r="100" spans="1:6">
      <c r="A100" s="193">
        <v>852</v>
      </c>
      <c r="B100" s="193"/>
      <c r="C100" s="175"/>
      <c r="D100" s="176" t="s">
        <v>76</v>
      </c>
      <c r="E100" s="177">
        <f>E101</f>
        <v>207120</v>
      </c>
      <c r="F100" s="177">
        <f>F101</f>
        <v>0</v>
      </c>
    </row>
    <row r="101" spans="1:6">
      <c r="A101" s="194"/>
      <c r="B101" s="193">
        <v>85202</v>
      </c>
      <c r="C101" s="192"/>
      <c r="D101" s="178" t="s">
        <v>77</v>
      </c>
      <c r="E101" s="177">
        <f>E102+E104</f>
        <v>207120</v>
      </c>
      <c r="F101" s="177">
        <f>F102</f>
        <v>0</v>
      </c>
    </row>
    <row r="102" spans="1:6">
      <c r="A102" s="54"/>
      <c r="B102" s="16"/>
      <c r="C102" s="180"/>
      <c r="D102" s="181" t="s">
        <v>78</v>
      </c>
      <c r="E102" s="182">
        <f t="shared" ref="E102:F102" si="7">E103</f>
        <v>7120</v>
      </c>
      <c r="F102" s="182">
        <f t="shared" si="7"/>
        <v>0</v>
      </c>
    </row>
    <row r="103" spans="1:6">
      <c r="A103" s="195"/>
      <c r="B103" s="187"/>
      <c r="C103" s="183">
        <v>4300</v>
      </c>
      <c r="D103" s="126" t="s">
        <v>66</v>
      </c>
      <c r="E103" s="184">
        <v>7120</v>
      </c>
      <c r="F103" s="185"/>
    </row>
    <row r="104" spans="1:6" s="26" customFormat="1">
      <c r="A104" s="64"/>
      <c r="B104" s="12"/>
      <c r="C104" s="116"/>
      <c r="D104" s="57" t="s">
        <v>96</v>
      </c>
      <c r="E104" s="118">
        <f>E108+E105+E106+E107</f>
        <v>200000</v>
      </c>
      <c r="F104" s="118">
        <f t="shared" ref="F104" si="8">F108</f>
        <v>0</v>
      </c>
    </row>
    <row r="105" spans="1:6" s="26" customFormat="1">
      <c r="A105" s="125"/>
      <c r="B105" s="104"/>
      <c r="C105" s="122">
        <v>4210</v>
      </c>
      <c r="D105" s="123" t="s">
        <v>73</v>
      </c>
      <c r="E105" s="124">
        <v>73942</v>
      </c>
      <c r="F105" s="107"/>
    </row>
    <row r="106" spans="1:6" s="26" customFormat="1">
      <c r="A106" s="125"/>
      <c r="B106" s="104"/>
      <c r="C106" s="122">
        <v>4270</v>
      </c>
      <c r="D106" s="123" t="s">
        <v>109</v>
      </c>
      <c r="E106" s="124">
        <v>50000</v>
      </c>
      <c r="F106" s="107"/>
    </row>
    <row r="107" spans="1:6" s="26" customFormat="1">
      <c r="A107" s="125"/>
      <c r="B107" s="104"/>
      <c r="C107" s="122">
        <v>4300</v>
      </c>
      <c r="D107" s="123" t="s">
        <v>66</v>
      </c>
      <c r="E107" s="124">
        <v>30000</v>
      </c>
      <c r="F107" s="107"/>
    </row>
    <row r="108" spans="1:6" s="11" customFormat="1">
      <c r="A108" s="196"/>
      <c r="B108" s="93"/>
      <c r="C108" s="197">
        <v>4440</v>
      </c>
      <c r="D108" s="1" t="s">
        <v>107</v>
      </c>
      <c r="E108" s="198">
        <v>46058</v>
      </c>
      <c r="F108" s="199"/>
    </row>
    <row r="109" spans="1:6">
      <c r="A109" s="55">
        <v>854</v>
      </c>
      <c r="B109" s="55"/>
      <c r="C109" s="25"/>
      <c r="D109" s="55" t="s">
        <v>85</v>
      </c>
      <c r="E109" s="56">
        <f>E110+E113</f>
        <v>22000</v>
      </c>
      <c r="F109" s="56">
        <f>F110+F113</f>
        <v>0</v>
      </c>
    </row>
    <row r="110" spans="1:6">
      <c r="A110" s="67"/>
      <c r="B110" s="189">
        <v>85403</v>
      </c>
      <c r="C110" s="25"/>
      <c r="D110" s="55" t="s">
        <v>86</v>
      </c>
      <c r="E110" s="56">
        <f>E111</f>
        <v>7000</v>
      </c>
      <c r="F110" s="56">
        <v>0</v>
      </c>
    </row>
    <row r="111" spans="1:6">
      <c r="A111" s="16"/>
      <c r="B111" s="179"/>
      <c r="C111" s="186"/>
      <c r="D111" s="57" t="s">
        <v>87</v>
      </c>
      <c r="E111" s="58">
        <f t="shared" ref="E111:F111" si="9">E112</f>
        <v>7000</v>
      </c>
      <c r="F111" s="58">
        <f t="shared" si="9"/>
        <v>0</v>
      </c>
    </row>
    <row r="112" spans="1:6">
      <c r="A112" s="187"/>
      <c r="B112" s="188"/>
      <c r="C112" s="183">
        <v>4300</v>
      </c>
      <c r="D112" s="126" t="s">
        <v>66</v>
      </c>
      <c r="E112" s="190">
        <v>7000</v>
      </c>
      <c r="F112" s="190"/>
    </row>
    <row r="113" spans="1:6">
      <c r="A113" s="50"/>
      <c r="B113" s="191">
        <v>85410</v>
      </c>
      <c r="C113" s="25"/>
      <c r="D113" s="55" t="s">
        <v>90</v>
      </c>
      <c r="E113" s="56">
        <f>E114</f>
        <v>15000</v>
      </c>
      <c r="F113" s="56">
        <v>0</v>
      </c>
    </row>
    <row r="114" spans="1:6">
      <c r="A114" s="16"/>
      <c r="B114" s="179"/>
      <c r="C114" s="186"/>
      <c r="D114" s="57" t="s">
        <v>82</v>
      </c>
      <c r="E114" s="58">
        <f t="shared" ref="E114:F114" si="10">E115</f>
        <v>15000</v>
      </c>
      <c r="F114" s="58">
        <f t="shared" si="10"/>
        <v>0</v>
      </c>
    </row>
    <row r="115" spans="1:6">
      <c r="A115" s="187"/>
      <c r="B115" s="188"/>
      <c r="C115" s="200">
        <v>4220</v>
      </c>
      <c r="D115" s="200" t="s">
        <v>110</v>
      </c>
      <c r="E115" s="201">
        <v>15000</v>
      </c>
      <c r="F115" s="201"/>
    </row>
    <row r="116" spans="1:6">
      <c r="A116" s="127">
        <v>855</v>
      </c>
      <c r="B116" s="127"/>
      <c r="C116" s="127"/>
      <c r="D116" s="128" t="s">
        <v>91</v>
      </c>
      <c r="E116" s="129">
        <f t="shared" ref="E116:F118" si="11">E117</f>
        <v>1828</v>
      </c>
      <c r="F116" s="129">
        <f t="shared" si="11"/>
        <v>0</v>
      </c>
    </row>
    <row r="117" spans="1:6">
      <c r="A117" s="130"/>
      <c r="B117" s="131">
        <v>85510</v>
      </c>
      <c r="C117" s="127"/>
      <c r="D117" s="128" t="s">
        <v>92</v>
      </c>
      <c r="E117" s="129">
        <f t="shared" si="11"/>
        <v>1828</v>
      </c>
      <c r="F117" s="129">
        <f t="shared" si="11"/>
        <v>0</v>
      </c>
    </row>
    <row r="118" spans="1:6">
      <c r="A118" s="12"/>
      <c r="B118" s="134"/>
      <c r="C118" s="142"/>
      <c r="D118" s="49" t="s">
        <v>93</v>
      </c>
      <c r="E118" s="29">
        <f t="shared" si="11"/>
        <v>1828</v>
      </c>
      <c r="F118" s="29">
        <f t="shared" si="11"/>
        <v>0</v>
      </c>
    </row>
    <row r="119" spans="1:6">
      <c r="A119" s="108"/>
      <c r="B119" s="109"/>
      <c r="C119" s="144">
        <v>4700</v>
      </c>
      <c r="D119" s="145" t="s">
        <v>111</v>
      </c>
      <c r="E119" s="141">
        <v>1828</v>
      </c>
      <c r="F119" s="141"/>
    </row>
    <row r="120" spans="1:6">
      <c r="A120" s="138">
        <v>900</v>
      </c>
      <c r="B120" s="146"/>
      <c r="C120" s="146"/>
      <c r="D120" s="147" t="s">
        <v>97</v>
      </c>
      <c r="E120" s="148">
        <f>E121</f>
        <v>79388</v>
      </c>
      <c r="F120" s="149">
        <v>0</v>
      </c>
    </row>
    <row r="121" spans="1:6">
      <c r="A121" s="92"/>
      <c r="B121" s="93">
        <v>90095</v>
      </c>
      <c r="C121" s="94"/>
      <c r="D121" s="95" t="s">
        <v>15</v>
      </c>
      <c r="E121" s="96">
        <f>E122</f>
        <v>79388</v>
      </c>
      <c r="F121" s="97">
        <v>0</v>
      </c>
    </row>
    <row r="122" spans="1:6">
      <c r="A122" s="150"/>
      <c r="B122" s="151"/>
      <c r="C122" s="152"/>
      <c r="D122" s="153" t="s">
        <v>98</v>
      </c>
      <c r="E122" s="154">
        <f>E123</f>
        <v>79388</v>
      </c>
      <c r="F122" s="155"/>
    </row>
    <row r="123" spans="1:6">
      <c r="A123" s="108"/>
      <c r="B123" s="109"/>
      <c r="C123" s="145">
        <v>4210</v>
      </c>
      <c r="D123" s="145" t="s">
        <v>73</v>
      </c>
      <c r="E123" s="156">
        <v>79388</v>
      </c>
      <c r="F123" s="157">
        <v>0</v>
      </c>
    </row>
    <row r="124" spans="1:6">
      <c r="A124" s="55"/>
      <c r="B124" s="55"/>
      <c r="C124" s="55"/>
      <c r="D124" s="55" t="s">
        <v>18</v>
      </c>
      <c r="E124" s="66">
        <f>E116+E109+E100+E90+E86+E80+E72+E120</f>
        <v>570749</v>
      </c>
      <c r="F124" s="66">
        <f>F90+F72</f>
        <v>260244</v>
      </c>
    </row>
    <row r="125" spans="1:6">
      <c r="A125" s="81"/>
      <c r="B125" s="81"/>
      <c r="C125" s="81"/>
      <c r="D125" s="81" t="s">
        <v>13</v>
      </c>
      <c r="E125" s="82">
        <f>E95+E92+E85</f>
        <v>152000</v>
      </c>
      <c r="F125" s="82">
        <f>F95+F92+F85</f>
        <v>123000</v>
      </c>
    </row>
    <row r="126" spans="1:6">
      <c r="A126" s="21"/>
      <c r="B126" s="21"/>
      <c r="C126" s="21"/>
      <c r="D126" s="21"/>
      <c r="E126" s="69"/>
      <c r="F126" s="65">
        <f>E124-F124</f>
        <v>310505</v>
      </c>
    </row>
    <row r="127" spans="1:6">
      <c r="A127" s="68"/>
      <c r="B127" s="68"/>
      <c r="C127" s="68"/>
      <c r="D127" s="73"/>
      <c r="E127" s="72"/>
      <c r="F127" s="72"/>
    </row>
    <row r="128" spans="1:6">
      <c r="A128" s="68"/>
      <c r="B128" s="68"/>
      <c r="C128" s="68"/>
      <c r="D128" s="73"/>
      <c r="E128" s="72"/>
      <c r="F128" s="72"/>
    </row>
    <row r="129" spans="1:6">
      <c r="A129" s="68"/>
      <c r="B129" s="68"/>
      <c r="C129" s="68"/>
      <c r="D129" s="73"/>
      <c r="E129" s="72"/>
      <c r="F129" s="72"/>
    </row>
    <row r="130" spans="1:6" ht="15.6">
      <c r="A130" s="74"/>
      <c r="B130" s="74"/>
      <c r="C130" s="74"/>
      <c r="D130" s="79"/>
      <c r="E130" s="80"/>
      <c r="F130" s="74"/>
    </row>
    <row r="131" spans="1:6">
      <c r="A131" s="24"/>
      <c r="B131" s="24"/>
      <c r="C131" s="24"/>
      <c r="D131" s="24"/>
      <c r="E131" s="24"/>
      <c r="F131" s="24"/>
    </row>
    <row r="132" spans="1:6">
      <c r="A132" s="14"/>
      <c r="B132" s="14"/>
      <c r="C132" s="14"/>
      <c r="D132" s="14"/>
      <c r="E132" s="14"/>
      <c r="F132" s="14"/>
    </row>
    <row r="133" spans="1:6">
      <c r="A133" s="14"/>
      <c r="B133" s="14"/>
      <c r="C133" s="14"/>
      <c r="D133" s="14"/>
      <c r="E133" s="14"/>
      <c r="F133" s="14"/>
    </row>
    <row r="134" spans="1:6">
      <c r="A134" s="14"/>
      <c r="B134" s="14"/>
      <c r="C134" s="14"/>
      <c r="D134" s="14"/>
      <c r="E134" s="14"/>
      <c r="F134" s="14"/>
    </row>
    <row r="135" spans="1:6">
      <c r="A135" s="14"/>
      <c r="B135" s="14"/>
      <c r="C135" s="14"/>
      <c r="D135" s="14"/>
      <c r="E135" s="14"/>
      <c r="F135" s="14"/>
    </row>
    <row r="136" spans="1:6">
      <c r="A136" s="14"/>
      <c r="B136" s="14"/>
      <c r="C136" s="14"/>
      <c r="D136" s="14"/>
      <c r="E136" s="14"/>
      <c r="F136" s="14"/>
    </row>
    <row r="137" spans="1:6">
      <c r="A137" s="14"/>
      <c r="B137" s="14"/>
      <c r="C137" s="14"/>
      <c r="D137" s="14"/>
      <c r="E137" s="14"/>
      <c r="F137" s="14"/>
    </row>
    <row r="138" spans="1:6">
      <c r="A138" s="14"/>
      <c r="B138" s="14"/>
      <c r="C138" s="14"/>
      <c r="D138" s="14"/>
      <c r="E138" s="14"/>
      <c r="F138" s="14"/>
    </row>
    <row r="139" spans="1:6">
      <c r="A139" s="14"/>
      <c r="B139" s="14"/>
      <c r="C139" s="14"/>
      <c r="D139" s="14"/>
      <c r="E139" s="14"/>
      <c r="F139" s="14"/>
    </row>
    <row r="140" spans="1:6">
      <c r="A140" s="14"/>
      <c r="B140" s="14"/>
      <c r="C140" s="14"/>
      <c r="D140" s="14"/>
      <c r="E140" s="14"/>
      <c r="F140" s="14"/>
    </row>
    <row r="141" spans="1:6">
      <c r="A141" s="14"/>
      <c r="B141" s="14"/>
      <c r="C141" s="14"/>
      <c r="D141" s="14"/>
      <c r="E141" s="14"/>
      <c r="F141" s="14"/>
    </row>
    <row r="142" spans="1:6">
      <c r="A142" s="14"/>
      <c r="B142" s="14"/>
      <c r="C142" s="14"/>
      <c r="D142" s="14"/>
      <c r="E142" s="14"/>
      <c r="F142" s="14"/>
    </row>
    <row r="143" spans="1:6">
      <c r="A143" s="14"/>
      <c r="B143" s="14"/>
      <c r="C143" s="14"/>
      <c r="D143" s="14"/>
      <c r="E143" s="14"/>
      <c r="F143" s="14"/>
    </row>
    <row r="144" spans="1:6">
      <c r="A144" s="14"/>
      <c r="B144" s="14"/>
      <c r="C144" s="14"/>
      <c r="D144" s="14"/>
      <c r="E144" s="14"/>
      <c r="F144" s="14"/>
    </row>
    <row r="145" spans="1:6">
      <c r="A145" s="14"/>
      <c r="B145" s="14"/>
      <c r="C145" s="14"/>
      <c r="D145" s="14"/>
      <c r="E145" s="14"/>
      <c r="F145" s="14"/>
    </row>
  </sheetData>
  <pageMargins left="0.70866141732283472" right="0.70866141732283472" top="0.98425196850393704" bottom="0.70866141732283472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5"/>
  <sheetViews>
    <sheetView tabSelected="1" workbookViewId="0">
      <selection activeCell="G3" sqref="G3:I3"/>
    </sheetView>
  </sheetViews>
  <sheetFormatPr defaultRowHeight="14.4"/>
  <cols>
    <col min="1" max="1" width="3.33203125" style="13" customWidth="1"/>
    <col min="2" max="2" width="4.6640625" style="13" customWidth="1"/>
    <col min="3" max="3" width="6.6640625" style="13" customWidth="1"/>
    <col min="4" max="4" width="27.5546875" style="13" customWidth="1"/>
    <col min="5" max="5" width="16.88671875" style="13" customWidth="1"/>
    <col min="6" max="6" width="7.44140625" style="13" customWidth="1"/>
    <col min="7" max="7" width="10.109375" style="13" customWidth="1"/>
    <col min="8" max="8" width="14.88671875" style="13" customWidth="1"/>
    <col min="9" max="9" width="11.5546875" style="13" customWidth="1"/>
  </cols>
  <sheetData>
    <row r="1" spans="1:9" ht="15" customHeight="1">
      <c r="G1" s="214" t="s">
        <v>64</v>
      </c>
      <c r="H1" s="215"/>
      <c r="I1" s="215"/>
    </row>
    <row r="2" spans="1:9" ht="15" customHeight="1">
      <c r="G2" s="214" t="s">
        <v>51</v>
      </c>
      <c r="H2" s="215"/>
      <c r="I2" s="215"/>
    </row>
    <row r="3" spans="1:9" ht="15" customHeight="1">
      <c r="G3" s="214" t="s">
        <v>117</v>
      </c>
      <c r="H3" s="215"/>
      <c r="I3" s="215"/>
    </row>
    <row r="4" spans="1:9">
      <c r="A4" s="216" t="s">
        <v>52</v>
      </c>
      <c r="B4" s="216"/>
      <c r="C4" s="216"/>
      <c r="D4" s="216"/>
      <c r="E4" s="216"/>
      <c r="F4" s="216"/>
      <c r="G4" s="216"/>
      <c r="H4" s="216"/>
      <c r="I4" s="216"/>
    </row>
    <row r="5" spans="1:9">
      <c r="A5" s="30"/>
      <c r="B5" s="30"/>
      <c r="C5" s="30"/>
      <c r="D5" s="30"/>
      <c r="E5" s="30" t="s">
        <v>20</v>
      </c>
      <c r="F5" s="30"/>
      <c r="G5" s="30"/>
      <c r="H5" s="31"/>
      <c r="I5" s="217" t="s">
        <v>53</v>
      </c>
    </row>
    <row r="6" spans="1:9">
      <c r="A6" s="32"/>
      <c r="B6" s="32"/>
      <c r="C6" s="32"/>
      <c r="D6" s="32" t="s">
        <v>21</v>
      </c>
      <c r="E6" s="32" t="s">
        <v>22</v>
      </c>
      <c r="F6" s="32" t="s">
        <v>23</v>
      </c>
      <c r="G6" s="32" t="s">
        <v>24</v>
      </c>
      <c r="H6" s="33" t="s">
        <v>25</v>
      </c>
      <c r="I6" s="218"/>
    </row>
    <row r="7" spans="1:9">
      <c r="A7" s="32" t="s">
        <v>17</v>
      </c>
      <c r="B7" s="32" t="s">
        <v>26</v>
      </c>
      <c r="C7" s="32" t="s">
        <v>27</v>
      </c>
      <c r="D7" s="32" t="s">
        <v>28</v>
      </c>
      <c r="E7" s="32" t="s">
        <v>29</v>
      </c>
      <c r="F7" s="32" t="s">
        <v>30</v>
      </c>
      <c r="G7" s="32" t="s">
        <v>31</v>
      </c>
      <c r="H7" s="33" t="s">
        <v>32</v>
      </c>
      <c r="I7" s="218"/>
    </row>
    <row r="8" spans="1:9">
      <c r="A8" s="32"/>
      <c r="B8" s="32"/>
      <c r="C8" s="32"/>
      <c r="D8" s="32"/>
      <c r="E8" s="32" t="s">
        <v>33</v>
      </c>
      <c r="F8" s="32"/>
      <c r="G8" s="32" t="s">
        <v>34</v>
      </c>
      <c r="H8" s="33"/>
      <c r="I8" s="218"/>
    </row>
    <row r="9" spans="1:9">
      <c r="A9" s="34"/>
      <c r="B9" s="34"/>
      <c r="C9" s="34"/>
      <c r="D9" s="34"/>
      <c r="E9" s="34" t="s">
        <v>35</v>
      </c>
      <c r="F9" s="34"/>
      <c r="G9" s="34" t="s">
        <v>36</v>
      </c>
      <c r="H9" s="35"/>
      <c r="I9" s="219"/>
    </row>
    <row r="10" spans="1:9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  <c r="I10" s="36">
        <v>9</v>
      </c>
    </row>
    <row r="11" spans="1:9" ht="15" customHeight="1">
      <c r="A11" s="202">
        <v>1</v>
      </c>
      <c r="B11" s="202">
        <v>600</v>
      </c>
      <c r="C11" s="202">
        <v>60014</v>
      </c>
      <c r="D11" s="205" t="s">
        <v>48</v>
      </c>
      <c r="E11" s="208" t="s">
        <v>19</v>
      </c>
      <c r="F11" s="208">
        <v>2024</v>
      </c>
      <c r="G11" s="211">
        <f>I11</f>
        <v>5485934</v>
      </c>
      <c r="H11" s="37" t="s">
        <v>37</v>
      </c>
      <c r="I11" s="38">
        <f>SUM(I12:I14)</f>
        <v>5485934</v>
      </c>
    </row>
    <row r="12" spans="1:9" ht="16.5" customHeight="1">
      <c r="A12" s="203"/>
      <c r="B12" s="203"/>
      <c r="C12" s="203"/>
      <c r="D12" s="206"/>
      <c r="E12" s="209"/>
      <c r="F12" s="209"/>
      <c r="G12" s="212"/>
      <c r="H12" s="39" t="s">
        <v>38</v>
      </c>
      <c r="I12" s="40">
        <f>552391</f>
        <v>552391</v>
      </c>
    </row>
    <row r="13" spans="1:9" ht="12" customHeight="1">
      <c r="A13" s="203"/>
      <c r="B13" s="203"/>
      <c r="C13" s="203"/>
      <c r="D13" s="206"/>
      <c r="E13" s="209"/>
      <c r="F13" s="209"/>
      <c r="G13" s="212"/>
      <c r="H13" s="41" t="s">
        <v>39</v>
      </c>
      <c r="I13" s="42">
        <v>0</v>
      </c>
    </row>
    <row r="14" spans="1:9" ht="18" customHeight="1">
      <c r="A14" s="204"/>
      <c r="B14" s="204"/>
      <c r="C14" s="204"/>
      <c r="D14" s="207"/>
      <c r="E14" s="210"/>
      <c r="F14" s="210"/>
      <c r="G14" s="213"/>
      <c r="H14" s="39" t="s">
        <v>40</v>
      </c>
      <c r="I14" s="42">
        <v>4933543</v>
      </c>
    </row>
    <row r="15" spans="1:9" ht="15" customHeight="1">
      <c r="A15" s="202">
        <v>2</v>
      </c>
      <c r="B15" s="202">
        <v>600</v>
      </c>
      <c r="C15" s="202">
        <v>60014</v>
      </c>
      <c r="D15" s="205" t="s">
        <v>54</v>
      </c>
      <c r="E15" s="208" t="s">
        <v>19</v>
      </c>
      <c r="F15" s="208">
        <v>2024</v>
      </c>
      <c r="G15" s="211">
        <f>I15</f>
        <v>642238</v>
      </c>
      <c r="H15" s="37" t="s">
        <v>37</v>
      </c>
      <c r="I15" s="38">
        <f>SUM(I16:I18)</f>
        <v>642238</v>
      </c>
    </row>
    <row r="16" spans="1:9">
      <c r="A16" s="203"/>
      <c r="B16" s="203"/>
      <c r="C16" s="203"/>
      <c r="D16" s="206"/>
      <c r="E16" s="209"/>
      <c r="F16" s="209"/>
      <c r="G16" s="212"/>
      <c r="H16" s="39" t="s">
        <v>38</v>
      </c>
      <c r="I16" s="40">
        <v>146955</v>
      </c>
    </row>
    <row r="17" spans="1:9">
      <c r="A17" s="203"/>
      <c r="B17" s="203"/>
      <c r="C17" s="203"/>
      <c r="D17" s="206"/>
      <c r="E17" s="209"/>
      <c r="F17" s="209"/>
      <c r="G17" s="212"/>
      <c r="H17" s="41" t="s">
        <v>39</v>
      </c>
      <c r="I17" s="42">
        <v>0</v>
      </c>
    </row>
    <row r="18" spans="1:9">
      <c r="A18" s="204"/>
      <c r="B18" s="204"/>
      <c r="C18" s="204"/>
      <c r="D18" s="207"/>
      <c r="E18" s="210"/>
      <c r="F18" s="210"/>
      <c r="G18" s="213"/>
      <c r="H18" s="39" t="s">
        <v>40</v>
      </c>
      <c r="I18" s="42">
        <v>495283</v>
      </c>
    </row>
    <row r="19" spans="1:9" ht="15" customHeight="1">
      <c r="A19" s="202">
        <v>3</v>
      </c>
      <c r="B19" s="202">
        <v>600</v>
      </c>
      <c r="C19" s="202">
        <v>60014</v>
      </c>
      <c r="D19" s="205" t="s">
        <v>55</v>
      </c>
      <c r="E19" s="208" t="s">
        <v>19</v>
      </c>
      <c r="F19" s="208">
        <v>2024</v>
      </c>
      <c r="G19" s="211">
        <f>I19</f>
        <v>1108802</v>
      </c>
      <c r="H19" s="37" t="s">
        <v>37</v>
      </c>
      <c r="I19" s="38">
        <f>SUM(I20:I22)</f>
        <v>1108802</v>
      </c>
    </row>
    <row r="20" spans="1:9" ht="18.75" customHeight="1">
      <c r="A20" s="203"/>
      <c r="B20" s="203"/>
      <c r="C20" s="203"/>
      <c r="D20" s="206"/>
      <c r="E20" s="209"/>
      <c r="F20" s="209"/>
      <c r="G20" s="212"/>
      <c r="H20" s="39" t="s">
        <v>38</v>
      </c>
      <c r="I20" s="40">
        <v>161720</v>
      </c>
    </row>
    <row r="21" spans="1:9">
      <c r="A21" s="203"/>
      <c r="B21" s="203"/>
      <c r="C21" s="203"/>
      <c r="D21" s="206"/>
      <c r="E21" s="209"/>
      <c r="F21" s="209"/>
      <c r="G21" s="212"/>
      <c r="H21" s="41" t="s">
        <v>39</v>
      </c>
      <c r="I21" s="42">
        <v>0</v>
      </c>
    </row>
    <row r="22" spans="1:9" ht="17.25" customHeight="1">
      <c r="A22" s="204"/>
      <c r="B22" s="204"/>
      <c r="C22" s="204"/>
      <c r="D22" s="207"/>
      <c r="E22" s="210"/>
      <c r="F22" s="210"/>
      <c r="G22" s="213"/>
      <c r="H22" s="39" t="s">
        <v>40</v>
      </c>
      <c r="I22" s="42">
        <v>947082</v>
      </c>
    </row>
    <row r="23" spans="1:9" ht="15" customHeight="1">
      <c r="A23" s="202">
        <v>4</v>
      </c>
      <c r="B23" s="202">
        <v>600</v>
      </c>
      <c r="C23" s="202">
        <v>60014</v>
      </c>
      <c r="D23" s="205" t="s">
        <v>112</v>
      </c>
      <c r="E23" s="208" t="s">
        <v>41</v>
      </c>
      <c r="F23" s="208">
        <v>2024</v>
      </c>
      <c r="G23" s="211">
        <f>I23</f>
        <v>695070</v>
      </c>
      <c r="H23" s="37" t="s">
        <v>37</v>
      </c>
      <c r="I23" s="38">
        <f>SUM(I24:I26)</f>
        <v>695070</v>
      </c>
    </row>
    <row r="24" spans="1:9" ht="18.75" customHeight="1">
      <c r="A24" s="203"/>
      <c r="B24" s="203"/>
      <c r="C24" s="203"/>
      <c r="D24" s="206"/>
      <c r="E24" s="209"/>
      <c r="F24" s="209"/>
      <c r="G24" s="212"/>
      <c r="H24" s="39" t="s">
        <v>38</v>
      </c>
      <c r="I24" s="40">
        <v>695070</v>
      </c>
    </row>
    <row r="25" spans="1:9">
      <c r="A25" s="203"/>
      <c r="B25" s="203"/>
      <c r="C25" s="203"/>
      <c r="D25" s="206"/>
      <c r="E25" s="209"/>
      <c r="F25" s="209"/>
      <c r="G25" s="212"/>
      <c r="H25" s="41" t="s">
        <v>39</v>
      </c>
      <c r="I25" s="42">
        <v>0</v>
      </c>
    </row>
    <row r="26" spans="1:9" ht="17.25" customHeight="1">
      <c r="A26" s="204"/>
      <c r="B26" s="204"/>
      <c r="C26" s="204"/>
      <c r="D26" s="207"/>
      <c r="E26" s="210"/>
      <c r="F26" s="210"/>
      <c r="G26" s="213"/>
      <c r="H26" s="39" t="s">
        <v>40</v>
      </c>
      <c r="I26" s="42">
        <v>0</v>
      </c>
    </row>
    <row r="27" spans="1:9" ht="15" customHeight="1">
      <c r="A27" s="202">
        <v>5</v>
      </c>
      <c r="B27" s="202">
        <v>600</v>
      </c>
      <c r="C27" s="202">
        <v>60095</v>
      </c>
      <c r="D27" s="205" t="s">
        <v>56</v>
      </c>
      <c r="E27" s="208" t="s">
        <v>41</v>
      </c>
      <c r="F27" s="208">
        <v>2024</v>
      </c>
      <c r="G27" s="211">
        <f>I27</f>
        <v>308110</v>
      </c>
      <c r="H27" s="37" t="s">
        <v>37</v>
      </c>
      <c r="I27" s="38">
        <f>SUM(I28:I30)</f>
        <v>308110</v>
      </c>
    </row>
    <row r="28" spans="1:9">
      <c r="A28" s="203"/>
      <c r="B28" s="203"/>
      <c r="C28" s="203"/>
      <c r="D28" s="206"/>
      <c r="E28" s="209"/>
      <c r="F28" s="209"/>
      <c r="G28" s="212"/>
      <c r="H28" s="39" t="s">
        <v>38</v>
      </c>
      <c r="I28" s="40">
        <v>308110</v>
      </c>
    </row>
    <row r="29" spans="1:9">
      <c r="A29" s="203"/>
      <c r="B29" s="203"/>
      <c r="C29" s="203"/>
      <c r="D29" s="206"/>
      <c r="E29" s="209"/>
      <c r="F29" s="209"/>
      <c r="G29" s="212"/>
      <c r="H29" s="41" t="s">
        <v>39</v>
      </c>
      <c r="I29" s="42"/>
    </row>
    <row r="30" spans="1:9">
      <c r="A30" s="204"/>
      <c r="B30" s="204"/>
      <c r="C30" s="204"/>
      <c r="D30" s="207"/>
      <c r="E30" s="210"/>
      <c r="F30" s="210"/>
      <c r="G30" s="213"/>
      <c r="H30" s="39" t="s">
        <v>40</v>
      </c>
      <c r="I30" s="42">
        <v>0</v>
      </c>
    </row>
    <row r="31" spans="1:9" ht="15" customHeight="1">
      <c r="A31" s="202">
        <v>6</v>
      </c>
      <c r="B31" s="202">
        <v>720</v>
      </c>
      <c r="C31" s="202">
        <v>72095</v>
      </c>
      <c r="D31" s="205" t="s">
        <v>113</v>
      </c>
      <c r="E31" s="208" t="s">
        <v>41</v>
      </c>
      <c r="F31" s="208">
        <v>2024</v>
      </c>
      <c r="G31" s="211">
        <f>I31</f>
        <v>578940</v>
      </c>
      <c r="H31" s="37" t="s">
        <v>37</v>
      </c>
      <c r="I31" s="38">
        <f>SUM(I32:I34)</f>
        <v>578940</v>
      </c>
    </row>
    <row r="32" spans="1:9">
      <c r="A32" s="203"/>
      <c r="B32" s="203"/>
      <c r="C32" s="203"/>
      <c r="D32" s="206"/>
      <c r="E32" s="209"/>
      <c r="F32" s="209"/>
      <c r="G32" s="212"/>
      <c r="H32" s="39" t="s">
        <v>38</v>
      </c>
      <c r="I32" s="40">
        <v>0</v>
      </c>
    </row>
    <row r="33" spans="1:9" ht="10.5" customHeight="1">
      <c r="A33" s="203"/>
      <c r="B33" s="203"/>
      <c r="C33" s="203"/>
      <c r="D33" s="206"/>
      <c r="E33" s="209"/>
      <c r="F33" s="209"/>
      <c r="G33" s="212"/>
      <c r="H33" s="41" t="s">
        <v>39</v>
      </c>
      <c r="I33" s="42">
        <v>0</v>
      </c>
    </row>
    <row r="34" spans="1:9" ht="12" customHeight="1">
      <c r="A34" s="204"/>
      <c r="B34" s="204"/>
      <c r="C34" s="204"/>
      <c r="D34" s="207"/>
      <c r="E34" s="210"/>
      <c r="F34" s="210"/>
      <c r="G34" s="213"/>
      <c r="H34" s="39" t="s">
        <v>40</v>
      </c>
      <c r="I34" s="42">
        <v>578940</v>
      </c>
    </row>
    <row r="35" spans="1:9" ht="15" customHeight="1">
      <c r="A35" s="202">
        <v>7</v>
      </c>
      <c r="B35" s="202">
        <v>750</v>
      </c>
      <c r="C35" s="202">
        <v>75095</v>
      </c>
      <c r="D35" s="205" t="s">
        <v>42</v>
      </c>
      <c r="E35" s="208" t="s">
        <v>41</v>
      </c>
      <c r="F35" s="208">
        <v>2024</v>
      </c>
      <c r="G35" s="211">
        <f>I35</f>
        <v>200000</v>
      </c>
      <c r="H35" s="37" t="s">
        <v>37</v>
      </c>
      <c r="I35" s="38">
        <f>SUM(I36:I38)</f>
        <v>200000</v>
      </c>
    </row>
    <row r="36" spans="1:9">
      <c r="A36" s="203"/>
      <c r="B36" s="203"/>
      <c r="C36" s="203"/>
      <c r="D36" s="206"/>
      <c r="E36" s="209"/>
      <c r="F36" s="209"/>
      <c r="G36" s="212"/>
      <c r="H36" s="39" t="s">
        <v>38</v>
      </c>
      <c r="I36" s="40">
        <v>200000</v>
      </c>
    </row>
    <row r="37" spans="1:9" ht="10.5" customHeight="1">
      <c r="A37" s="203"/>
      <c r="B37" s="203"/>
      <c r="C37" s="203"/>
      <c r="D37" s="206"/>
      <c r="E37" s="209"/>
      <c r="F37" s="209"/>
      <c r="G37" s="212"/>
      <c r="H37" s="41" t="s">
        <v>39</v>
      </c>
      <c r="I37" s="42">
        <v>0</v>
      </c>
    </row>
    <row r="38" spans="1:9" ht="12" customHeight="1">
      <c r="A38" s="204"/>
      <c r="B38" s="204"/>
      <c r="C38" s="204"/>
      <c r="D38" s="207"/>
      <c r="E38" s="210"/>
      <c r="F38" s="210"/>
      <c r="G38" s="213"/>
      <c r="H38" s="39" t="s">
        <v>40</v>
      </c>
      <c r="I38" s="42">
        <v>0</v>
      </c>
    </row>
    <row r="39" spans="1:9" ht="15" customHeight="1">
      <c r="A39" s="202">
        <v>8</v>
      </c>
      <c r="B39" s="202">
        <v>750</v>
      </c>
      <c r="C39" s="202">
        <v>75095</v>
      </c>
      <c r="D39" s="205" t="s">
        <v>43</v>
      </c>
      <c r="E39" s="208" t="s">
        <v>16</v>
      </c>
      <c r="F39" s="208">
        <v>2024</v>
      </c>
      <c r="G39" s="211">
        <f>I39</f>
        <v>75000</v>
      </c>
      <c r="H39" s="37" t="s">
        <v>37</v>
      </c>
      <c r="I39" s="38">
        <f>SUM(I40:I42)</f>
        <v>75000</v>
      </c>
    </row>
    <row r="40" spans="1:9">
      <c r="A40" s="203"/>
      <c r="B40" s="203"/>
      <c r="C40" s="203"/>
      <c r="D40" s="206"/>
      <c r="E40" s="209"/>
      <c r="F40" s="209"/>
      <c r="G40" s="212"/>
      <c r="H40" s="39" t="s">
        <v>38</v>
      </c>
      <c r="I40" s="40">
        <v>75000</v>
      </c>
    </row>
    <row r="41" spans="1:9" ht="11.4" customHeight="1">
      <c r="A41" s="203"/>
      <c r="B41" s="203"/>
      <c r="C41" s="203"/>
      <c r="D41" s="206"/>
      <c r="E41" s="209"/>
      <c r="F41" s="209"/>
      <c r="G41" s="212"/>
      <c r="H41" s="41" t="s">
        <v>39</v>
      </c>
      <c r="I41" s="42"/>
    </row>
    <row r="42" spans="1:9" ht="21.6" customHeight="1">
      <c r="A42" s="204"/>
      <c r="B42" s="204"/>
      <c r="C42" s="204"/>
      <c r="D42" s="207"/>
      <c r="E42" s="210"/>
      <c r="F42" s="210"/>
      <c r="G42" s="213"/>
      <c r="H42" s="39" t="s">
        <v>40</v>
      </c>
      <c r="I42" s="42"/>
    </row>
    <row r="43" spans="1:9" ht="15" customHeight="1">
      <c r="A43" s="202">
        <v>9</v>
      </c>
      <c r="B43" s="202">
        <v>750</v>
      </c>
      <c r="C43" s="202">
        <v>75095</v>
      </c>
      <c r="D43" s="205" t="s">
        <v>57</v>
      </c>
      <c r="E43" s="208" t="s">
        <v>41</v>
      </c>
      <c r="F43" s="208">
        <v>2024</v>
      </c>
      <c r="G43" s="211">
        <f>I43</f>
        <v>50000</v>
      </c>
      <c r="H43" s="37" t="s">
        <v>37</v>
      </c>
      <c r="I43" s="38">
        <f>SUM(I44:I46)</f>
        <v>50000</v>
      </c>
    </row>
    <row r="44" spans="1:9">
      <c r="A44" s="203"/>
      <c r="B44" s="203"/>
      <c r="C44" s="203"/>
      <c r="D44" s="206"/>
      <c r="E44" s="209"/>
      <c r="F44" s="209"/>
      <c r="G44" s="212"/>
      <c r="H44" s="39" t="s">
        <v>38</v>
      </c>
      <c r="I44" s="40">
        <v>50000</v>
      </c>
    </row>
    <row r="45" spans="1:9" ht="12" customHeight="1">
      <c r="A45" s="203"/>
      <c r="B45" s="203"/>
      <c r="C45" s="203"/>
      <c r="D45" s="206"/>
      <c r="E45" s="209"/>
      <c r="F45" s="209"/>
      <c r="G45" s="212"/>
      <c r="H45" s="41" t="s">
        <v>39</v>
      </c>
      <c r="I45" s="42">
        <v>0</v>
      </c>
    </row>
    <row r="46" spans="1:9">
      <c r="A46" s="204"/>
      <c r="B46" s="204"/>
      <c r="C46" s="204"/>
      <c r="D46" s="207"/>
      <c r="E46" s="210"/>
      <c r="F46" s="210"/>
      <c r="G46" s="213"/>
      <c r="H46" s="39" t="s">
        <v>40</v>
      </c>
      <c r="I46" s="42">
        <v>0</v>
      </c>
    </row>
    <row r="47" spans="1:9" ht="15" customHeight="1">
      <c r="A47" s="202">
        <v>10</v>
      </c>
      <c r="B47" s="202">
        <v>750</v>
      </c>
      <c r="C47" s="202">
        <v>75095</v>
      </c>
      <c r="D47" s="205" t="s">
        <v>44</v>
      </c>
      <c r="E47" s="208" t="s">
        <v>41</v>
      </c>
      <c r="F47" s="208">
        <v>2024</v>
      </c>
      <c r="G47" s="211">
        <f>I47</f>
        <v>8944000</v>
      </c>
      <c r="H47" s="37" t="s">
        <v>37</v>
      </c>
      <c r="I47" s="43">
        <f>I48+I49+I50</f>
        <v>8944000</v>
      </c>
    </row>
    <row r="48" spans="1:9">
      <c r="A48" s="203"/>
      <c r="B48" s="203"/>
      <c r="C48" s="203"/>
      <c r="D48" s="206"/>
      <c r="E48" s="209"/>
      <c r="F48" s="209"/>
      <c r="G48" s="212"/>
      <c r="H48" s="39" t="s">
        <v>38</v>
      </c>
      <c r="I48" s="44">
        <v>196000</v>
      </c>
    </row>
    <row r="49" spans="1:9">
      <c r="A49" s="203"/>
      <c r="B49" s="203"/>
      <c r="C49" s="203"/>
      <c r="D49" s="206"/>
      <c r="E49" s="209"/>
      <c r="F49" s="209"/>
      <c r="G49" s="212"/>
      <c r="H49" s="41" t="s">
        <v>39</v>
      </c>
      <c r="I49" s="44">
        <v>0</v>
      </c>
    </row>
    <row r="50" spans="1:9">
      <c r="A50" s="204"/>
      <c r="B50" s="204"/>
      <c r="C50" s="204"/>
      <c r="D50" s="207"/>
      <c r="E50" s="210"/>
      <c r="F50" s="210"/>
      <c r="G50" s="213"/>
      <c r="H50" s="39" t="s">
        <v>40</v>
      </c>
      <c r="I50" s="45">
        <v>8748000</v>
      </c>
    </row>
    <row r="51" spans="1:9" ht="15" customHeight="1">
      <c r="A51" s="202">
        <v>11</v>
      </c>
      <c r="B51" s="202">
        <v>750</v>
      </c>
      <c r="C51" s="202">
        <v>75095</v>
      </c>
      <c r="D51" s="205" t="s">
        <v>58</v>
      </c>
      <c r="E51" s="208" t="s">
        <v>41</v>
      </c>
      <c r="F51" s="208">
        <v>2024</v>
      </c>
      <c r="G51" s="211">
        <f>I51</f>
        <v>300000</v>
      </c>
      <c r="H51" s="37" t="s">
        <v>37</v>
      </c>
      <c r="I51" s="43">
        <f>I52+I53+I54</f>
        <v>300000</v>
      </c>
    </row>
    <row r="52" spans="1:9">
      <c r="A52" s="203"/>
      <c r="B52" s="203"/>
      <c r="C52" s="203"/>
      <c r="D52" s="206"/>
      <c r="E52" s="209"/>
      <c r="F52" s="209"/>
      <c r="G52" s="212"/>
      <c r="H52" s="39" t="s">
        <v>38</v>
      </c>
      <c r="I52" s="44">
        <f>300000-I54</f>
        <v>180000</v>
      </c>
    </row>
    <row r="53" spans="1:9" ht="12" customHeight="1">
      <c r="A53" s="203"/>
      <c r="B53" s="203"/>
      <c r="C53" s="203"/>
      <c r="D53" s="206"/>
      <c r="E53" s="209"/>
      <c r="F53" s="209"/>
      <c r="G53" s="212"/>
      <c r="H53" s="41" t="s">
        <v>39</v>
      </c>
      <c r="I53" s="44">
        <v>0</v>
      </c>
    </row>
    <row r="54" spans="1:9">
      <c r="A54" s="204"/>
      <c r="B54" s="204"/>
      <c r="C54" s="204"/>
      <c r="D54" s="207"/>
      <c r="E54" s="210"/>
      <c r="F54" s="210"/>
      <c r="G54" s="213"/>
      <c r="H54" s="39" t="s">
        <v>40</v>
      </c>
      <c r="I54" s="45">
        <v>120000</v>
      </c>
    </row>
    <row r="55" spans="1:9" ht="15" customHeight="1">
      <c r="A55" s="202">
        <v>12</v>
      </c>
      <c r="B55" s="202">
        <v>750</v>
      </c>
      <c r="C55" s="202">
        <v>75095</v>
      </c>
      <c r="D55" s="205" t="s">
        <v>59</v>
      </c>
      <c r="E55" s="208" t="s">
        <v>41</v>
      </c>
      <c r="F55" s="208">
        <v>2024</v>
      </c>
      <c r="G55" s="211">
        <f>I55</f>
        <v>150000</v>
      </c>
      <c r="H55" s="37" t="s">
        <v>37</v>
      </c>
      <c r="I55" s="43">
        <f>I56+I57+I58</f>
        <v>150000</v>
      </c>
    </row>
    <row r="56" spans="1:9">
      <c r="A56" s="203"/>
      <c r="B56" s="203"/>
      <c r="C56" s="203"/>
      <c r="D56" s="206"/>
      <c r="E56" s="209"/>
      <c r="F56" s="209"/>
      <c r="G56" s="212"/>
      <c r="H56" s="39" t="s">
        <v>38</v>
      </c>
      <c r="I56" s="44">
        <v>150000</v>
      </c>
    </row>
    <row r="57" spans="1:9">
      <c r="A57" s="203"/>
      <c r="B57" s="203"/>
      <c r="C57" s="203"/>
      <c r="D57" s="206"/>
      <c r="E57" s="209"/>
      <c r="F57" s="209"/>
      <c r="G57" s="212"/>
      <c r="H57" s="41" t="s">
        <v>39</v>
      </c>
      <c r="I57" s="44">
        <v>0</v>
      </c>
    </row>
    <row r="58" spans="1:9">
      <c r="A58" s="204"/>
      <c r="B58" s="204"/>
      <c r="C58" s="204"/>
      <c r="D58" s="207"/>
      <c r="E58" s="210"/>
      <c r="F58" s="210"/>
      <c r="G58" s="213"/>
      <c r="H58" s="39" t="s">
        <v>40</v>
      </c>
      <c r="I58" s="45">
        <v>0</v>
      </c>
    </row>
    <row r="59" spans="1:9" ht="15" customHeight="1">
      <c r="A59" s="202">
        <v>13</v>
      </c>
      <c r="B59" s="202">
        <v>750</v>
      </c>
      <c r="C59" s="202">
        <v>75095</v>
      </c>
      <c r="D59" s="205" t="s">
        <v>60</v>
      </c>
      <c r="E59" s="208" t="s">
        <v>41</v>
      </c>
      <c r="F59" s="208">
        <v>2024</v>
      </c>
      <c r="G59" s="211">
        <f>I59</f>
        <v>40000</v>
      </c>
      <c r="H59" s="37" t="s">
        <v>37</v>
      </c>
      <c r="I59" s="43">
        <f>I60+I61+I62</f>
        <v>40000</v>
      </c>
    </row>
    <row r="60" spans="1:9">
      <c r="A60" s="203"/>
      <c r="B60" s="203"/>
      <c r="C60" s="203"/>
      <c r="D60" s="206"/>
      <c r="E60" s="209"/>
      <c r="F60" s="209"/>
      <c r="G60" s="212"/>
      <c r="H60" s="39" t="s">
        <v>38</v>
      </c>
      <c r="I60" s="44">
        <v>40000</v>
      </c>
    </row>
    <row r="61" spans="1:9">
      <c r="A61" s="203"/>
      <c r="B61" s="203"/>
      <c r="C61" s="203"/>
      <c r="D61" s="206"/>
      <c r="E61" s="209"/>
      <c r="F61" s="209"/>
      <c r="G61" s="212"/>
      <c r="H61" s="41" t="s">
        <v>39</v>
      </c>
      <c r="I61" s="44">
        <v>0</v>
      </c>
    </row>
    <row r="62" spans="1:9">
      <c r="A62" s="204"/>
      <c r="B62" s="204"/>
      <c r="C62" s="204"/>
      <c r="D62" s="207"/>
      <c r="E62" s="210"/>
      <c r="F62" s="210"/>
      <c r="G62" s="213"/>
      <c r="H62" s="39" t="s">
        <v>40</v>
      </c>
      <c r="I62" s="45">
        <v>0</v>
      </c>
    </row>
    <row r="63" spans="1:9" ht="15" customHeight="1">
      <c r="A63" s="84"/>
      <c r="B63" s="84"/>
      <c r="C63" s="84"/>
      <c r="D63" s="85"/>
      <c r="E63" s="86"/>
      <c r="F63" s="87"/>
      <c r="G63" s="88"/>
      <c r="H63" s="89"/>
      <c r="I63" s="90"/>
    </row>
    <row r="64" spans="1:9">
      <c r="A64" s="30"/>
      <c r="B64" s="30"/>
      <c r="C64" s="30"/>
      <c r="D64" s="30"/>
      <c r="E64" s="30" t="s">
        <v>20</v>
      </c>
      <c r="F64" s="30"/>
      <c r="G64" s="30"/>
      <c r="H64" s="31"/>
      <c r="I64" s="217" t="s">
        <v>53</v>
      </c>
    </row>
    <row r="65" spans="1:9">
      <c r="A65" s="32"/>
      <c r="B65" s="32"/>
      <c r="C65" s="32"/>
      <c r="D65" s="32" t="s">
        <v>21</v>
      </c>
      <c r="E65" s="32" t="s">
        <v>22</v>
      </c>
      <c r="F65" s="32" t="s">
        <v>23</v>
      </c>
      <c r="G65" s="32" t="s">
        <v>24</v>
      </c>
      <c r="H65" s="33" t="s">
        <v>25</v>
      </c>
      <c r="I65" s="218"/>
    </row>
    <row r="66" spans="1:9">
      <c r="A66" s="32" t="s">
        <v>17</v>
      </c>
      <c r="B66" s="32" t="s">
        <v>26</v>
      </c>
      <c r="C66" s="32" t="s">
        <v>27</v>
      </c>
      <c r="D66" s="32" t="s">
        <v>28</v>
      </c>
      <c r="E66" s="32" t="s">
        <v>29</v>
      </c>
      <c r="F66" s="32" t="s">
        <v>30</v>
      </c>
      <c r="G66" s="32" t="s">
        <v>31</v>
      </c>
      <c r="H66" s="33" t="s">
        <v>32</v>
      </c>
      <c r="I66" s="218"/>
    </row>
    <row r="67" spans="1:9">
      <c r="A67" s="32"/>
      <c r="B67" s="32"/>
      <c r="C67" s="32"/>
      <c r="D67" s="32"/>
      <c r="E67" s="32" t="s">
        <v>33</v>
      </c>
      <c r="F67" s="32"/>
      <c r="G67" s="32" t="s">
        <v>34</v>
      </c>
      <c r="H67" s="33"/>
      <c r="I67" s="218"/>
    </row>
    <row r="68" spans="1:9">
      <c r="A68" s="34"/>
      <c r="B68" s="34"/>
      <c r="C68" s="34"/>
      <c r="D68" s="34"/>
      <c r="E68" s="34" t="s">
        <v>35</v>
      </c>
      <c r="F68" s="34"/>
      <c r="G68" s="34" t="s">
        <v>36</v>
      </c>
      <c r="H68" s="35"/>
      <c r="I68" s="219"/>
    </row>
    <row r="69" spans="1:9">
      <c r="A69" s="36">
        <v>1</v>
      </c>
      <c r="B69" s="36">
        <v>2</v>
      </c>
      <c r="C69" s="36">
        <v>3</v>
      </c>
      <c r="D69" s="36">
        <v>4</v>
      </c>
      <c r="E69" s="36">
        <v>5</v>
      </c>
      <c r="F69" s="36">
        <v>6</v>
      </c>
      <c r="G69" s="36">
        <v>7</v>
      </c>
      <c r="H69" s="36">
        <v>8</v>
      </c>
      <c r="I69" s="36">
        <v>9</v>
      </c>
    </row>
    <row r="70" spans="1:9" ht="15" customHeight="1">
      <c r="A70" s="202">
        <v>14</v>
      </c>
      <c r="B70" s="202">
        <v>754</v>
      </c>
      <c r="C70" s="202">
        <v>75405</v>
      </c>
      <c r="D70" s="205" t="s">
        <v>115</v>
      </c>
      <c r="E70" s="208" t="s">
        <v>114</v>
      </c>
      <c r="F70" s="208">
        <v>2024</v>
      </c>
      <c r="G70" s="211">
        <f>I70</f>
        <v>15000</v>
      </c>
      <c r="H70" s="37" t="s">
        <v>37</v>
      </c>
      <c r="I70" s="43">
        <f>I71+I72+I73</f>
        <v>15000</v>
      </c>
    </row>
    <row r="71" spans="1:9">
      <c r="A71" s="203"/>
      <c r="B71" s="203"/>
      <c r="C71" s="203"/>
      <c r="D71" s="206"/>
      <c r="E71" s="209"/>
      <c r="F71" s="209"/>
      <c r="G71" s="212"/>
      <c r="H71" s="39" t="s">
        <v>38</v>
      </c>
      <c r="I71" s="44">
        <v>15000</v>
      </c>
    </row>
    <row r="72" spans="1:9" ht="11.4" customHeight="1">
      <c r="A72" s="203"/>
      <c r="B72" s="203"/>
      <c r="C72" s="203"/>
      <c r="D72" s="206"/>
      <c r="E72" s="209"/>
      <c r="F72" s="209"/>
      <c r="G72" s="212"/>
      <c r="H72" s="41" t="s">
        <v>39</v>
      </c>
      <c r="I72" s="44">
        <v>0</v>
      </c>
    </row>
    <row r="73" spans="1:9" ht="21.6" customHeight="1">
      <c r="A73" s="204"/>
      <c r="B73" s="204"/>
      <c r="C73" s="204"/>
      <c r="D73" s="207"/>
      <c r="E73" s="210"/>
      <c r="F73" s="210"/>
      <c r="G73" s="213"/>
      <c r="H73" s="39" t="s">
        <v>40</v>
      </c>
      <c r="I73" s="45">
        <v>0</v>
      </c>
    </row>
    <row r="74" spans="1:9" ht="15" customHeight="1">
      <c r="A74" s="202">
        <v>15</v>
      </c>
      <c r="B74" s="202">
        <v>754</v>
      </c>
      <c r="C74" s="202">
        <v>75495</v>
      </c>
      <c r="D74" s="205" t="s">
        <v>116</v>
      </c>
      <c r="E74" s="208" t="s">
        <v>41</v>
      </c>
      <c r="F74" s="208">
        <v>2024</v>
      </c>
      <c r="G74" s="211">
        <f>I74</f>
        <v>30000</v>
      </c>
      <c r="H74" s="37" t="s">
        <v>37</v>
      </c>
      <c r="I74" s="43">
        <f>I75+I76+I77</f>
        <v>30000</v>
      </c>
    </row>
    <row r="75" spans="1:9">
      <c r="A75" s="203"/>
      <c r="B75" s="203"/>
      <c r="C75" s="203"/>
      <c r="D75" s="206"/>
      <c r="E75" s="209"/>
      <c r="F75" s="209"/>
      <c r="G75" s="212"/>
      <c r="H75" s="39" t="s">
        <v>38</v>
      </c>
      <c r="I75" s="44">
        <v>0</v>
      </c>
    </row>
    <row r="76" spans="1:9" ht="15" customHeight="1">
      <c r="A76" s="203"/>
      <c r="B76" s="203"/>
      <c r="C76" s="203"/>
      <c r="D76" s="206"/>
      <c r="E76" s="209"/>
      <c r="F76" s="209"/>
      <c r="G76" s="212"/>
      <c r="H76" s="41" t="s">
        <v>39</v>
      </c>
      <c r="I76" s="44">
        <v>0</v>
      </c>
    </row>
    <row r="77" spans="1:9">
      <c r="A77" s="204"/>
      <c r="B77" s="204"/>
      <c r="C77" s="204"/>
      <c r="D77" s="207"/>
      <c r="E77" s="210"/>
      <c r="F77" s="210"/>
      <c r="G77" s="213"/>
      <c r="H77" s="39" t="s">
        <v>40</v>
      </c>
      <c r="I77" s="45">
        <v>30000</v>
      </c>
    </row>
    <row r="78" spans="1:9">
      <c r="A78" s="202">
        <v>16</v>
      </c>
      <c r="B78" s="202">
        <v>851</v>
      </c>
      <c r="C78" s="202">
        <v>85195</v>
      </c>
      <c r="D78" s="205" t="s">
        <v>61</v>
      </c>
      <c r="E78" s="208" t="s">
        <v>41</v>
      </c>
      <c r="F78" s="208">
        <v>2024</v>
      </c>
      <c r="G78" s="211">
        <f>I78</f>
        <v>2802500</v>
      </c>
      <c r="H78" s="37" t="s">
        <v>37</v>
      </c>
      <c r="I78" s="43">
        <f>I79+I80+I81</f>
        <v>2802500</v>
      </c>
    </row>
    <row r="79" spans="1:9">
      <c r="A79" s="203"/>
      <c r="B79" s="203"/>
      <c r="C79" s="203"/>
      <c r="D79" s="206"/>
      <c r="E79" s="209"/>
      <c r="F79" s="209"/>
      <c r="G79" s="212"/>
      <c r="H79" s="39" t="s">
        <v>38</v>
      </c>
      <c r="I79" s="44">
        <v>232000</v>
      </c>
    </row>
    <row r="80" spans="1:9" ht="15" customHeight="1">
      <c r="A80" s="203"/>
      <c r="B80" s="203"/>
      <c r="C80" s="203"/>
      <c r="D80" s="206"/>
      <c r="E80" s="209"/>
      <c r="F80" s="209"/>
      <c r="G80" s="212"/>
      <c r="H80" s="41" t="s">
        <v>39</v>
      </c>
      <c r="I80" s="44">
        <v>0</v>
      </c>
    </row>
    <row r="81" spans="1:9">
      <c r="A81" s="204"/>
      <c r="B81" s="204"/>
      <c r="C81" s="204"/>
      <c r="D81" s="207"/>
      <c r="E81" s="210"/>
      <c r="F81" s="210"/>
      <c r="G81" s="213"/>
      <c r="H81" s="39" t="s">
        <v>40</v>
      </c>
      <c r="I81" s="45">
        <v>2570500</v>
      </c>
    </row>
    <row r="82" spans="1:9">
      <c r="A82" s="202">
        <v>17</v>
      </c>
      <c r="B82" s="202">
        <v>851</v>
      </c>
      <c r="C82" s="202">
        <v>85195</v>
      </c>
      <c r="D82" s="205" t="s">
        <v>62</v>
      </c>
      <c r="E82" s="208" t="s">
        <v>41</v>
      </c>
      <c r="F82" s="208">
        <v>2024</v>
      </c>
      <c r="G82" s="211">
        <f>I82</f>
        <v>228500</v>
      </c>
      <c r="H82" s="37" t="s">
        <v>37</v>
      </c>
      <c r="I82" s="43">
        <f>I83+I84+I85</f>
        <v>228500</v>
      </c>
    </row>
    <row r="83" spans="1:9">
      <c r="A83" s="203"/>
      <c r="B83" s="203"/>
      <c r="C83" s="203"/>
      <c r="D83" s="206"/>
      <c r="E83" s="209"/>
      <c r="F83" s="209"/>
      <c r="G83" s="212"/>
      <c r="H83" s="39" t="s">
        <v>38</v>
      </c>
      <c r="I83" s="44">
        <v>8000</v>
      </c>
    </row>
    <row r="84" spans="1:9" ht="15" customHeight="1">
      <c r="A84" s="203"/>
      <c r="B84" s="203"/>
      <c r="C84" s="203"/>
      <c r="D84" s="206"/>
      <c r="E84" s="209"/>
      <c r="F84" s="209"/>
      <c r="G84" s="212"/>
      <c r="H84" s="41" t="s">
        <v>39</v>
      </c>
      <c r="I84" s="44">
        <v>0</v>
      </c>
    </row>
    <row r="85" spans="1:9">
      <c r="A85" s="204"/>
      <c r="B85" s="204"/>
      <c r="C85" s="204"/>
      <c r="D85" s="207"/>
      <c r="E85" s="210"/>
      <c r="F85" s="210"/>
      <c r="G85" s="213"/>
      <c r="H85" s="39" t="s">
        <v>40</v>
      </c>
      <c r="I85" s="45">
        <v>220500</v>
      </c>
    </row>
    <row r="86" spans="1:9">
      <c r="A86" s="202">
        <v>18</v>
      </c>
      <c r="B86" s="202">
        <v>921</v>
      </c>
      <c r="C86" s="202">
        <v>92195</v>
      </c>
      <c r="D86" s="205" t="s">
        <v>50</v>
      </c>
      <c r="E86" s="208" t="s">
        <v>41</v>
      </c>
      <c r="F86" s="208">
        <v>2024</v>
      </c>
      <c r="G86" s="211">
        <f>I86</f>
        <v>699946</v>
      </c>
      <c r="H86" s="37" t="s">
        <v>37</v>
      </c>
      <c r="I86" s="43">
        <f>I87+I88+I89</f>
        <v>699946</v>
      </c>
    </row>
    <row r="87" spans="1:9">
      <c r="A87" s="203"/>
      <c r="B87" s="203"/>
      <c r="C87" s="203"/>
      <c r="D87" s="206"/>
      <c r="E87" s="209"/>
      <c r="F87" s="209"/>
      <c r="G87" s="212"/>
      <c r="H87" s="39" t="s">
        <v>38</v>
      </c>
      <c r="I87" s="44">
        <v>0</v>
      </c>
    </row>
    <row r="88" spans="1:9" ht="15" customHeight="1">
      <c r="A88" s="203"/>
      <c r="B88" s="203"/>
      <c r="C88" s="203"/>
      <c r="D88" s="206"/>
      <c r="E88" s="209"/>
      <c r="F88" s="209"/>
      <c r="G88" s="212"/>
      <c r="H88" s="41" t="s">
        <v>39</v>
      </c>
      <c r="I88" s="44">
        <v>0</v>
      </c>
    </row>
    <row r="89" spans="1:9">
      <c r="A89" s="204"/>
      <c r="B89" s="204"/>
      <c r="C89" s="204"/>
      <c r="D89" s="207"/>
      <c r="E89" s="210"/>
      <c r="F89" s="210"/>
      <c r="G89" s="213"/>
      <c r="H89" s="39" t="s">
        <v>40</v>
      </c>
      <c r="I89" s="45">
        <v>699946</v>
      </c>
    </row>
    <row r="90" spans="1:9">
      <c r="A90" s="202">
        <v>19</v>
      </c>
      <c r="B90" s="202">
        <v>926</v>
      </c>
      <c r="C90" s="202">
        <v>92695</v>
      </c>
      <c r="D90" s="205" t="s">
        <v>45</v>
      </c>
      <c r="E90" s="208" t="s">
        <v>41</v>
      </c>
      <c r="F90" s="208">
        <v>2024</v>
      </c>
      <c r="G90" s="211">
        <f>I90</f>
        <v>4662000</v>
      </c>
      <c r="H90" s="37" t="s">
        <v>37</v>
      </c>
      <c r="I90" s="43">
        <f>I91+I92+I93</f>
        <v>4662000</v>
      </c>
    </row>
    <row r="91" spans="1:9">
      <c r="A91" s="203"/>
      <c r="B91" s="203"/>
      <c r="C91" s="203"/>
      <c r="D91" s="206"/>
      <c r="E91" s="209"/>
      <c r="F91" s="209"/>
      <c r="G91" s="212"/>
      <c r="H91" s="39" t="s">
        <v>38</v>
      </c>
      <c r="I91" s="44">
        <v>350000</v>
      </c>
    </row>
    <row r="92" spans="1:9" ht="15" customHeight="1">
      <c r="A92" s="203"/>
      <c r="B92" s="203"/>
      <c r="C92" s="203"/>
      <c r="D92" s="206"/>
      <c r="E92" s="209"/>
      <c r="F92" s="209"/>
      <c r="G92" s="212"/>
      <c r="H92" s="41" t="s">
        <v>39</v>
      </c>
      <c r="I92" s="44">
        <v>0</v>
      </c>
    </row>
    <row r="93" spans="1:9">
      <c r="A93" s="204"/>
      <c r="B93" s="204"/>
      <c r="C93" s="204"/>
      <c r="D93" s="207"/>
      <c r="E93" s="210"/>
      <c r="F93" s="210"/>
      <c r="G93" s="213"/>
      <c r="H93" s="39" t="s">
        <v>40</v>
      </c>
      <c r="I93" s="45">
        <v>4312000</v>
      </c>
    </row>
    <row r="94" spans="1:9">
      <c r="A94" s="202">
        <v>20</v>
      </c>
      <c r="B94" s="202">
        <v>926</v>
      </c>
      <c r="C94" s="202">
        <v>92695</v>
      </c>
      <c r="D94" s="205" t="s">
        <v>63</v>
      </c>
      <c r="E94" s="208" t="s">
        <v>41</v>
      </c>
      <c r="F94" s="208">
        <v>2024</v>
      </c>
      <c r="G94" s="211">
        <f>I94</f>
        <v>4318162</v>
      </c>
      <c r="H94" s="37" t="s">
        <v>37</v>
      </c>
      <c r="I94" s="43">
        <f>I95+I96+I97</f>
        <v>4318162</v>
      </c>
    </row>
    <row r="95" spans="1:9">
      <c r="A95" s="203"/>
      <c r="B95" s="203"/>
      <c r="C95" s="203"/>
      <c r="D95" s="206"/>
      <c r="E95" s="209"/>
      <c r="F95" s="209"/>
      <c r="G95" s="212"/>
      <c r="H95" s="39" t="s">
        <v>38</v>
      </c>
      <c r="I95" s="44">
        <v>785121</v>
      </c>
    </row>
    <row r="96" spans="1:9" ht="15" customHeight="1">
      <c r="A96" s="203"/>
      <c r="B96" s="203"/>
      <c r="C96" s="203"/>
      <c r="D96" s="206"/>
      <c r="E96" s="209"/>
      <c r="F96" s="209"/>
      <c r="G96" s="212"/>
      <c r="H96" s="41" t="s">
        <v>39</v>
      </c>
      <c r="I96" s="44">
        <v>0</v>
      </c>
    </row>
    <row r="97" spans="1:9">
      <c r="A97" s="204"/>
      <c r="B97" s="204"/>
      <c r="C97" s="204"/>
      <c r="D97" s="207"/>
      <c r="E97" s="210"/>
      <c r="F97" s="210"/>
      <c r="G97" s="213"/>
      <c r="H97" s="39" t="s">
        <v>40</v>
      </c>
      <c r="I97" s="44">
        <v>3533041</v>
      </c>
    </row>
    <row r="98" spans="1:9">
      <c r="A98" s="202">
        <v>21</v>
      </c>
      <c r="B98" s="202">
        <v>926</v>
      </c>
      <c r="C98" s="202">
        <v>92695</v>
      </c>
      <c r="D98" s="205" t="s">
        <v>46</v>
      </c>
      <c r="E98" s="208" t="s">
        <v>41</v>
      </c>
      <c r="F98" s="208">
        <v>2024</v>
      </c>
      <c r="G98" s="211">
        <f>I98</f>
        <v>60000</v>
      </c>
      <c r="H98" s="37" t="s">
        <v>37</v>
      </c>
      <c r="I98" s="43">
        <f>I99+I100+I101</f>
        <v>60000</v>
      </c>
    </row>
    <row r="99" spans="1:9">
      <c r="A99" s="203"/>
      <c r="B99" s="203"/>
      <c r="C99" s="203"/>
      <c r="D99" s="206"/>
      <c r="E99" s="209"/>
      <c r="F99" s="209"/>
      <c r="G99" s="212"/>
      <c r="H99" s="39" t="s">
        <v>38</v>
      </c>
      <c r="I99" s="44">
        <v>30000</v>
      </c>
    </row>
    <row r="100" spans="1:9" ht="15" customHeight="1">
      <c r="A100" s="203"/>
      <c r="B100" s="203"/>
      <c r="C100" s="203"/>
      <c r="D100" s="206"/>
      <c r="E100" s="209"/>
      <c r="F100" s="209"/>
      <c r="G100" s="212"/>
      <c r="H100" s="41" t="s">
        <v>39</v>
      </c>
      <c r="I100" s="44">
        <v>0</v>
      </c>
    </row>
    <row r="101" spans="1:9">
      <c r="A101" s="204"/>
      <c r="B101" s="204"/>
      <c r="C101" s="204"/>
      <c r="D101" s="207"/>
      <c r="E101" s="210"/>
      <c r="F101" s="210"/>
      <c r="G101" s="213"/>
      <c r="H101" s="39" t="s">
        <v>40</v>
      </c>
      <c r="I101" s="45">
        <v>30000</v>
      </c>
    </row>
    <row r="102" spans="1:9">
      <c r="A102" s="220" t="s">
        <v>47</v>
      </c>
      <c r="B102" s="221"/>
      <c r="C102" s="221"/>
      <c r="D102" s="221"/>
      <c r="E102" s="222"/>
      <c r="F102" s="229"/>
      <c r="G102" s="232">
        <f>G98+G94+G90+G86+G82+G78+G59+G55+G51+G47+G43+G39+G35+G27+G19+G15+G11+G70+G31+G23+G74</f>
        <v>31394202</v>
      </c>
      <c r="H102" s="37" t="s">
        <v>37</v>
      </c>
      <c r="I102" s="38">
        <f>I98+I94+I90+I86+I82+I78+I59+I55+I51+I47+I43+I39+I35+I27+I19+I15+I11+I70+I31+I23+I74</f>
        <v>31394202</v>
      </c>
    </row>
    <row r="103" spans="1:9">
      <c r="A103" s="223"/>
      <c r="B103" s="224"/>
      <c r="C103" s="224"/>
      <c r="D103" s="224"/>
      <c r="E103" s="225"/>
      <c r="F103" s="230"/>
      <c r="G103" s="233"/>
      <c r="H103" s="46" t="s">
        <v>38</v>
      </c>
      <c r="I103" s="47">
        <f>I99+I95+I91+I87+I83+I79+I60+I56+I52+I48+I44+I40+I36+I28+I20+I16+I12+I71+I32+I24</f>
        <v>4175367</v>
      </c>
    </row>
    <row r="104" spans="1:9" ht="27.6">
      <c r="A104" s="223"/>
      <c r="B104" s="224"/>
      <c r="C104" s="224"/>
      <c r="D104" s="224"/>
      <c r="E104" s="225"/>
      <c r="F104" s="230"/>
      <c r="G104" s="233"/>
      <c r="H104" s="48" t="s">
        <v>39</v>
      </c>
      <c r="I104" s="47">
        <f>I100+I96+I92+I88+I84+I80+I61+I57+I53+I49+I45+I41+I37+I29+I21+I17+I13+I72+I33+I25</f>
        <v>0</v>
      </c>
    </row>
    <row r="105" spans="1:9">
      <c r="A105" s="226"/>
      <c r="B105" s="227"/>
      <c r="C105" s="227"/>
      <c r="D105" s="227"/>
      <c r="E105" s="228"/>
      <c r="F105" s="231"/>
      <c r="G105" s="234"/>
      <c r="H105" s="46" t="s">
        <v>40</v>
      </c>
      <c r="I105" s="47">
        <f>I101+I97+I93+I89+I85+I81+I62+I58+I54+I50+I46+I42+I38+I30+I22+I18+I14+I73+I34+I26+I77</f>
        <v>27218835</v>
      </c>
    </row>
    <row r="108" spans="1:9">
      <c r="G108" s="65"/>
    </row>
    <row r="110" spans="1:9">
      <c r="G110" s="65"/>
    </row>
    <row r="118" spans="5:5">
      <c r="E118" s="91"/>
    </row>
    <row r="135" spans="5:5" ht="15.6">
      <c r="E135" s="86"/>
    </row>
  </sheetData>
  <mergeCells count="156">
    <mergeCell ref="C74:C77"/>
    <mergeCell ref="D74:D77"/>
    <mergeCell ref="E74:E77"/>
    <mergeCell ref="F74:F77"/>
    <mergeCell ref="G74:G77"/>
    <mergeCell ref="A98:A101"/>
    <mergeCell ref="B98:B101"/>
    <mergeCell ref="C98:C101"/>
    <mergeCell ref="D98:D101"/>
    <mergeCell ref="E98:E101"/>
    <mergeCell ref="F98:F101"/>
    <mergeCell ref="G98:G101"/>
    <mergeCell ref="A102:E105"/>
    <mergeCell ref="F102:F105"/>
    <mergeCell ref="G102:G105"/>
    <mergeCell ref="A90:A93"/>
    <mergeCell ref="B90:B93"/>
    <mergeCell ref="C90:C93"/>
    <mergeCell ref="D90:D93"/>
    <mergeCell ref="E90:E93"/>
    <mergeCell ref="F90:F93"/>
    <mergeCell ref="G90:G93"/>
    <mergeCell ref="A94:A97"/>
    <mergeCell ref="B94:B97"/>
    <mergeCell ref="C94:C97"/>
    <mergeCell ref="D94:D97"/>
    <mergeCell ref="E94:E97"/>
    <mergeCell ref="F94:F97"/>
    <mergeCell ref="G94:G97"/>
    <mergeCell ref="I64:I68"/>
    <mergeCell ref="A82:A85"/>
    <mergeCell ref="B82:B85"/>
    <mergeCell ref="C82:C85"/>
    <mergeCell ref="D82:D85"/>
    <mergeCell ref="E82:E85"/>
    <mergeCell ref="F82:F85"/>
    <mergeCell ref="G82:G85"/>
    <mergeCell ref="A86:A89"/>
    <mergeCell ref="B86:B89"/>
    <mergeCell ref="C86:C89"/>
    <mergeCell ref="D86:D89"/>
    <mergeCell ref="E86:E89"/>
    <mergeCell ref="F86:F89"/>
    <mergeCell ref="G86:G89"/>
    <mergeCell ref="A70:A73"/>
    <mergeCell ref="B70:B73"/>
    <mergeCell ref="C70:C73"/>
    <mergeCell ref="D70:D73"/>
    <mergeCell ref="E70:E73"/>
    <mergeCell ref="F70:F73"/>
    <mergeCell ref="G70:G73"/>
    <mergeCell ref="A74:A77"/>
    <mergeCell ref="B74:B77"/>
    <mergeCell ref="G1:I1"/>
    <mergeCell ref="G2:I2"/>
    <mergeCell ref="G3:I3"/>
    <mergeCell ref="A4:I4"/>
    <mergeCell ref="I5:I9"/>
    <mergeCell ref="F11:F14"/>
    <mergeCell ref="G11:G14"/>
    <mergeCell ref="A15:A18"/>
    <mergeCell ref="B15:B18"/>
    <mergeCell ref="C15:C18"/>
    <mergeCell ref="D15:D18"/>
    <mergeCell ref="E15:E18"/>
    <mergeCell ref="F15:F18"/>
    <mergeCell ref="G15:G18"/>
    <mergeCell ref="A11:A14"/>
    <mergeCell ref="B11:B14"/>
    <mergeCell ref="C11:C14"/>
    <mergeCell ref="D11:D14"/>
    <mergeCell ref="E11:E14"/>
    <mergeCell ref="A59:A62"/>
    <mergeCell ref="B59:B62"/>
    <mergeCell ref="C59:C62"/>
    <mergeCell ref="D59:D62"/>
    <mergeCell ref="E59:E62"/>
    <mergeCell ref="F59:F62"/>
    <mergeCell ref="G59:G62"/>
    <mergeCell ref="F19:F22"/>
    <mergeCell ref="G43:G46"/>
    <mergeCell ref="A35:A38"/>
    <mergeCell ref="B35:B38"/>
    <mergeCell ref="C35:C38"/>
    <mergeCell ref="D35:D38"/>
    <mergeCell ref="E35:E38"/>
    <mergeCell ref="F35:F38"/>
    <mergeCell ref="A39:A42"/>
    <mergeCell ref="B39:B42"/>
    <mergeCell ref="C39:C42"/>
    <mergeCell ref="D39:D42"/>
    <mergeCell ref="E39:E42"/>
    <mergeCell ref="F39:F42"/>
    <mergeCell ref="G39:G42"/>
    <mergeCell ref="A27:A30"/>
    <mergeCell ref="B27:B30"/>
    <mergeCell ref="D51:D54"/>
    <mergeCell ref="G55:G58"/>
    <mergeCell ref="A55:A58"/>
    <mergeCell ref="B55:B58"/>
    <mergeCell ref="C55:C58"/>
    <mergeCell ref="D55:D58"/>
    <mergeCell ref="E55:E58"/>
    <mergeCell ref="F55:F58"/>
    <mergeCell ref="A51:A54"/>
    <mergeCell ref="B51:B54"/>
    <mergeCell ref="G35:G38"/>
    <mergeCell ref="A43:A46"/>
    <mergeCell ref="B43:B46"/>
    <mergeCell ref="C43:C46"/>
    <mergeCell ref="D43:D46"/>
    <mergeCell ref="F43:F46"/>
    <mergeCell ref="E43:E46"/>
    <mergeCell ref="C27:C30"/>
    <mergeCell ref="D27:D30"/>
    <mergeCell ref="E27:E30"/>
    <mergeCell ref="F27:F30"/>
    <mergeCell ref="G27:G30"/>
    <mergeCell ref="A19:A22"/>
    <mergeCell ref="B19:B22"/>
    <mergeCell ref="C19:C22"/>
    <mergeCell ref="D19:D22"/>
    <mergeCell ref="E19:E22"/>
    <mergeCell ref="G47:G50"/>
    <mergeCell ref="C51:C54"/>
    <mergeCell ref="A78:A81"/>
    <mergeCell ref="B78:B81"/>
    <mergeCell ref="C78:C81"/>
    <mergeCell ref="D78:D81"/>
    <mergeCell ref="E78:E81"/>
    <mergeCell ref="F78:F81"/>
    <mergeCell ref="G78:G81"/>
    <mergeCell ref="G19:G22"/>
    <mergeCell ref="E51:E54"/>
    <mergeCell ref="F51:F54"/>
    <mergeCell ref="G51:G54"/>
    <mergeCell ref="A47:A50"/>
    <mergeCell ref="B47:B50"/>
    <mergeCell ref="C47:C50"/>
    <mergeCell ref="D47:D50"/>
    <mergeCell ref="E47:E50"/>
    <mergeCell ref="F47:F50"/>
    <mergeCell ref="A23:A26"/>
    <mergeCell ref="B23:B26"/>
    <mergeCell ref="C23:C26"/>
    <mergeCell ref="D23:D26"/>
    <mergeCell ref="E23:E26"/>
    <mergeCell ref="F23:F26"/>
    <mergeCell ref="G23:G26"/>
    <mergeCell ref="A31:A34"/>
    <mergeCell ref="B31:B34"/>
    <mergeCell ref="C31:C34"/>
    <mergeCell ref="D31:D34"/>
    <mergeCell ref="E31:E34"/>
    <mergeCell ref="F31:F34"/>
    <mergeCell ref="G31:G34"/>
  </mergeCells>
  <pageMargins left="0.70866141732283472" right="0.70866141732283472" top="0.98425196850393704" bottom="0.7086614173228347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nr 1 2</vt:lpstr>
      <vt:lpstr>załącznik nr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Marta Kozik</cp:lastModifiedBy>
  <cp:lastPrinted>2024-06-03T10:33:56Z</cp:lastPrinted>
  <dcterms:created xsi:type="dcterms:W3CDTF">2019-10-11T12:09:38Z</dcterms:created>
  <dcterms:modified xsi:type="dcterms:W3CDTF">2024-06-03T10:34:06Z</dcterms:modified>
</cp:coreProperties>
</file>