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92.168.0.171\Biuro Rady\Moje dokumenty\sesje\sesja 6\uchwaly\VI 36 24 budżet\"/>
    </mc:Choice>
  </mc:AlternateContent>
  <xr:revisionPtr revIDLastSave="0" documentId="13_ncr:1_{D3A36FDE-403E-4BB2-9781-B478299CFE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ałącznik nr 1 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3" i="1" l="1"/>
  <c r="E213" i="1"/>
  <c r="F207" i="1"/>
  <c r="E202" i="1"/>
  <c r="E201" i="1" s="1"/>
  <c r="E200" i="1" s="1"/>
  <c r="F202" i="1"/>
  <c r="F201" i="1" s="1"/>
  <c r="F200" i="1" s="1"/>
  <c r="E206" i="1" l="1"/>
  <c r="F206" i="1"/>
  <c r="F167" i="1" l="1"/>
  <c r="E167" i="1"/>
  <c r="E156" i="1"/>
  <c r="E187" i="1" l="1"/>
  <c r="F178" i="1" l="1"/>
  <c r="F177" i="1" s="1"/>
  <c r="E178" i="1"/>
  <c r="F174" i="1"/>
  <c r="F173" i="1" s="1"/>
  <c r="E174" i="1"/>
  <c r="E173" i="1" s="1"/>
  <c r="F161" i="1" l="1"/>
  <c r="F160" i="1" s="1"/>
  <c r="E161" i="1"/>
  <c r="E160" i="1" s="1"/>
  <c r="F153" i="1"/>
  <c r="F152" i="1" s="1"/>
  <c r="E153" i="1"/>
  <c r="E152" i="1" s="1"/>
  <c r="F210" i="1"/>
  <c r="F209" i="1" s="1"/>
  <c r="F208" i="1" s="1"/>
  <c r="E210" i="1"/>
  <c r="E209" i="1" s="1"/>
  <c r="E208" i="1" s="1"/>
  <c r="F205" i="1"/>
  <c r="F204" i="1" s="1"/>
  <c r="E205" i="1"/>
  <c r="E204" i="1" s="1"/>
  <c r="F196" i="1"/>
  <c r="F195" i="1" s="1"/>
  <c r="E196" i="1"/>
  <c r="F193" i="1"/>
  <c r="F192" i="1" s="1"/>
  <c r="E193" i="1"/>
  <c r="F187" i="1"/>
  <c r="F184" i="1" s="1"/>
  <c r="F185" i="1"/>
  <c r="E185" i="1"/>
  <c r="F182" i="1"/>
  <c r="E182" i="1"/>
  <c r="F180" i="1"/>
  <c r="E180" i="1"/>
  <c r="F171" i="1"/>
  <c r="E171" i="1"/>
  <c r="F169" i="1"/>
  <c r="F166" i="1" s="1"/>
  <c r="E169" i="1"/>
  <c r="F158" i="1"/>
  <c r="E158" i="1"/>
  <c r="F156" i="1"/>
  <c r="F150" i="1"/>
  <c r="E150" i="1"/>
  <c r="F148" i="1"/>
  <c r="E148" i="1"/>
  <c r="F143" i="1"/>
  <c r="F142" i="1" s="1"/>
  <c r="F138" i="1" s="1"/>
  <c r="E143" i="1"/>
  <c r="E142" i="1" s="1"/>
  <c r="E140" i="1"/>
  <c r="E139" i="1" s="1"/>
  <c r="F110" i="1"/>
  <c r="F109" i="1" s="1"/>
  <c r="F99" i="1" s="1"/>
  <c r="E110" i="1"/>
  <c r="E109" i="1" s="1"/>
  <c r="F94" i="1"/>
  <c r="F93" i="1" s="1"/>
  <c r="F92" i="1" s="1"/>
  <c r="E94" i="1"/>
  <c r="E93" i="1" s="1"/>
  <c r="E92" i="1" s="1"/>
  <c r="F133" i="1"/>
  <c r="F132" i="1" s="1"/>
  <c r="E133" i="1"/>
  <c r="E132" i="1" s="1"/>
  <c r="F121" i="1"/>
  <c r="E121" i="1"/>
  <c r="E120" i="1" s="1"/>
  <c r="F115" i="1"/>
  <c r="E115" i="1"/>
  <c r="E114" i="1" s="1"/>
  <c r="F106" i="1"/>
  <c r="E106" i="1"/>
  <c r="F101" i="1"/>
  <c r="E101" i="1"/>
  <c r="E177" i="1" l="1"/>
  <c r="E195" i="1"/>
  <c r="E192" i="1"/>
  <c r="F155" i="1"/>
  <c r="E166" i="1"/>
  <c r="F176" i="1"/>
  <c r="E138" i="1"/>
  <c r="E155" i="1"/>
  <c r="F147" i="1"/>
  <c r="E147" i="1"/>
  <c r="E184" i="1"/>
  <c r="E100" i="1"/>
  <c r="E99" i="1" s="1"/>
  <c r="F118" i="1"/>
  <c r="E118" i="1"/>
  <c r="E81" i="1"/>
  <c r="F75" i="1"/>
  <c r="E75" i="1"/>
  <c r="F71" i="1"/>
  <c r="F70" i="1" s="1"/>
  <c r="E71" i="1"/>
  <c r="E70" i="1" s="1"/>
  <c r="E69" i="1" s="1"/>
  <c r="F146" i="1" l="1"/>
  <c r="F145" i="1" s="1"/>
  <c r="E176" i="1"/>
  <c r="E146" i="1"/>
  <c r="F87" i="1"/>
  <c r="E87" i="1"/>
  <c r="E56" i="1"/>
  <c r="F56" i="1"/>
  <c r="E46" i="1"/>
  <c r="E50" i="1"/>
  <c r="E49" i="1" s="1"/>
  <c r="F50" i="1"/>
  <c r="E43" i="1"/>
  <c r="E42" i="1" s="1"/>
  <c r="F43" i="1"/>
  <c r="E39" i="1"/>
  <c r="F23" i="1"/>
  <c r="F22" i="1" s="1"/>
  <c r="E23" i="1"/>
  <c r="E22" i="1" s="1"/>
  <c r="F26" i="1"/>
  <c r="F25" i="1" s="1"/>
  <c r="E26" i="1"/>
  <c r="E25" i="1" s="1"/>
  <c r="E145" i="1" l="1"/>
  <c r="F14" i="1"/>
  <c r="F13" i="1" s="1"/>
  <c r="F12" i="1" s="1"/>
  <c r="E14" i="1"/>
  <c r="E13" i="1" s="1"/>
  <c r="E12" i="1" s="1"/>
  <c r="F9" i="1"/>
  <c r="F8" i="1" s="1"/>
  <c r="E9" i="1"/>
  <c r="E8" i="1" s="1"/>
  <c r="F20" i="1" l="1"/>
  <c r="F19" i="1" s="1"/>
  <c r="E20" i="1"/>
  <c r="E19" i="1" s="1"/>
  <c r="F7" i="1" l="1"/>
  <c r="F18" i="1"/>
  <c r="E18" i="1"/>
  <c r="E7" i="1"/>
  <c r="F86" i="1" l="1"/>
  <c r="E86" i="1"/>
  <c r="F81" i="1" l="1"/>
  <c r="F80" i="1" s="1"/>
  <c r="E80" i="1"/>
  <c r="F33" i="1"/>
  <c r="F32" i="1" s="1"/>
  <c r="F31" i="1" s="1"/>
  <c r="E33" i="1"/>
  <c r="E32" i="1" l="1"/>
  <c r="E31" i="1" s="1"/>
  <c r="F39" i="1"/>
  <c r="F117" i="1" l="1"/>
  <c r="F113" i="1" s="1"/>
  <c r="E117" i="1"/>
  <c r="E113" i="1" s="1"/>
  <c r="F74" i="1" l="1"/>
  <c r="E74" i="1"/>
  <c r="E73" i="1" l="1"/>
  <c r="F69" i="1"/>
  <c r="F73" i="1"/>
  <c r="F46" i="1"/>
  <c r="E45" i="1"/>
  <c r="F54" i="1"/>
  <c r="E54" i="1"/>
  <c r="E53" i="1" s="1"/>
  <c r="F100" i="1"/>
  <c r="E41" i="1" l="1"/>
  <c r="F37" i="1"/>
  <c r="F36" i="1" s="1"/>
  <c r="F35" i="1" s="1"/>
  <c r="F58" i="1" s="1"/>
  <c r="E37" i="1"/>
  <c r="F215" i="1" l="1"/>
  <c r="E36" i="1"/>
  <c r="E35" i="1" s="1"/>
  <c r="E58" i="1" s="1"/>
  <c r="F60" i="1" s="1"/>
</calcChain>
</file>

<file path=xl/sharedStrings.xml><?xml version="1.0" encoding="utf-8"?>
<sst xmlns="http://schemas.openxmlformats.org/spreadsheetml/2006/main" count="251" uniqueCount="108">
  <si>
    <t>§</t>
  </si>
  <si>
    <t>DOCHODY</t>
  </si>
  <si>
    <t xml:space="preserve">Dział </t>
  </si>
  <si>
    <t xml:space="preserve">Rozdział </t>
  </si>
  <si>
    <t xml:space="preserve">Nazwa </t>
  </si>
  <si>
    <t xml:space="preserve">Zwiększenie </t>
  </si>
  <si>
    <t xml:space="preserve">Zmniejszenie </t>
  </si>
  <si>
    <t xml:space="preserve">Razem dochody </t>
  </si>
  <si>
    <t xml:space="preserve">                                                                                                                   </t>
  </si>
  <si>
    <t xml:space="preserve">WYDATKI </t>
  </si>
  <si>
    <t xml:space="preserve"> Załącznik Nr  1  do Uchwały</t>
  </si>
  <si>
    <t xml:space="preserve"> Rady  Powiatu  Świdwińskiego </t>
  </si>
  <si>
    <t xml:space="preserve"> Załącznik Nr  2  do Uchwały</t>
  </si>
  <si>
    <t>w tym na wydatki inwestycyjne</t>
  </si>
  <si>
    <t>w tym dochody majątkowe</t>
  </si>
  <si>
    <t>Starostwo Powiatowe w Świdwinie</t>
  </si>
  <si>
    <t xml:space="preserve">Razem wydatki </t>
  </si>
  <si>
    <t>Zakup usług pozostałych</t>
  </si>
  <si>
    <t>OPIEKA SPOŁECZNA</t>
  </si>
  <si>
    <t>Domy pomocy społecznej</t>
  </si>
  <si>
    <t>Dom Pomocy Społecznej w Krzecku</t>
  </si>
  <si>
    <t>0 970</t>
  </si>
  <si>
    <t>Wpływy z różnych dochodów</t>
  </si>
  <si>
    <t>EDUKACYJNA OPIEKA WYCHOWAWCZA</t>
  </si>
  <si>
    <t>0 830</t>
  </si>
  <si>
    <t>Wpływy z usług</t>
  </si>
  <si>
    <t>Zakup środków żywności</t>
  </si>
  <si>
    <t>Wynagrodzenia bezosobowe</t>
  </si>
  <si>
    <t>Pozostała działalność</t>
  </si>
  <si>
    <t>Zespół Szkół Rolniczych CKZ w Świdwinie</t>
  </si>
  <si>
    <t>Internaty i bursy szkolne</t>
  </si>
  <si>
    <t>Szkolne schroniska młodzieżowe</t>
  </si>
  <si>
    <t>Remont nawierzchni drogi powiatowej Nr 1082Z na odcinku Stare Resko - Gawroniec wraz z budową odcinka kanalizacji deszczowej</t>
  </si>
  <si>
    <t>OŚWIATA I WYCHOWANIE</t>
  </si>
  <si>
    <t>Technika</t>
  </si>
  <si>
    <t>Zakup energii</t>
  </si>
  <si>
    <t>Powiatowe Centrum Pomocy Rodzinie w Świdwinie</t>
  </si>
  <si>
    <t xml:space="preserve">Starostwo Powiatowe w Świdwinie </t>
  </si>
  <si>
    <t>ADMINISTRACJA PUBLICZNA</t>
  </si>
  <si>
    <t>Młodzieżowy Ośrodek Wychowawczy w Rzepczynie</t>
  </si>
  <si>
    <t>Dom Pomocy Społecznej w Modrzewcu</t>
  </si>
  <si>
    <t>0 750</t>
  </si>
  <si>
    <t>RODZINA</t>
  </si>
  <si>
    <t>Zakup usług zdrowotnych</t>
  </si>
  <si>
    <t>Wydatki osobowe niezaliczone do wynagrodzeń</t>
  </si>
  <si>
    <t>Zakup materiałów i wyposażenia</t>
  </si>
  <si>
    <t>Zakup usług remontowych</t>
  </si>
  <si>
    <t>Dotacja podmiotowa z budżetu dla niepublicznej jednostki systemu oświaty</t>
  </si>
  <si>
    <t xml:space="preserve">Branżowe szkoły I  II stopnia </t>
  </si>
  <si>
    <t>Starostwa powiatowe</t>
  </si>
  <si>
    <t>0 920</t>
  </si>
  <si>
    <t>Pozostałe odsetki</t>
  </si>
  <si>
    <t>TRANSPORT I ŁĄCZNOŚĆ</t>
  </si>
  <si>
    <t>Drogi publiczne powiatowe</t>
  </si>
  <si>
    <t>Fundusz Leśny</t>
  </si>
  <si>
    <t>Środki na dofinansowanie własnych zadań bieżących gmin, powiatów (związków gmin, związków powiatowo-gminnych, związków powiatów), samorządów województw, pozyskane z innych źródeł</t>
  </si>
  <si>
    <t>GOSPODARKA MIESZKANIOWA</t>
  </si>
  <si>
    <t>Gospodarka gruntami i nieruchomościami</t>
  </si>
  <si>
    <t>Dochody jednostek samorządu terytorialnego związane z realizacją zadań z zakresu administracji rządowej oraz innych zadań zleconych ustawami</t>
  </si>
  <si>
    <t>Wpływy z najmu i dzierżawy składników majątkowych jst oraz innych umów o podobnym charakterze</t>
  </si>
  <si>
    <t>DOCHODY OD OSÓB PRAWNYCH, OD OSÓB FIZYCZNYCH I OD INNYCH JEDNOSTEK NIEPOSIADAJĄCYCH OSOBOWOŚCI PRAWNEJ ORAZ WYDATKI ZWIĄZANE Z ICH POBOREM</t>
  </si>
  <si>
    <t>RÓŻNE ROZLICZENIA</t>
  </si>
  <si>
    <t>Uzupełnienie subwencji ogólnej dla jednostek samorządu terytorialnego</t>
  </si>
  <si>
    <t>Środki na uzupełnienie dochodów powiatów</t>
  </si>
  <si>
    <t>0 001</t>
  </si>
  <si>
    <t xml:space="preserve">Udziały powiatów w podatkach stanowiących dochód budżetu państwa </t>
  </si>
  <si>
    <t>Wpływy z podatku dochodowego od osób fizycznych</t>
  </si>
  <si>
    <t>Licea ogólnokształcące</t>
  </si>
  <si>
    <t xml:space="preserve"> 0 830</t>
  </si>
  <si>
    <t>0 960</t>
  </si>
  <si>
    <t>Wpływy z otrzymanych spadków, zapisów i darowizn w postaci pieniężnej</t>
  </si>
  <si>
    <t>Specjalne ośrodki szkolno - wychowawcze</t>
  </si>
  <si>
    <t>Zespół Placówek Specjalnych w Sławoborzu</t>
  </si>
  <si>
    <t>Domy wczasów dziecięcych</t>
  </si>
  <si>
    <t>Zespół Placówek Oświatowych w Połczynie Zdroju</t>
  </si>
  <si>
    <t>Różne opłaty i składki</t>
  </si>
  <si>
    <t>BEZPIECZEŃSTWO PUBLICZNE I OCHRONA PRECIWPOŻAROWA</t>
  </si>
  <si>
    <t>Zakup usług związanych z pomocą obywatelom Ukrainy</t>
  </si>
  <si>
    <t>Odpis na ZFŚS</t>
  </si>
  <si>
    <t>Wynagrodzenia osobowe pracowników</t>
  </si>
  <si>
    <t>OCHRONA ZDROWIA</t>
  </si>
  <si>
    <t>Zakłady opiekuńczo - lecznicze i pielęgnacyjno - opiekuńcze</t>
  </si>
  <si>
    <t>Zakup usług przez jednostki samorządu terytorialnego od innych jedn.sam.terytorialnego</t>
  </si>
  <si>
    <t>Jednostki specjalistycznego poradnictwa, mieszkania chronione i ośrodki interwencji kryzysowej</t>
  </si>
  <si>
    <t>Rodziny zastępcze</t>
  </si>
  <si>
    <t>Działalność placówek opiekuńczo - wychowawczych</t>
  </si>
  <si>
    <t>Świadczenia społeczne</t>
  </si>
  <si>
    <t xml:space="preserve">Dodatkowe zwiększenie </t>
  </si>
  <si>
    <t xml:space="preserve">Szkoły podstawowe specjalne </t>
  </si>
  <si>
    <t>Wynagrodzenia osobowe nauczycieli</t>
  </si>
  <si>
    <t>OREW Toporzyk</t>
  </si>
  <si>
    <t>Przedszkola specjalne</t>
  </si>
  <si>
    <t>Zespół Szkół w Połczynie Zdroju</t>
  </si>
  <si>
    <t xml:space="preserve">Branżowe szkoły I i II stopnia </t>
  </si>
  <si>
    <t>Poradnie psychologiczno - pedagogiczne</t>
  </si>
  <si>
    <t>Poradnia Psychologiczno - Pedagogiczna w Świdwinie</t>
  </si>
  <si>
    <t>Niepubliczna Poradnia PP Synapsa w Świdwinie</t>
  </si>
  <si>
    <t>Niepubliczna Poradnia PP NEURO-REH w Świdwinie</t>
  </si>
  <si>
    <t>Ośrodki rewalidacyjno - wychowawcze</t>
  </si>
  <si>
    <t>Młodzieżowe ośrodki wychowawcze</t>
  </si>
  <si>
    <t>Szkoły policealne</t>
  </si>
  <si>
    <t>Policealne Studium ZDZ w Połczynie Zdroju</t>
  </si>
  <si>
    <t>LO ZDZ w Połczynie Zdroju</t>
  </si>
  <si>
    <t>OBSŁUGA DŁUGU PUBLICZNEGO</t>
  </si>
  <si>
    <t>Obsługa papierów wartościowych, kredytów i pożyczek oraz innych zobowiązań jedn. sam. teryt. zaliczanych do tytułu dłużnego - kredyty i pożyczki</t>
  </si>
  <si>
    <t>Odsetki od samorządowych papierów wartościowych lub zaciągniętych przez jednostkę samorządu terytorialnego kredytów i pożyczek</t>
  </si>
  <si>
    <t>Podróże służbowe krajowe</t>
  </si>
  <si>
    <t xml:space="preserve">  Nr VI/36/24 z dnia 31 października 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</si>
</sst>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25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u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name val="Times New Roman"/>
      <family val="1"/>
      <charset val="238"/>
    </font>
    <font>
      <u/>
      <sz val="11"/>
      <color theme="1"/>
      <name val="Calibri"/>
      <family val="2"/>
      <charset val="238"/>
      <scheme val="minor"/>
    </font>
    <font>
      <u/>
      <sz val="11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sz val="10.5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70C0"/>
      <name val="Calibri"/>
      <family val="2"/>
      <charset val="238"/>
      <scheme val="minor"/>
    </font>
    <font>
      <b/>
      <i/>
      <sz val="11"/>
      <color rgb="FF0070C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rgb="FF00B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6" xfId="0" applyFont="1" applyBorder="1"/>
    <xf numFmtId="0" fontId="5" fillId="0" borderId="0" xfId="0" applyFont="1"/>
    <xf numFmtId="0" fontId="7" fillId="0" borderId="0" xfId="0" applyFont="1"/>
    <xf numFmtId="0" fontId="2" fillId="0" borderId="5" xfId="0" applyFont="1" applyBorder="1"/>
    <xf numFmtId="0" fontId="2" fillId="0" borderId="6" xfId="0" applyFont="1" applyBorder="1"/>
    <xf numFmtId="0" fontId="9" fillId="0" borderId="0" xfId="0" applyFont="1"/>
    <xf numFmtId="0" fontId="10" fillId="0" borderId="0" xfId="0" applyFont="1"/>
    <xf numFmtId="0" fontId="12" fillId="0" borderId="0" xfId="0" applyFont="1"/>
    <xf numFmtId="164" fontId="2" fillId="0" borderId="5" xfId="0" applyNumberFormat="1" applyFont="1" applyBorder="1"/>
    <xf numFmtId="0" fontId="1" fillId="0" borderId="5" xfId="0" applyFont="1" applyBorder="1" applyAlignment="1">
      <alignment vertical="center" wrapText="1"/>
    </xf>
    <xf numFmtId="164" fontId="4" fillId="0" borderId="5" xfId="0" applyNumberFormat="1" applyFont="1" applyBorder="1"/>
    <xf numFmtId="0" fontId="4" fillId="0" borderId="5" xfId="0" applyFont="1" applyBorder="1"/>
    <xf numFmtId="0" fontId="8" fillId="0" borderId="0" xfId="0" applyFont="1"/>
    <xf numFmtId="0" fontId="6" fillId="0" borderId="5" xfId="0" applyFont="1" applyBorder="1"/>
    <xf numFmtId="0" fontId="11" fillId="0" borderId="0" xfId="0" applyFont="1"/>
    <xf numFmtId="164" fontId="5" fillId="0" borderId="0" xfId="0" applyNumberFormat="1" applyFont="1"/>
    <xf numFmtId="3" fontId="6" fillId="0" borderId="5" xfId="0" applyNumberFormat="1" applyFont="1" applyBorder="1"/>
    <xf numFmtId="0" fontId="13" fillId="0" borderId="0" xfId="0" applyFont="1"/>
    <xf numFmtId="3" fontId="9" fillId="0" borderId="0" xfId="0" applyNumberFormat="1" applyFont="1"/>
    <xf numFmtId="164" fontId="13" fillId="0" borderId="0" xfId="0" applyNumberFormat="1" applyFont="1"/>
    <xf numFmtId="3" fontId="13" fillId="0" borderId="0" xfId="0" applyNumberFormat="1" applyFont="1"/>
    <xf numFmtId="0" fontId="13" fillId="0" borderId="5" xfId="0" applyFont="1" applyBorder="1"/>
    <xf numFmtId="3" fontId="13" fillId="0" borderId="5" xfId="0" applyNumberFormat="1" applyFont="1" applyBorder="1"/>
    <xf numFmtId="0" fontId="1" fillId="0" borderId="6" xfId="0" applyFont="1" applyBorder="1"/>
    <xf numFmtId="0" fontId="1" fillId="0" borderId="9" xfId="0" applyFont="1" applyBorder="1"/>
    <xf numFmtId="0" fontId="1" fillId="0" borderId="3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right"/>
    </xf>
    <xf numFmtId="0" fontId="1" fillId="0" borderId="4" xfId="0" applyFont="1" applyBorder="1"/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9" xfId="0" applyFont="1" applyBorder="1"/>
    <xf numFmtId="0" fontId="12" fillId="0" borderId="0" xfId="0" applyFont="1" applyAlignment="1">
      <alignment vertical="center"/>
    </xf>
    <xf numFmtId="0" fontId="2" fillId="0" borderId="5" xfId="0" applyFont="1" applyBorder="1" applyAlignment="1">
      <alignment horizontal="right"/>
    </xf>
    <xf numFmtId="164" fontId="1" fillId="0" borderId="5" xfId="0" applyNumberFormat="1" applyFont="1" applyBorder="1"/>
    <xf numFmtId="0" fontId="4" fillId="0" borderId="5" xfId="0" applyFont="1" applyBorder="1" applyAlignment="1">
      <alignment horizontal="right"/>
    </xf>
    <xf numFmtId="0" fontId="1" fillId="0" borderId="5" xfId="0" applyFont="1" applyBorder="1" applyAlignment="1">
      <alignment horizontal="right" vertical="center"/>
    </xf>
    <xf numFmtId="0" fontId="2" fillId="0" borderId="9" xfId="0" applyFont="1" applyBorder="1"/>
    <xf numFmtId="0" fontId="5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 vertical="center" wrapText="1"/>
    </xf>
    <xf numFmtId="164" fontId="6" fillId="0" borderId="5" xfId="0" applyNumberFormat="1" applyFont="1" applyBorder="1"/>
    <xf numFmtId="164" fontId="13" fillId="0" borderId="5" xfId="0" applyNumberFormat="1" applyFont="1" applyBorder="1"/>
    <xf numFmtId="0" fontId="2" fillId="0" borderId="1" xfId="0" applyFont="1" applyBorder="1"/>
    <xf numFmtId="0" fontId="0" fillId="0" borderId="0" xfId="0" applyAlignment="1">
      <alignment vertical="center"/>
    </xf>
    <xf numFmtId="0" fontId="4" fillId="0" borderId="13" xfId="0" applyFont="1" applyBorder="1"/>
    <xf numFmtId="0" fontId="14" fillId="0" borderId="0" xfId="0" applyFont="1" applyAlignment="1">
      <alignment vertical="center"/>
    </xf>
    <xf numFmtId="0" fontId="1" fillId="0" borderId="12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4" fillId="0" borderId="3" xfId="0" applyFont="1" applyBorder="1"/>
    <xf numFmtId="0" fontId="4" fillId="0" borderId="4" xfId="0" applyFont="1" applyBorder="1"/>
    <xf numFmtId="164" fontId="4" fillId="0" borderId="3" xfId="0" applyNumberFormat="1" applyFont="1" applyBorder="1"/>
    <xf numFmtId="0" fontId="1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6" fillId="0" borderId="1" xfId="0" applyFont="1" applyBorder="1"/>
    <xf numFmtId="0" fontId="6" fillId="0" borderId="7" xfId="0" applyFont="1" applyBorder="1"/>
    <xf numFmtId="0" fontId="15" fillId="0" borderId="6" xfId="0" applyFont="1" applyBorder="1"/>
    <xf numFmtId="0" fontId="15" fillId="0" borderId="9" xfId="0" applyFont="1" applyBorder="1"/>
    <xf numFmtId="0" fontId="15" fillId="0" borderId="5" xfId="0" applyFont="1" applyBorder="1"/>
    <xf numFmtId="3" fontId="15" fillId="0" borderId="5" xfId="0" applyNumberFormat="1" applyFont="1" applyBorder="1"/>
    <xf numFmtId="0" fontId="5" fillId="0" borderId="6" xfId="0" applyFont="1" applyBorder="1"/>
    <xf numFmtId="0" fontId="5" fillId="0" borderId="5" xfId="0" applyFont="1" applyBorder="1"/>
    <xf numFmtId="3" fontId="5" fillId="0" borderId="5" xfId="0" applyNumberFormat="1" applyFont="1" applyBorder="1"/>
    <xf numFmtId="0" fontId="6" fillId="0" borderId="8" xfId="0" applyFont="1" applyBorder="1"/>
    <xf numFmtId="0" fontId="6" fillId="0" borderId="4" xfId="0" applyFont="1" applyBorder="1"/>
    <xf numFmtId="0" fontId="15" fillId="0" borderId="12" xfId="0" applyFont="1" applyBorder="1"/>
    <xf numFmtId="164" fontId="15" fillId="0" borderId="5" xfId="0" applyNumberFormat="1" applyFont="1" applyBorder="1"/>
    <xf numFmtId="164" fontId="5" fillId="0" borderId="5" xfId="0" applyNumberFormat="1" applyFont="1" applyBorder="1"/>
    <xf numFmtId="0" fontId="15" fillId="0" borderId="3" xfId="0" applyFont="1" applyBorder="1"/>
    <xf numFmtId="0" fontId="5" fillId="0" borderId="8" xfId="0" applyFont="1" applyBorder="1" applyAlignment="1">
      <alignment vertical="center"/>
    </xf>
    <xf numFmtId="0" fontId="2" fillId="0" borderId="10" xfId="0" applyFont="1" applyBorder="1"/>
    <xf numFmtId="164" fontId="11" fillId="0" borderId="0" xfId="0" applyNumberFormat="1" applyFont="1"/>
    <xf numFmtId="0" fontId="6" fillId="0" borderId="6" xfId="0" applyFont="1" applyBorder="1"/>
    <xf numFmtId="0" fontId="1" fillId="0" borderId="5" xfId="0" applyFont="1" applyBorder="1"/>
    <xf numFmtId="164" fontId="1" fillId="0" borderId="8" xfId="0" applyNumberFormat="1" applyFont="1" applyBorder="1"/>
    <xf numFmtId="0" fontId="6" fillId="0" borderId="5" xfId="0" applyFont="1" applyBorder="1" applyAlignment="1">
      <alignment horizontal="right"/>
    </xf>
    <xf numFmtId="0" fontId="15" fillId="0" borderId="5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/>
    <xf numFmtId="0" fontId="2" fillId="0" borderId="4" xfId="0" applyFont="1" applyBorder="1"/>
    <xf numFmtId="164" fontId="2" fillId="0" borderId="3" xfId="0" applyNumberFormat="1" applyFont="1" applyBorder="1"/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/>
    </xf>
    <xf numFmtId="0" fontId="5" fillId="0" borderId="9" xfId="0" applyFont="1" applyBorder="1"/>
    <xf numFmtId="0" fontId="4" fillId="0" borderId="8" xfId="0" applyFont="1" applyBorder="1" applyAlignment="1">
      <alignment horizontal="right"/>
    </xf>
    <xf numFmtId="164" fontId="1" fillId="0" borderId="3" xfId="0" applyNumberFormat="1" applyFont="1" applyBorder="1"/>
    <xf numFmtId="0" fontId="14" fillId="0" borderId="0" xfId="0" applyFont="1"/>
    <xf numFmtId="164" fontId="2" fillId="0" borderId="5" xfId="0" applyNumberFormat="1" applyFont="1" applyBorder="1" applyAlignment="1">
      <alignment horizontal="right"/>
    </xf>
    <xf numFmtId="0" fontId="6" fillId="0" borderId="3" xfId="0" applyFont="1" applyBorder="1"/>
    <xf numFmtId="0" fontId="2" fillId="0" borderId="7" xfId="0" applyFont="1" applyBorder="1"/>
    <xf numFmtId="0" fontId="1" fillId="0" borderId="8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0" borderId="12" xfId="0" applyFont="1" applyBorder="1" applyAlignment="1">
      <alignment horizontal="right"/>
    </xf>
    <xf numFmtId="0" fontId="6" fillId="0" borderId="15" xfId="0" applyFont="1" applyBorder="1"/>
    <xf numFmtId="0" fontId="2" fillId="0" borderId="8" xfId="0" applyFont="1" applyBorder="1" applyAlignment="1">
      <alignment horizontal="right"/>
    </xf>
    <xf numFmtId="0" fontId="15" fillId="0" borderId="8" xfId="0" applyFont="1" applyBorder="1"/>
    <xf numFmtId="0" fontId="6" fillId="0" borderId="1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5" xfId="0" applyFont="1" applyBorder="1" applyAlignment="1">
      <alignment horizontal="left"/>
    </xf>
    <xf numFmtId="164" fontId="6" fillId="0" borderId="5" xfId="0" applyNumberFormat="1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15" fillId="0" borderId="13" xfId="0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5" fillId="0" borderId="5" xfId="0" applyFont="1" applyBorder="1" applyAlignment="1">
      <alignment horizontal="left" vertical="center" wrapText="1"/>
    </xf>
    <xf numFmtId="164" fontId="15" fillId="0" borderId="5" xfId="0" applyNumberFormat="1" applyFont="1" applyBorder="1" applyAlignment="1">
      <alignment horizontal="right" vertical="center"/>
    </xf>
    <xf numFmtId="0" fontId="18" fillId="0" borderId="13" xfId="0" applyFont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0" fontId="18" fillId="0" borderId="12" xfId="0" applyFont="1" applyBorder="1" applyAlignment="1">
      <alignment horizontal="right" vertical="center"/>
    </xf>
    <xf numFmtId="0" fontId="17" fillId="0" borderId="5" xfId="0" applyFont="1" applyBorder="1" applyAlignment="1">
      <alignment horizontal="left" vertical="center" wrapText="1"/>
    </xf>
    <xf numFmtId="164" fontId="18" fillId="0" borderId="5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16" fillId="0" borderId="5" xfId="0" applyFont="1" applyBorder="1" applyAlignment="1">
      <alignment horizontal="left" vertical="center" wrapText="1"/>
    </xf>
    <xf numFmtId="164" fontId="5" fillId="0" borderId="5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164" fontId="6" fillId="0" borderId="5" xfId="0" applyNumberFormat="1" applyFont="1" applyBorder="1" applyAlignment="1">
      <alignment vertical="center"/>
    </xf>
    <xf numFmtId="0" fontId="6" fillId="0" borderId="9" xfId="0" applyFont="1" applyBorder="1"/>
    <xf numFmtId="0" fontId="5" fillId="0" borderId="3" xfId="0" applyFont="1" applyBorder="1" applyAlignment="1">
      <alignment vertical="center"/>
    </xf>
    <xf numFmtId="0" fontId="5" fillId="0" borderId="8" xfId="0" applyFont="1" applyBorder="1" applyAlignment="1">
      <alignment horizontal="right" vertical="center"/>
    </xf>
    <xf numFmtId="2" fontId="19" fillId="0" borderId="4" xfId="0" applyNumberFormat="1" applyFont="1" applyBorder="1" applyAlignment="1">
      <alignment vertical="center" wrapText="1"/>
    </xf>
    <xf numFmtId="164" fontId="5" fillId="0" borderId="3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/>
    <xf numFmtId="0" fontId="5" fillId="0" borderId="3" xfId="0" applyFont="1" applyBorder="1"/>
    <xf numFmtId="0" fontId="15" fillId="0" borderId="13" xfId="0" applyFont="1" applyBorder="1"/>
    <xf numFmtId="0" fontId="5" fillId="0" borderId="13" xfId="0" applyFont="1" applyBorder="1"/>
    <xf numFmtId="0" fontId="2" fillId="0" borderId="12" xfId="0" applyFont="1" applyBorder="1" applyAlignment="1">
      <alignment horizontal="right"/>
    </xf>
    <xf numFmtId="0" fontId="1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15" fillId="0" borderId="0" xfId="0" applyFont="1"/>
    <xf numFmtId="0" fontId="6" fillId="0" borderId="8" xfId="0" applyFont="1" applyBorder="1" applyAlignment="1">
      <alignment horizontal="right"/>
    </xf>
    <xf numFmtId="0" fontId="5" fillId="0" borderId="12" xfId="0" applyFont="1" applyBorder="1"/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164" fontId="15" fillId="0" borderId="3" xfId="0" applyNumberFormat="1" applyFont="1" applyBorder="1"/>
    <xf numFmtId="0" fontId="1" fillId="0" borderId="5" xfId="0" applyFont="1" applyBorder="1" applyAlignment="1">
      <alignment horizontal="left"/>
    </xf>
    <xf numFmtId="164" fontId="5" fillId="0" borderId="8" xfId="0" applyNumberFormat="1" applyFont="1" applyBorder="1"/>
    <xf numFmtId="0" fontId="1" fillId="0" borderId="4" xfId="0" applyFont="1" applyBorder="1" applyAlignment="1">
      <alignment horizontal="left" vertical="center" wrapText="1"/>
    </xf>
    <xf numFmtId="164" fontId="10" fillId="0" borderId="0" xfId="0" applyNumberFormat="1" applyFont="1"/>
    <xf numFmtId="0" fontId="1" fillId="0" borderId="13" xfId="0" applyFont="1" applyBorder="1"/>
    <xf numFmtId="0" fontId="20" fillId="0" borderId="5" xfId="0" applyFont="1" applyBorder="1"/>
    <xf numFmtId="164" fontId="2" fillId="0" borderId="5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6" fillId="0" borderId="12" xfId="0" applyFont="1" applyBorder="1"/>
    <xf numFmtId="0" fontId="6" fillId="0" borderId="10" xfId="0" applyFont="1" applyBorder="1"/>
    <xf numFmtId="0" fontId="6" fillId="0" borderId="8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/>
    </xf>
    <xf numFmtId="0" fontId="1" fillId="0" borderId="12" xfId="0" applyFont="1" applyBorder="1" applyAlignment="1">
      <alignment horizontal="right"/>
    </xf>
    <xf numFmtId="0" fontId="2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5" fillId="0" borderId="14" xfId="0" applyFont="1" applyBorder="1"/>
    <xf numFmtId="0" fontId="6" fillId="0" borderId="6" xfId="0" applyFont="1" applyBorder="1" applyAlignment="1">
      <alignment vertical="center"/>
    </xf>
    <xf numFmtId="164" fontId="6" fillId="0" borderId="3" xfId="0" applyNumberFormat="1" applyFont="1" applyBorder="1"/>
    <xf numFmtId="0" fontId="6" fillId="0" borderId="2" xfId="0" applyFont="1" applyBorder="1"/>
    <xf numFmtId="0" fontId="6" fillId="0" borderId="11" xfId="0" applyFont="1" applyBorder="1"/>
    <xf numFmtId="0" fontId="6" fillId="0" borderId="13" xfId="0" applyFont="1" applyBorder="1"/>
    <xf numFmtId="0" fontId="5" fillId="0" borderId="14" xfId="0" applyFont="1" applyBorder="1"/>
    <xf numFmtId="0" fontId="21" fillId="0" borderId="0" xfId="0" applyFont="1"/>
    <xf numFmtId="0" fontId="5" fillId="0" borderId="4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3" fontId="15" fillId="0" borderId="3" xfId="0" applyNumberFormat="1" applyFont="1" applyBorder="1"/>
    <xf numFmtId="0" fontId="13" fillId="0" borderId="0" xfId="0" applyFont="1" applyAlignment="1">
      <alignment horizontal="right"/>
    </xf>
    <xf numFmtId="3" fontId="10" fillId="0" borderId="0" xfId="0" applyNumberFormat="1" applyFont="1"/>
    <xf numFmtId="0" fontId="23" fillId="0" borderId="0" xfId="0" applyFont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4" fillId="0" borderId="0" xfId="0" applyFont="1"/>
    <xf numFmtId="164" fontId="5" fillId="0" borderId="12" xfId="0" applyNumberFormat="1" applyFont="1" applyBorder="1"/>
    <xf numFmtId="0" fontId="6" fillId="0" borderId="5" xfId="0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/>
    </xf>
    <xf numFmtId="164" fontId="0" fillId="0" borderId="0" xfId="0" applyNumberFormat="1"/>
    <xf numFmtId="3" fontId="24" fillId="0" borderId="0" xfId="0" applyNumberFormat="1" applyFont="1"/>
    <xf numFmtId="164" fontId="24" fillId="0" borderId="0" xfId="0" applyNumberFormat="1" applyFont="1"/>
    <xf numFmtId="4" fontId="21" fillId="0" borderId="0" xfId="0" applyNumberFormat="1" applyFont="1"/>
    <xf numFmtId="3" fontId="6" fillId="0" borderId="3" xfId="0" applyNumberFormat="1" applyFont="1" applyBorder="1"/>
    <xf numFmtId="0" fontId="22" fillId="2" borderId="0" xfId="0" applyFont="1" applyFill="1"/>
    <xf numFmtId="3" fontId="22" fillId="2" borderId="14" xfId="0" applyNumberFormat="1" applyFont="1" applyFill="1" applyBorder="1"/>
    <xf numFmtId="3" fontId="22" fillId="2" borderId="8" xfId="0" applyNumberFormat="1" applyFont="1" applyFill="1" applyBorder="1"/>
    <xf numFmtId="164" fontId="1" fillId="0" borderId="3" xfId="0" applyNumberFormat="1" applyFont="1" applyBorder="1" applyAlignment="1">
      <alignment horizontal="right"/>
    </xf>
  </cellXfs>
  <cellStyles count="3">
    <cellStyle name="Normalny" xfId="0" builtinId="0"/>
    <cellStyle name="Normalny 4 3" xfId="1" xr:uid="{00000000-0005-0000-0000-000001000000}"/>
    <cellStyle name="Normalny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230"/>
  <sheetViews>
    <sheetView tabSelected="1" topLeftCell="A253" workbookViewId="0">
      <selection activeCell="D62" sqref="D62"/>
    </sheetView>
  </sheetViews>
  <sheetFormatPr defaultRowHeight="14.4"/>
  <cols>
    <col min="1" max="2" width="8.6640625" style="1" customWidth="1"/>
    <col min="3" max="3" width="7.5546875" style="1" customWidth="1"/>
    <col min="4" max="4" width="81.88671875" style="1" customWidth="1"/>
    <col min="5" max="6" width="14.6640625" style="1" customWidth="1"/>
    <col min="9" max="9" width="13.5546875" customWidth="1"/>
  </cols>
  <sheetData>
    <row r="1" spans="1:6">
      <c r="F1" s="3" t="s">
        <v>10</v>
      </c>
    </row>
    <row r="2" spans="1:6">
      <c r="F2" s="3" t="s">
        <v>11</v>
      </c>
    </row>
    <row r="3" spans="1:6">
      <c r="F3" s="3" t="s">
        <v>107</v>
      </c>
    </row>
    <row r="4" spans="1:6">
      <c r="D4" s="2" t="s">
        <v>1</v>
      </c>
    </row>
    <row r="5" spans="1:6">
      <c r="A5" s="4" t="s">
        <v>2</v>
      </c>
      <c r="B5" s="4" t="s">
        <v>3</v>
      </c>
      <c r="C5" s="4" t="s">
        <v>0</v>
      </c>
      <c r="D5" s="5" t="s">
        <v>4</v>
      </c>
      <c r="E5" s="4" t="s">
        <v>5</v>
      </c>
      <c r="F5" s="6" t="s">
        <v>6</v>
      </c>
    </row>
    <row r="6" spans="1:6">
      <c r="A6" s="7"/>
      <c r="B6" s="7"/>
      <c r="C6" s="7"/>
      <c r="D6" s="8"/>
      <c r="E6" s="7"/>
      <c r="F6" s="9"/>
    </row>
    <row r="7" spans="1:6" s="58" customFormat="1">
      <c r="A7" s="115">
        <v>600</v>
      </c>
      <c r="B7" s="116"/>
      <c r="C7" s="91"/>
      <c r="D7" s="117" t="s">
        <v>52</v>
      </c>
      <c r="E7" s="118">
        <f>E8</f>
        <v>0</v>
      </c>
      <c r="F7" s="118">
        <f>F8</f>
        <v>2425117</v>
      </c>
    </row>
    <row r="8" spans="1:6" s="58" customFormat="1">
      <c r="A8" s="119"/>
      <c r="B8" s="115">
        <v>60014</v>
      </c>
      <c r="C8" s="120"/>
      <c r="D8" s="117" t="s">
        <v>53</v>
      </c>
      <c r="E8" s="118">
        <f>E9</f>
        <v>0</v>
      </c>
      <c r="F8" s="118">
        <f>F9</f>
        <v>2425117</v>
      </c>
    </row>
    <row r="9" spans="1:6" s="60" customFormat="1" ht="27.6">
      <c r="A9" s="121"/>
      <c r="B9" s="122"/>
      <c r="C9" s="123"/>
      <c r="D9" s="124" t="s">
        <v>32</v>
      </c>
      <c r="E9" s="125">
        <f>E11</f>
        <v>0</v>
      </c>
      <c r="F9" s="125">
        <f>F11</f>
        <v>2425117</v>
      </c>
    </row>
    <row r="10" spans="1:6" s="58" customFormat="1">
      <c r="A10" s="126"/>
      <c r="B10" s="127"/>
      <c r="C10" s="128"/>
      <c r="D10" s="129" t="s">
        <v>54</v>
      </c>
      <c r="E10" s="130"/>
      <c r="F10" s="130"/>
    </row>
    <row r="11" spans="1:6" s="58" customFormat="1" ht="30.75" customHeight="1">
      <c r="A11" s="131"/>
      <c r="B11" s="132"/>
      <c r="C11" s="133">
        <v>2700</v>
      </c>
      <c r="D11" s="134" t="s">
        <v>55</v>
      </c>
      <c r="E11" s="135"/>
      <c r="F11" s="135">
        <v>2425117</v>
      </c>
    </row>
    <row r="12" spans="1:6" s="60" customFormat="1">
      <c r="A12" s="57">
        <v>700</v>
      </c>
      <c r="B12" s="13"/>
      <c r="C12" s="13"/>
      <c r="D12" s="86" t="s">
        <v>56</v>
      </c>
      <c r="E12" s="18">
        <f>E13</f>
        <v>200000</v>
      </c>
      <c r="F12" s="18">
        <f>F13</f>
        <v>0</v>
      </c>
    </row>
    <row r="13" spans="1:6" s="58" customFormat="1">
      <c r="A13" s="57"/>
      <c r="B13" s="108">
        <v>70005</v>
      </c>
      <c r="C13" s="95"/>
      <c r="D13" s="96" t="s">
        <v>57</v>
      </c>
      <c r="E13" s="97">
        <f t="shared" ref="E13:F13" si="0">E14</f>
        <v>200000</v>
      </c>
      <c r="F13" s="97">
        <f t="shared" si="0"/>
        <v>0</v>
      </c>
    </row>
    <row r="14" spans="1:6" s="17" customFormat="1">
      <c r="A14" s="10"/>
      <c r="B14" s="45"/>
      <c r="C14" s="63"/>
      <c r="D14" s="64" t="s">
        <v>37</v>
      </c>
      <c r="E14" s="65">
        <f>E15+E16+E17</f>
        <v>200000</v>
      </c>
      <c r="F14" s="65">
        <f>F15+F16+F17</f>
        <v>0</v>
      </c>
    </row>
    <row r="15" spans="1:6" s="46" customFormat="1" ht="27.6">
      <c r="A15" s="67"/>
      <c r="B15" s="136"/>
      <c r="C15" s="137" t="s">
        <v>41</v>
      </c>
      <c r="D15" s="138" t="s">
        <v>59</v>
      </c>
      <c r="E15" s="100">
        <v>75000</v>
      </c>
      <c r="F15" s="69"/>
    </row>
    <row r="16" spans="1:6" s="46" customFormat="1">
      <c r="A16" s="67"/>
      <c r="B16" s="136"/>
      <c r="C16" s="98" t="s">
        <v>50</v>
      </c>
      <c r="D16" s="99" t="s">
        <v>51</v>
      </c>
      <c r="E16" s="100">
        <v>40000</v>
      </c>
      <c r="F16" s="69"/>
    </row>
    <row r="17" spans="1:255" s="46" customFormat="1" ht="27.6">
      <c r="A17" s="67"/>
      <c r="B17" s="109"/>
      <c r="C17" s="98">
        <v>2360</v>
      </c>
      <c r="D17" s="99" t="s">
        <v>58</v>
      </c>
      <c r="E17" s="100">
        <v>85000</v>
      </c>
      <c r="F17" s="69"/>
    </row>
    <row r="18" spans="1:255" s="60" customFormat="1">
      <c r="A18" s="57">
        <v>750</v>
      </c>
      <c r="B18" s="13"/>
      <c r="C18" s="13"/>
      <c r="D18" s="86" t="s">
        <v>38</v>
      </c>
      <c r="E18" s="18">
        <f>E19</f>
        <v>270000</v>
      </c>
      <c r="F18" s="18">
        <f>F19</f>
        <v>0</v>
      </c>
    </row>
    <row r="19" spans="1:255" s="58" customFormat="1">
      <c r="A19" s="57"/>
      <c r="B19" s="108">
        <v>75020</v>
      </c>
      <c r="C19" s="95"/>
      <c r="D19" s="96" t="s">
        <v>49</v>
      </c>
      <c r="E19" s="97">
        <f t="shared" ref="E19:F20" si="1">E20</f>
        <v>270000</v>
      </c>
      <c r="F19" s="97">
        <f t="shared" si="1"/>
        <v>0</v>
      </c>
    </row>
    <row r="20" spans="1:255" s="17" customFormat="1">
      <c r="A20" s="10"/>
      <c r="B20" s="45"/>
      <c r="C20" s="63"/>
      <c r="D20" s="64" t="s">
        <v>37</v>
      </c>
      <c r="E20" s="65">
        <f t="shared" si="1"/>
        <v>270000</v>
      </c>
      <c r="F20" s="65">
        <f t="shared" si="1"/>
        <v>0</v>
      </c>
    </row>
    <row r="21" spans="1:255" s="17" customFormat="1">
      <c r="A21" s="67"/>
      <c r="B21" s="109"/>
      <c r="C21" s="98" t="s">
        <v>50</v>
      </c>
      <c r="D21" s="99" t="s">
        <v>51</v>
      </c>
      <c r="E21" s="100">
        <v>270000</v>
      </c>
      <c r="F21" s="69"/>
    </row>
    <row r="22" spans="1:255" s="58" customFormat="1" ht="42.75" customHeight="1">
      <c r="A22" s="139">
        <v>756</v>
      </c>
      <c r="B22" s="140"/>
      <c r="C22" s="139"/>
      <c r="D22" s="141" t="s">
        <v>60</v>
      </c>
      <c r="E22" s="142">
        <f>E23</f>
        <v>1198725</v>
      </c>
      <c r="F22" s="143">
        <f>F23</f>
        <v>0</v>
      </c>
      <c r="G22" s="144"/>
      <c r="H22" s="144"/>
      <c r="I22" s="144"/>
    </row>
    <row r="23" spans="1:255" s="58" customFormat="1">
      <c r="A23" s="139"/>
      <c r="B23" s="140">
        <v>75622</v>
      </c>
      <c r="C23" s="145"/>
      <c r="D23" s="146" t="s">
        <v>65</v>
      </c>
      <c r="E23" s="147">
        <f>E24</f>
        <v>1198725</v>
      </c>
      <c r="F23" s="147">
        <f>F24</f>
        <v>0</v>
      </c>
      <c r="G23" s="144"/>
      <c r="H23" s="144"/>
      <c r="I23" s="144"/>
    </row>
    <row r="24" spans="1:255" s="58" customFormat="1">
      <c r="A24" s="149"/>
      <c r="B24" s="85"/>
      <c r="C24" s="150" t="s">
        <v>64</v>
      </c>
      <c r="D24" s="151" t="s">
        <v>66</v>
      </c>
      <c r="E24" s="152">
        <v>1198725</v>
      </c>
      <c r="F24" s="153"/>
      <c r="G24" s="144"/>
      <c r="H24" s="144"/>
      <c r="I24" s="144"/>
    </row>
    <row r="25" spans="1:255" s="16" customFormat="1">
      <c r="A25" s="39">
        <v>758</v>
      </c>
      <c r="B25" s="39"/>
      <c r="C25" s="39"/>
      <c r="D25" s="154" t="s">
        <v>61</v>
      </c>
      <c r="E25" s="41">
        <f>E26</f>
        <v>1801275</v>
      </c>
      <c r="F25" s="41">
        <f>F26</f>
        <v>0</v>
      </c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58"/>
      <c r="IF25" s="58"/>
      <c r="IG25" s="58"/>
      <c r="IH25" s="58"/>
      <c r="II25" s="58"/>
      <c r="IJ25" s="58"/>
      <c r="IK25" s="58"/>
      <c r="IL25" s="58"/>
      <c r="IM25" s="58"/>
      <c r="IN25" s="58"/>
      <c r="IO25" s="58"/>
      <c r="IP25" s="58"/>
      <c r="IQ25" s="58"/>
      <c r="IR25" s="58"/>
      <c r="IS25" s="58"/>
      <c r="IT25" s="58"/>
      <c r="IU25" s="155"/>
    </row>
    <row r="26" spans="1:255" s="24" customFormat="1">
      <c r="A26" s="42"/>
      <c r="B26" s="158">
        <v>75802</v>
      </c>
      <c r="C26" s="39"/>
      <c r="D26" s="40" t="s">
        <v>62</v>
      </c>
      <c r="E26" s="41">
        <f>E27</f>
        <v>1801275</v>
      </c>
      <c r="F26" s="41">
        <f>F27</f>
        <v>0</v>
      </c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  <c r="GR26" s="58"/>
      <c r="GS26" s="58"/>
      <c r="GT26" s="58"/>
      <c r="GU26" s="58"/>
      <c r="GV26" s="58"/>
      <c r="GW26" s="58"/>
      <c r="GX26" s="58"/>
      <c r="GY26" s="58"/>
      <c r="GZ26" s="58"/>
      <c r="HA26" s="58"/>
      <c r="HB26" s="58"/>
      <c r="HC26" s="58"/>
      <c r="HD26" s="58"/>
      <c r="HE26" s="58"/>
      <c r="HF26" s="58"/>
      <c r="HG26" s="58"/>
      <c r="HH26" s="58"/>
      <c r="HI26" s="58"/>
      <c r="HJ26" s="58"/>
      <c r="HK26" s="58"/>
      <c r="HL26" s="58"/>
      <c r="HM26" s="58"/>
      <c r="HN26" s="58"/>
      <c r="HO26" s="58"/>
      <c r="HP26" s="58"/>
      <c r="HQ26" s="58"/>
      <c r="HR26" s="58"/>
      <c r="HS26" s="58"/>
      <c r="HT26" s="58"/>
      <c r="HU26" s="58"/>
      <c r="HV26" s="58"/>
      <c r="HW26" s="58"/>
      <c r="HX26" s="58"/>
      <c r="HY26" s="58"/>
      <c r="HZ26" s="58"/>
      <c r="IA26" s="58"/>
      <c r="IB26" s="58"/>
      <c r="IC26" s="58"/>
      <c r="ID26" s="58"/>
      <c r="IE26" s="58"/>
      <c r="IF26" s="58"/>
      <c r="IG26" s="58"/>
      <c r="IH26" s="58"/>
      <c r="II26" s="58"/>
      <c r="IJ26" s="58"/>
      <c r="IK26" s="58"/>
      <c r="IL26" s="58"/>
      <c r="IM26" s="58"/>
      <c r="IN26" s="58"/>
      <c r="IO26" s="58"/>
      <c r="IP26" s="58"/>
      <c r="IQ26" s="58"/>
      <c r="IR26" s="58"/>
      <c r="IS26" s="58"/>
      <c r="IT26" s="58"/>
    </row>
    <row r="27" spans="1:255" s="24" customFormat="1">
      <c r="A27" s="68"/>
      <c r="B27" s="109"/>
      <c r="C27" s="156">
        <v>2760</v>
      </c>
      <c r="D27" s="19" t="s">
        <v>63</v>
      </c>
      <c r="E27" s="157">
        <v>1801275</v>
      </c>
      <c r="F27" s="15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 s="16"/>
    </row>
    <row r="29" spans="1:255">
      <c r="A29" s="4" t="s">
        <v>2</v>
      </c>
      <c r="B29" s="4" t="s">
        <v>3</v>
      </c>
      <c r="C29" s="4" t="s">
        <v>0</v>
      </c>
      <c r="D29" s="5" t="s">
        <v>4</v>
      </c>
      <c r="E29" s="4" t="s">
        <v>5</v>
      </c>
      <c r="F29" s="6" t="s">
        <v>6</v>
      </c>
    </row>
    <row r="30" spans="1:255">
      <c r="A30" s="7"/>
      <c r="B30" s="7"/>
      <c r="C30" s="7"/>
      <c r="D30" s="8"/>
      <c r="E30" s="7"/>
      <c r="F30" s="9"/>
    </row>
    <row r="31" spans="1:255">
      <c r="A31" s="39">
        <v>801</v>
      </c>
      <c r="B31" s="39"/>
      <c r="C31" s="39"/>
      <c r="D31" s="40" t="s">
        <v>33</v>
      </c>
      <c r="E31" s="41">
        <f>E32</f>
        <v>3670</v>
      </c>
      <c r="F31" s="41">
        <f>F32</f>
        <v>0</v>
      </c>
    </row>
    <row r="32" spans="1:255">
      <c r="A32" s="42"/>
      <c r="B32" s="43">
        <v>80120</v>
      </c>
      <c r="C32" s="44"/>
      <c r="D32" s="94" t="s">
        <v>67</v>
      </c>
      <c r="E32" s="41">
        <f>E33</f>
        <v>3670</v>
      </c>
      <c r="F32" s="41">
        <f>F33</f>
        <v>0</v>
      </c>
    </row>
    <row r="33" spans="1:6" s="24" customFormat="1">
      <c r="A33" s="10"/>
      <c r="B33" s="45"/>
      <c r="C33" s="49"/>
      <c r="D33" s="21" t="s">
        <v>92</v>
      </c>
      <c r="E33" s="20">
        <f t="shared" ref="E33:F33" si="2">E34</f>
        <v>3670</v>
      </c>
      <c r="F33" s="20">
        <f t="shared" si="2"/>
        <v>0</v>
      </c>
    </row>
    <row r="34" spans="1:6">
      <c r="A34" s="35"/>
      <c r="B34" s="36"/>
      <c r="C34" s="50" t="s">
        <v>68</v>
      </c>
      <c r="D34" s="19" t="s">
        <v>25</v>
      </c>
      <c r="E34" s="48">
        <v>3670</v>
      </c>
      <c r="F34" s="48"/>
    </row>
    <row r="35" spans="1:6">
      <c r="A35" s="39">
        <v>852</v>
      </c>
      <c r="B35" s="39"/>
      <c r="C35" s="39"/>
      <c r="D35" s="40" t="s">
        <v>18</v>
      </c>
      <c r="E35" s="41">
        <f>E36</f>
        <v>73000</v>
      </c>
      <c r="F35" s="41">
        <f>F36</f>
        <v>0</v>
      </c>
    </row>
    <row r="36" spans="1:6">
      <c r="A36" s="42"/>
      <c r="B36" s="43">
        <v>85202</v>
      </c>
      <c r="C36" s="39"/>
      <c r="D36" s="40" t="s">
        <v>19</v>
      </c>
      <c r="E36" s="41">
        <f>E37+E39</f>
        <v>73000</v>
      </c>
      <c r="F36" s="41">
        <f>F37</f>
        <v>0</v>
      </c>
    </row>
    <row r="37" spans="1:6">
      <c r="A37" s="10"/>
      <c r="B37" s="45"/>
      <c r="C37" s="49"/>
      <c r="D37" s="21" t="s">
        <v>20</v>
      </c>
      <c r="E37" s="20">
        <f t="shared" ref="E37:F37" si="3">E38</f>
        <v>53000</v>
      </c>
      <c r="F37" s="20">
        <f t="shared" si="3"/>
        <v>0</v>
      </c>
    </row>
    <row r="38" spans="1:6">
      <c r="A38" s="33"/>
      <c r="B38" s="34"/>
      <c r="C38" s="50" t="s">
        <v>24</v>
      </c>
      <c r="D38" s="19" t="s">
        <v>25</v>
      </c>
      <c r="E38" s="48">
        <v>53000</v>
      </c>
      <c r="F38" s="48"/>
    </row>
    <row r="39" spans="1:6" s="24" customFormat="1">
      <c r="A39" s="10"/>
      <c r="B39" s="45"/>
      <c r="C39" s="49"/>
      <c r="D39" s="21" t="s">
        <v>40</v>
      </c>
      <c r="E39" s="20">
        <f>E40</f>
        <v>20000</v>
      </c>
      <c r="F39" s="20">
        <f>F40</f>
        <v>0</v>
      </c>
    </row>
    <row r="40" spans="1:6" s="24" customFormat="1">
      <c r="A40" s="33"/>
      <c r="B40" s="34"/>
      <c r="C40" s="50" t="s">
        <v>69</v>
      </c>
      <c r="D40" s="138" t="s">
        <v>70</v>
      </c>
      <c r="E40" s="48">
        <v>20000</v>
      </c>
      <c r="F40" s="48"/>
    </row>
    <row r="41" spans="1:6" s="24" customFormat="1">
      <c r="A41" s="57">
        <v>854</v>
      </c>
      <c r="B41" s="13"/>
      <c r="C41" s="47"/>
      <c r="D41" s="13" t="s">
        <v>23</v>
      </c>
      <c r="E41" s="18">
        <f>E42+E45+E49+E53</f>
        <v>403500</v>
      </c>
      <c r="F41" s="18">
        <v>0</v>
      </c>
    </row>
    <row r="42" spans="1:6" s="46" customFormat="1">
      <c r="A42" s="70"/>
      <c r="B42" s="71">
        <v>85403</v>
      </c>
      <c r="C42" s="91"/>
      <c r="D42" s="23" t="s">
        <v>71</v>
      </c>
      <c r="E42" s="55">
        <f>E43</f>
        <v>4500</v>
      </c>
      <c r="F42" s="55">
        <v>0</v>
      </c>
    </row>
    <row r="43" spans="1:6" s="24" customFormat="1">
      <c r="A43" s="72"/>
      <c r="B43" s="73"/>
      <c r="C43" s="92"/>
      <c r="D43" s="74" t="s">
        <v>72</v>
      </c>
      <c r="E43" s="82">
        <f>E44</f>
        <v>4500</v>
      </c>
      <c r="F43" s="82">
        <f t="shared" ref="F43" si="4">F44</f>
        <v>0</v>
      </c>
    </row>
    <row r="44" spans="1:6">
      <c r="A44" s="160"/>
      <c r="B44" s="85"/>
      <c r="C44" s="137" t="s">
        <v>69</v>
      </c>
      <c r="D44" s="138" t="s">
        <v>70</v>
      </c>
      <c r="E44" s="159">
        <v>4500</v>
      </c>
      <c r="F44" s="159"/>
    </row>
    <row r="45" spans="1:6">
      <c r="A45" s="14"/>
      <c r="B45" s="108">
        <v>85410</v>
      </c>
      <c r="C45" s="47"/>
      <c r="D45" s="13" t="s">
        <v>30</v>
      </c>
      <c r="E45" s="18">
        <f>E46</f>
        <v>135000</v>
      </c>
      <c r="F45" s="18">
        <v>0</v>
      </c>
    </row>
    <row r="46" spans="1:6" s="17" customFormat="1">
      <c r="A46" s="10"/>
      <c r="B46" s="45"/>
      <c r="C46" s="49"/>
      <c r="D46" s="21" t="s">
        <v>29</v>
      </c>
      <c r="E46" s="20">
        <f>E47+E48</f>
        <v>135000</v>
      </c>
      <c r="F46" s="20">
        <f>F48</f>
        <v>0</v>
      </c>
    </row>
    <row r="47" spans="1:6">
      <c r="A47" s="76"/>
      <c r="B47" s="102"/>
      <c r="C47" s="93" t="s">
        <v>24</v>
      </c>
      <c r="D47" s="77" t="s">
        <v>25</v>
      </c>
      <c r="E47" s="83">
        <v>100000</v>
      </c>
      <c r="F47" s="83"/>
    </row>
    <row r="48" spans="1:6" s="17" customFormat="1">
      <c r="A48" s="33"/>
      <c r="B48" s="36"/>
      <c r="C48" s="50" t="s">
        <v>21</v>
      </c>
      <c r="D48" s="19" t="s">
        <v>22</v>
      </c>
      <c r="E48" s="48">
        <v>35000</v>
      </c>
      <c r="F48" s="48"/>
    </row>
    <row r="49" spans="1:10">
      <c r="A49" s="88"/>
      <c r="B49" s="71">
        <v>85411</v>
      </c>
      <c r="C49" s="91"/>
      <c r="D49" s="23" t="s">
        <v>73</v>
      </c>
      <c r="E49" s="55">
        <f>E50</f>
        <v>169000</v>
      </c>
      <c r="F49" s="55">
        <v>0</v>
      </c>
    </row>
    <row r="50" spans="1:10">
      <c r="A50" s="72"/>
      <c r="B50" s="73"/>
      <c r="C50" s="92"/>
      <c r="D50" s="74" t="s">
        <v>74</v>
      </c>
      <c r="E50" s="82">
        <f>E51+E52</f>
        <v>169000</v>
      </c>
      <c r="F50" s="82">
        <f t="shared" ref="F50" si="5">F51</f>
        <v>0</v>
      </c>
    </row>
    <row r="51" spans="1:10">
      <c r="A51" s="76"/>
      <c r="B51" s="102"/>
      <c r="C51" s="93" t="s">
        <v>24</v>
      </c>
      <c r="D51" s="77" t="s">
        <v>25</v>
      </c>
      <c r="E51" s="83">
        <v>150000</v>
      </c>
      <c r="F51" s="83"/>
    </row>
    <row r="52" spans="1:10" s="16" customFormat="1">
      <c r="A52" s="76"/>
      <c r="B52" s="102"/>
      <c r="C52" s="137" t="s">
        <v>21</v>
      </c>
      <c r="D52" s="138" t="s">
        <v>22</v>
      </c>
      <c r="E52" s="83">
        <v>19000</v>
      </c>
      <c r="F52" s="83"/>
      <c r="G52" s="11"/>
      <c r="H52" s="11"/>
      <c r="I52" s="11"/>
      <c r="J52" s="30"/>
    </row>
    <row r="53" spans="1:10" s="16" customFormat="1">
      <c r="A53" s="14"/>
      <c r="B53" s="108">
        <v>85417</v>
      </c>
      <c r="C53" s="165"/>
      <c r="D53" s="13" t="s">
        <v>31</v>
      </c>
      <c r="E53" s="18">
        <f>E54+E56</f>
        <v>95000</v>
      </c>
      <c r="F53" s="18">
        <v>0</v>
      </c>
      <c r="G53" s="11"/>
      <c r="H53" s="11"/>
      <c r="I53" s="11"/>
      <c r="J53" s="30"/>
    </row>
    <row r="54" spans="1:10" ht="15.9" customHeight="1">
      <c r="A54" s="10"/>
      <c r="B54" s="45"/>
      <c r="C54" s="111"/>
      <c r="D54" s="21" t="s">
        <v>29</v>
      </c>
      <c r="E54" s="20">
        <f>E55</f>
        <v>80000</v>
      </c>
      <c r="F54" s="20">
        <f>F55</f>
        <v>0</v>
      </c>
    </row>
    <row r="55" spans="1:10" ht="15.9" customHeight="1">
      <c r="A55" s="33"/>
      <c r="B55" s="34"/>
      <c r="C55" s="61" t="s">
        <v>24</v>
      </c>
      <c r="D55" s="19" t="s">
        <v>25</v>
      </c>
      <c r="E55" s="48">
        <v>80000</v>
      </c>
      <c r="F55" s="48"/>
    </row>
    <row r="56" spans="1:10">
      <c r="A56" s="72"/>
      <c r="B56" s="73"/>
      <c r="C56" s="166"/>
      <c r="D56" s="74" t="s">
        <v>74</v>
      </c>
      <c r="E56" s="82">
        <f>E57</f>
        <v>15000</v>
      </c>
      <c r="F56" s="82">
        <f t="shared" ref="F56" si="6">F57</f>
        <v>0</v>
      </c>
    </row>
    <row r="57" spans="1:10">
      <c r="A57" s="162"/>
      <c r="B57" s="161"/>
      <c r="C57" s="167" t="s">
        <v>24</v>
      </c>
      <c r="D57" s="77" t="s">
        <v>25</v>
      </c>
      <c r="E57" s="83">
        <v>15000</v>
      </c>
      <c r="F57" s="83"/>
    </row>
    <row r="58" spans="1:10" ht="15.9" customHeight="1">
      <c r="A58" s="23"/>
      <c r="B58" s="23"/>
      <c r="C58" s="23"/>
      <c r="D58" s="23" t="s">
        <v>7</v>
      </c>
      <c r="E58" s="55">
        <f>E7+E12+E18+E22+E25+E31+E35+E41</f>
        <v>3950170</v>
      </c>
      <c r="F58" s="55">
        <f>F7+F12+F18+F22+F25+F31+F35+F41</f>
        <v>2425117</v>
      </c>
    </row>
    <row r="59" spans="1:10" ht="15.9" customHeight="1">
      <c r="A59" s="31"/>
      <c r="B59" s="31"/>
      <c r="C59" s="31"/>
      <c r="D59" s="31" t="s">
        <v>14</v>
      </c>
      <c r="E59" s="56">
        <v>0</v>
      </c>
      <c r="F59" s="56">
        <v>0</v>
      </c>
    </row>
    <row r="60" spans="1:10" s="16" customFormat="1">
      <c r="A60" s="27"/>
      <c r="B60" s="27"/>
      <c r="C60" s="27"/>
      <c r="D60" s="27"/>
      <c r="E60" s="29"/>
      <c r="F60" s="25">
        <f>E58-F58</f>
        <v>1525053</v>
      </c>
      <c r="G60" s="11"/>
      <c r="H60" s="11"/>
      <c r="I60" s="11"/>
      <c r="J60" s="30"/>
    </row>
    <row r="61" spans="1:10" s="16" customFormat="1">
      <c r="A61" s="27"/>
      <c r="B61" s="27"/>
      <c r="C61" s="27"/>
      <c r="D61" s="27"/>
      <c r="E61" s="29"/>
      <c r="F61" s="25"/>
      <c r="G61" s="11"/>
      <c r="I61" s="11"/>
      <c r="J61" s="30"/>
    </row>
    <row r="62" spans="1:10" s="16" customFormat="1">
      <c r="A62" s="27"/>
      <c r="B62" s="27"/>
      <c r="C62" s="27"/>
      <c r="D62" s="27"/>
      <c r="E62" s="29"/>
      <c r="F62" s="25"/>
      <c r="G62" s="11"/>
      <c r="H62" s="11"/>
      <c r="I62" s="11"/>
      <c r="J62" s="30"/>
    </row>
    <row r="63" spans="1:10">
      <c r="F63" s="3" t="s">
        <v>12</v>
      </c>
    </row>
    <row r="64" spans="1:10">
      <c r="F64" s="3" t="s">
        <v>11</v>
      </c>
    </row>
    <row r="65" spans="1:10">
      <c r="F65" s="3" t="s">
        <v>107</v>
      </c>
    </row>
    <row r="66" spans="1:10">
      <c r="A66" s="1" t="s">
        <v>8</v>
      </c>
      <c r="D66" s="2" t="s">
        <v>9</v>
      </c>
    </row>
    <row r="67" spans="1:10">
      <c r="A67" s="4" t="s">
        <v>2</v>
      </c>
      <c r="B67" s="4" t="s">
        <v>3</v>
      </c>
      <c r="C67" s="4" t="s">
        <v>0</v>
      </c>
      <c r="D67" s="5" t="s">
        <v>4</v>
      </c>
      <c r="E67" s="4" t="s">
        <v>5</v>
      </c>
      <c r="F67" s="6" t="s">
        <v>6</v>
      </c>
    </row>
    <row r="68" spans="1:10">
      <c r="A68" s="7"/>
      <c r="B68" s="7"/>
      <c r="C68" s="7"/>
      <c r="D68" s="8"/>
      <c r="E68" s="7"/>
      <c r="F68" s="9"/>
    </row>
    <row r="69" spans="1:10" s="12" customFormat="1">
      <c r="A69" s="91">
        <v>754</v>
      </c>
      <c r="B69" s="91"/>
      <c r="C69" s="91"/>
      <c r="D69" s="107" t="s">
        <v>76</v>
      </c>
      <c r="E69" s="55">
        <f t="shared" ref="E69:F71" si="7">E70</f>
        <v>15000</v>
      </c>
      <c r="F69" s="55">
        <f t="shared" si="7"/>
        <v>0</v>
      </c>
      <c r="G69" s="22"/>
      <c r="H69" s="22"/>
      <c r="I69" s="22"/>
      <c r="J69" s="28"/>
    </row>
    <row r="70" spans="1:10" s="12" customFormat="1">
      <c r="A70" s="14"/>
      <c r="B70" s="51">
        <v>75495</v>
      </c>
      <c r="C70" s="113"/>
      <c r="D70" s="173" t="s">
        <v>28</v>
      </c>
      <c r="E70" s="106">
        <f t="shared" si="7"/>
        <v>15000</v>
      </c>
      <c r="F70" s="106">
        <f t="shared" si="7"/>
        <v>0</v>
      </c>
      <c r="G70" s="22"/>
      <c r="H70" s="22"/>
      <c r="I70" s="22"/>
      <c r="J70" s="28"/>
    </row>
    <row r="71" spans="1:10" s="12" customFormat="1">
      <c r="A71" s="72"/>
      <c r="B71" s="73"/>
      <c r="C71" s="114"/>
      <c r="D71" s="21" t="s">
        <v>29</v>
      </c>
      <c r="E71" s="174">
        <f t="shared" si="7"/>
        <v>15000</v>
      </c>
      <c r="F71" s="174">
        <f t="shared" si="7"/>
        <v>0</v>
      </c>
      <c r="G71" s="22"/>
      <c r="H71" s="22"/>
      <c r="I71" s="22"/>
      <c r="J71" s="28"/>
    </row>
    <row r="72" spans="1:10">
      <c r="A72" s="76"/>
      <c r="B72" s="102"/>
      <c r="C72" s="161">
        <v>4370</v>
      </c>
      <c r="D72" s="175" t="s">
        <v>77</v>
      </c>
      <c r="E72" s="176">
        <v>15000</v>
      </c>
      <c r="F72" s="176"/>
    </row>
    <row r="73" spans="1:10" s="17" customFormat="1">
      <c r="A73" s="23">
        <v>801</v>
      </c>
      <c r="B73" s="112"/>
      <c r="C73" s="23"/>
      <c r="D73" s="23" t="s">
        <v>33</v>
      </c>
      <c r="E73" s="26">
        <f>E74+E80+E86</f>
        <v>93670</v>
      </c>
      <c r="F73" s="26">
        <f>F74+F80+F86</f>
        <v>0</v>
      </c>
    </row>
    <row r="74" spans="1:10" s="17" customFormat="1">
      <c r="A74" s="88"/>
      <c r="B74" s="71">
        <v>80115</v>
      </c>
      <c r="C74" s="23"/>
      <c r="D74" s="23" t="s">
        <v>34</v>
      </c>
      <c r="E74" s="26">
        <f>E75</f>
        <v>68000</v>
      </c>
      <c r="F74" s="26">
        <f>F75</f>
        <v>0</v>
      </c>
    </row>
    <row r="75" spans="1:10" s="17" customFormat="1">
      <c r="A75" s="72"/>
      <c r="B75" s="73"/>
      <c r="C75" s="74"/>
      <c r="D75" s="74" t="s">
        <v>29</v>
      </c>
      <c r="E75" s="75">
        <f>E76+E78+E79+E77</f>
        <v>68000</v>
      </c>
      <c r="F75" s="75">
        <f>F76+F78+F79+F77</f>
        <v>0</v>
      </c>
    </row>
    <row r="76" spans="1:10" s="17" customFormat="1">
      <c r="A76" s="76"/>
      <c r="B76" s="102"/>
      <c r="C76" s="77">
        <v>4260</v>
      </c>
      <c r="D76" s="54" t="s">
        <v>35</v>
      </c>
      <c r="E76" s="78">
        <v>35000</v>
      </c>
      <c r="F76" s="78"/>
    </row>
    <row r="77" spans="1:10" s="17" customFormat="1">
      <c r="A77" s="76"/>
      <c r="B77" s="102"/>
      <c r="C77" s="161">
        <v>4280</v>
      </c>
      <c r="D77" s="177" t="s">
        <v>43</v>
      </c>
      <c r="E77" s="78">
        <v>1000</v>
      </c>
      <c r="F77" s="78"/>
    </row>
    <row r="78" spans="1:10" s="17" customFormat="1">
      <c r="A78" s="76"/>
      <c r="B78" s="102"/>
      <c r="C78" s="37">
        <v>4300</v>
      </c>
      <c r="D78" s="38" t="s">
        <v>17</v>
      </c>
      <c r="E78" s="78">
        <v>20000</v>
      </c>
      <c r="F78" s="78"/>
    </row>
    <row r="79" spans="1:10" s="17" customFormat="1">
      <c r="A79" s="33"/>
      <c r="B79" s="34"/>
      <c r="C79" s="37">
        <v>4430</v>
      </c>
      <c r="D79" s="52" t="s">
        <v>75</v>
      </c>
      <c r="E79" s="48">
        <v>12000</v>
      </c>
      <c r="F79" s="48"/>
    </row>
    <row r="80" spans="1:10" s="17" customFormat="1">
      <c r="A80" s="76"/>
      <c r="B80" s="71">
        <v>80117</v>
      </c>
      <c r="C80" s="79"/>
      <c r="D80" s="80" t="s">
        <v>48</v>
      </c>
      <c r="E80" s="26">
        <f>E81</f>
        <v>22000</v>
      </c>
      <c r="F80" s="26">
        <f>F81</f>
        <v>0</v>
      </c>
    </row>
    <row r="81" spans="1:17" s="17" customFormat="1">
      <c r="A81" s="72"/>
      <c r="B81" s="73"/>
      <c r="C81" s="81"/>
      <c r="D81" s="74" t="s">
        <v>29</v>
      </c>
      <c r="E81" s="75">
        <f>E82+E85+E83+E84</f>
        <v>22000</v>
      </c>
      <c r="F81" s="75">
        <f>F82+F85</f>
        <v>0</v>
      </c>
    </row>
    <row r="82" spans="1:17" s="105" customFormat="1">
      <c r="A82" s="33"/>
      <c r="B82" s="34"/>
      <c r="C82" s="37">
        <v>4210</v>
      </c>
      <c r="D82" s="54" t="s">
        <v>45</v>
      </c>
      <c r="E82" s="48">
        <v>5000</v>
      </c>
      <c r="F82" s="48"/>
    </row>
    <row r="83" spans="1:17" s="105" customFormat="1">
      <c r="A83" s="33"/>
      <c r="B83" s="34"/>
      <c r="C83" s="37">
        <v>4260</v>
      </c>
      <c r="D83" s="177" t="s">
        <v>35</v>
      </c>
      <c r="E83" s="48">
        <v>6000</v>
      </c>
      <c r="F83" s="48"/>
    </row>
    <row r="84" spans="1:17" s="105" customFormat="1">
      <c r="A84" s="33"/>
      <c r="B84" s="34"/>
      <c r="C84" s="37">
        <v>4280</v>
      </c>
      <c r="D84" s="177" t="s">
        <v>43</v>
      </c>
      <c r="E84" s="48">
        <v>1000</v>
      </c>
      <c r="F84" s="48"/>
    </row>
    <row r="85" spans="1:17" s="17" customFormat="1">
      <c r="A85" s="33"/>
      <c r="B85" s="36"/>
      <c r="C85" s="37">
        <v>4300</v>
      </c>
      <c r="D85" s="38" t="s">
        <v>17</v>
      </c>
      <c r="E85" s="48">
        <v>10000</v>
      </c>
      <c r="F85" s="48"/>
    </row>
    <row r="86" spans="1:17" s="17" customFormat="1">
      <c r="A86" s="76"/>
      <c r="B86" s="71">
        <v>80120</v>
      </c>
      <c r="C86" s="79"/>
      <c r="D86" s="80" t="s">
        <v>67</v>
      </c>
      <c r="E86" s="55">
        <f>E87</f>
        <v>3670</v>
      </c>
      <c r="F86" s="55">
        <f>F87</f>
        <v>0</v>
      </c>
      <c r="H86"/>
      <c r="I86"/>
      <c r="J86"/>
      <c r="K86"/>
      <c r="L86"/>
      <c r="M86"/>
      <c r="N86"/>
      <c r="O86"/>
      <c r="P86"/>
      <c r="Q86"/>
    </row>
    <row r="87" spans="1:17" s="46" customFormat="1">
      <c r="A87" s="72"/>
      <c r="B87" s="73"/>
      <c r="C87" s="81"/>
      <c r="D87" s="74" t="s">
        <v>92</v>
      </c>
      <c r="E87" s="82">
        <f>SUM(E88:E91)</f>
        <v>3670</v>
      </c>
      <c r="F87" s="82">
        <f>SUM(F88:F91)</f>
        <v>0</v>
      </c>
      <c r="H87" s="58"/>
      <c r="I87" s="58"/>
      <c r="J87" s="58"/>
      <c r="K87" s="58"/>
      <c r="L87" s="58"/>
      <c r="M87" s="58"/>
      <c r="N87" s="58"/>
      <c r="O87" s="58"/>
      <c r="P87" s="58"/>
      <c r="Q87" s="58"/>
    </row>
    <row r="88" spans="1:17">
      <c r="A88" s="76"/>
      <c r="B88" s="102"/>
      <c r="C88" s="170">
        <v>4270</v>
      </c>
      <c r="D88" s="38" t="s">
        <v>46</v>
      </c>
      <c r="E88" s="83">
        <v>520</v>
      </c>
      <c r="F88" s="83"/>
    </row>
    <row r="89" spans="1:17" s="16" customFormat="1">
      <c r="A89" s="76"/>
      <c r="B89" s="102"/>
      <c r="C89" s="170">
        <v>4280</v>
      </c>
      <c r="D89" s="177" t="s">
        <v>43</v>
      </c>
      <c r="E89" s="83">
        <v>790</v>
      </c>
      <c r="F89" s="83"/>
      <c r="H89" s="178"/>
    </row>
    <row r="90" spans="1:17" s="16" customFormat="1">
      <c r="A90" s="76"/>
      <c r="B90" s="102"/>
      <c r="C90" s="170">
        <v>4300</v>
      </c>
      <c r="D90" s="38" t="s">
        <v>17</v>
      </c>
      <c r="E90" s="83">
        <v>1860</v>
      </c>
      <c r="F90" s="83"/>
    </row>
    <row r="91" spans="1:17">
      <c r="A91" s="84"/>
      <c r="B91" s="114"/>
      <c r="C91" s="77">
        <v>4410</v>
      </c>
      <c r="D91" s="54" t="s">
        <v>106</v>
      </c>
      <c r="E91" s="83">
        <v>500</v>
      </c>
      <c r="F91" s="83"/>
    </row>
    <row r="92" spans="1:17">
      <c r="A92" s="47">
        <v>851</v>
      </c>
      <c r="B92" s="171"/>
      <c r="C92" s="171"/>
      <c r="D92" s="180" t="s">
        <v>80</v>
      </c>
      <c r="E92" s="181">
        <f t="shared" ref="E92:F94" si="8">E93</f>
        <v>0</v>
      </c>
      <c r="F92" s="181">
        <f t="shared" si="8"/>
        <v>20000</v>
      </c>
    </row>
    <row r="93" spans="1:17" s="12" customFormat="1">
      <c r="A93" s="183"/>
      <c r="B93" s="71">
        <v>85117</v>
      </c>
      <c r="C93" s="186"/>
      <c r="D93" s="187" t="s">
        <v>81</v>
      </c>
      <c r="E93" s="26">
        <f t="shared" si="8"/>
        <v>0</v>
      </c>
      <c r="F93" s="26">
        <f t="shared" si="8"/>
        <v>20000</v>
      </c>
      <c r="G93" s="22"/>
      <c r="H93" s="22"/>
      <c r="I93" s="22"/>
      <c r="J93" s="28"/>
    </row>
    <row r="94" spans="1:17">
      <c r="A94" s="72"/>
      <c r="B94" s="73"/>
      <c r="C94" s="81"/>
      <c r="D94" s="74" t="s">
        <v>36</v>
      </c>
      <c r="E94" s="75">
        <f t="shared" si="8"/>
        <v>0</v>
      </c>
      <c r="F94" s="75">
        <f t="shared" si="8"/>
        <v>20000</v>
      </c>
    </row>
    <row r="95" spans="1:17">
      <c r="A95" s="84"/>
      <c r="B95" s="114"/>
      <c r="C95" s="77">
        <v>4330</v>
      </c>
      <c r="D95" s="52" t="s">
        <v>82</v>
      </c>
      <c r="E95" s="78"/>
      <c r="F95" s="78">
        <v>20000</v>
      </c>
    </row>
    <row r="96" spans="1:17">
      <c r="A96" s="168"/>
      <c r="B96" s="168"/>
      <c r="C96" s="11"/>
      <c r="D96" s="184"/>
      <c r="E96" s="185"/>
      <c r="F96" s="185"/>
    </row>
    <row r="97" spans="1:10">
      <c r="A97" s="4" t="s">
        <v>2</v>
      </c>
      <c r="B97" s="4" t="s">
        <v>3</v>
      </c>
      <c r="C97" s="4" t="s">
        <v>0</v>
      </c>
      <c r="D97" s="5" t="s">
        <v>4</v>
      </c>
      <c r="E97" s="4" t="s">
        <v>5</v>
      </c>
      <c r="F97" s="6" t="s">
        <v>6</v>
      </c>
    </row>
    <row r="98" spans="1:10" s="16" customFormat="1">
      <c r="A98" s="7"/>
      <c r="B98" s="7"/>
      <c r="C98" s="7"/>
      <c r="D98" s="8"/>
      <c r="E98" s="7"/>
      <c r="F98" s="9"/>
      <c r="H98" s="87"/>
    </row>
    <row r="99" spans="1:10" s="12" customFormat="1">
      <c r="A99" s="62">
        <v>852</v>
      </c>
      <c r="B99" s="62"/>
      <c r="C99" s="39"/>
      <c r="D99" s="40" t="s">
        <v>18</v>
      </c>
      <c r="E99" s="41">
        <f>E100</f>
        <v>73000</v>
      </c>
      <c r="F99" s="41">
        <f>F109</f>
        <v>2000</v>
      </c>
      <c r="G99" s="22"/>
      <c r="H99" s="22"/>
      <c r="I99" s="22"/>
      <c r="J99" s="28"/>
    </row>
    <row r="100" spans="1:10">
      <c r="A100" s="192"/>
      <c r="B100" s="62">
        <v>85202</v>
      </c>
      <c r="C100" s="110"/>
      <c r="D100" s="40" t="s">
        <v>19</v>
      </c>
      <c r="E100" s="41">
        <f>E101+E106</f>
        <v>73000</v>
      </c>
      <c r="F100" s="41">
        <f>F101</f>
        <v>0</v>
      </c>
    </row>
    <row r="101" spans="1:10">
      <c r="A101" s="59"/>
      <c r="B101" s="10"/>
      <c r="C101" s="111"/>
      <c r="D101" s="21" t="s">
        <v>20</v>
      </c>
      <c r="E101" s="20">
        <f>E102+E103+E104+E105</f>
        <v>53000</v>
      </c>
      <c r="F101" s="20">
        <f>F102+F103+F104+F105</f>
        <v>0</v>
      </c>
    </row>
    <row r="102" spans="1:10">
      <c r="A102" s="179"/>
      <c r="B102" s="33"/>
      <c r="C102" s="37">
        <v>3020</v>
      </c>
      <c r="D102" s="38" t="s">
        <v>44</v>
      </c>
      <c r="E102" s="48">
        <v>700</v>
      </c>
      <c r="F102" s="48"/>
    </row>
    <row r="103" spans="1:10">
      <c r="A103" s="182"/>
      <c r="B103" s="101"/>
      <c r="C103" s="37">
        <v>4210</v>
      </c>
      <c r="D103" s="54" t="s">
        <v>45</v>
      </c>
      <c r="E103" s="228">
        <v>27300</v>
      </c>
      <c r="F103" s="37"/>
    </row>
    <row r="104" spans="1:10">
      <c r="A104" s="179"/>
      <c r="B104" s="33"/>
      <c r="C104" s="191">
        <v>4260</v>
      </c>
      <c r="D104" s="89" t="s">
        <v>35</v>
      </c>
      <c r="E104" s="48">
        <v>15000</v>
      </c>
      <c r="F104" s="48"/>
    </row>
    <row r="105" spans="1:10">
      <c r="A105" s="179"/>
      <c r="B105" s="33"/>
      <c r="C105" s="191">
        <v>4300</v>
      </c>
      <c r="D105" s="89" t="s">
        <v>17</v>
      </c>
      <c r="E105" s="48">
        <v>10000</v>
      </c>
      <c r="F105" s="48"/>
    </row>
    <row r="106" spans="1:10">
      <c r="A106" s="59"/>
      <c r="B106" s="10"/>
      <c r="C106" s="103"/>
      <c r="D106" s="74" t="s">
        <v>40</v>
      </c>
      <c r="E106" s="65">
        <f>E107+E108</f>
        <v>20000</v>
      </c>
      <c r="F106" s="65">
        <f>F107+F108</f>
        <v>0</v>
      </c>
    </row>
    <row r="107" spans="1:10">
      <c r="A107" s="179"/>
      <c r="B107" s="33"/>
      <c r="C107" s="37">
        <v>4210</v>
      </c>
      <c r="D107" s="38" t="s">
        <v>45</v>
      </c>
      <c r="E107" s="104">
        <v>10000</v>
      </c>
      <c r="F107" s="90"/>
    </row>
    <row r="108" spans="1:10">
      <c r="A108" s="179"/>
      <c r="B108" s="35"/>
      <c r="C108" s="37">
        <v>4270</v>
      </c>
      <c r="D108" s="38" t="s">
        <v>46</v>
      </c>
      <c r="E108" s="104">
        <v>10000</v>
      </c>
      <c r="F108" s="90"/>
    </row>
    <row r="109" spans="1:10" ht="27.6">
      <c r="A109" s="193"/>
      <c r="B109" s="195">
        <v>85220</v>
      </c>
      <c r="C109" s="188"/>
      <c r="D109" s="189" t="s">
        <v>83</v>
      </c>
      <c r="E109" s="190">
        <f>E110</f>
        <v>0</v>
      </c>
      <c r="F109" s="190">
        <f>F110</f>
        <v>2000</v>
      </c>
    </row>
    <row r="110" spans="1:10">
      <c r="A110" s="163"/>
      <c r="B110" s="72"/>
      <c r="C110" s="81"/>
      <c r="D110" s="74" t="s">
        <v>36</v>
      </c>
      <c r="E110" s="75">
        <f>E112</f>
        <v>0</v>
      </c>
      <c r="F110" s="75">
        <f>F111+F112</f>
        <v>2000</v>
      </c>
    </row>
    <row r="111" spans="1:10">
      <c r="A111" s="163"/>
      <c r="B111" s="72"/>
      <c r="C111" s="167">
        <v>4210</v>
      </c>
      <c r="D111" s="52" t="s">
        <v>45</v>
      </c>
      <c r="E111" s="75"/>
      <c r="F111" s="78">
        <v>1000</v>
      </c>
    </row>
    <row r="112" spans="1:10">
      <c r="A112" s="194"/>
      <c r="B112" s="84"/>
      <c r="C112" s="150">
        <v>4300</v>
      </c>
      <c r="D112" s="138" t="s">
        <v>17</v>
      </c>
      <c r="E112" s="78"/>
      <c r="F112" s="78">
        <v>1000</v>
      </c>
    </row>
    <row r="113" spans="1:6">
      <c r="A113" s="14">
        <v>854</v>
      </c>
      <c r="B113" s="95"/>
      <c r="C113" s="13"/>
      <c r="D113" s="86" t="s">
        <v>23</v>
      </c>
      <c r="E113" s="18">
        <f>E114+E117+E120+E132</f>
        <v>298500</v>
      </c>
      <c r="F113" s="18">
        <f>F114+F117+F120+F132</f>
        <v>0</v>
      </c>
    </row>
    <row r="114" spans="1:6">
      <c r="A114" s="70"/>
      <c r="B114" s="71">
        <v>85403</v>
      </c>
      <c r="C114" s="91"/>
      <c r="D114" s="23" t="s">
        <v>71</v>
      </c>
      <c r="E114" s="55">
        <f>E115</f>
        <v>4500</v>
      </c>
      <c r="F114" s="55">
        <v>0</v>
      </c>
    </row>
    <row r="115" spans="1:6">
      <c r="A115" s="72"/>
      <c r="B115" s="73"/>
      <c r="C115" s="92"/>
      <c r="D115" s="74" t="s">
        <v>72</v>
      </c>
      <c r="E115" s="82">
        <f>E116</f>
        <v>4500</v>
      </c>
      <c r="F115" s="82">
        <f t="shared" ref="F115" si="9">F116</f>
        <v>0</v>
      </c>
    </row>
    <row r="116" spans="1:6">
      <c r="A116" s="160"/>
      <c r="B116" s="85"/>
      <c r="C116" s="37">
        <v>4210</v>
      </c>
      <c r="D116" s="38" t="s">
        <v>45</v>
      </c>
      <c r="E116" s="159">
        <v>4500</v>
      </c>
      <c r="F116" s="159"/>
    </row>
    <row r="117" spans="1:6">
      <c r="A117" s="88"/>
      <c r="B117" s="71">
        <v>85410</v>
      </c>
      <c r="C117" s="91"/>
      <c r="D117" s="23" t="s">
        <v>30</v>
      </c>
      <c r="E117" s="55">
        <f>E118</f>
        <v>110000</v>
      </c>
      <c r="F117" s="55">
        <f>F118</f>
        <v>0</v>
      </c>
    </row>
    <row r="118" spans="1:6">
      <c r="A118" s="72"/>
      <c r="B118" s="73"/>
      <c r="C118" s="92"/>
      <c r="D118" s="74" t="s">
        <v>29</v>
      </c>
      <c r="E118" s="82">
        <f>E119</f>
        <v>110000</v>
      </c>
      <c r="F118" s="82">
        <f>F119</f>
        <v>0</v>
      </c>
    </row>
    <row r="119" spans="1:6">
      <c r="A119" s="33"/>
      <c r="B119" s="34"/>
      <c r="C119" s="89">
        <v>4220</v>
      </c>
      <c r="D119" s="89" t="s">
        <v>26</v>
      </c>
      <c r="E119" s="48">
        <v>110000</v>
      </c>
      <c r="F119" s="48"/>
    </row>
    <row r="120" spans="1:6">
      <c r="A120" s="88"/>
      <c r="B120" s="71">
        <v>85411</v>
      </c>
      <c r="C120" s="91"/>
      <c r="D120" s="23" t="s">
        <v>73</v>
      </c>
      <c r="E120" s="55">
        <f>E121</f>
        <v>169000</v>
      </c>
      <c r="F120" s="55">
        <v>0</v>
      </c>
    </row>
    <row r="121" spans="1:6">
      <c r="A121" s="72"/>
      <c r="B121" s="73"/>
      <c r="C121" s="92"/>
      <c r="D121" s="74" t="s">
        <v>74</v>
      </c>
      <c r="E121" s="82">
        <f>SUM(E122:E129)</f>
        <v>169000</v>
      </c>
      <c r="F121" s="82">
        <f>SUM(F122:F129)</f>
        <v>0</v>
      </c>
    </row>
    <row r="122" spans="1:6">
      <c r="A122" s="76"/>
      <c r="B122" s="102"/>
      <c r="C122" s="167">
        <v>4010</v>
      </c>
      <c r="D122" s="77" t="s">
        <v>79</v>
      </c>
      <c r="E122" s="83">
        <v>76385</v>
      </c>
      <c r="F122" s="83"/>
    </row>
    <row r="123" spans="1:6">
      <c r="A123" s="76"/>
      <c r="B123" s="102"/>
      <c r="C123" s="167">
        <v>4170</v>
      </c>
      <c r="D123" s="77" t="s">
        <v>27</v>
      </c>
      <c r="E123" s="83">
        <v>1000</v>
      </c>
      <c r="F123" s="83"/>
    </row>
    <row r="124" spans="1:6">
      <c r="A124" s="76"/>
      <c r="B124" s="102"/>
      <c r="C124" s="167">
        <v>4210</v>
      </c>
      <c r="D124" s="77" t="s">
        <v>45</v>
      </c>
      <c r="E124" s="83">
        <v>5000</v>
      </c>
      <c r="F124" s="83"/>
    </row>
    <row r="125" spans="1:6">
      <c r="A125" s="76"/>
      <c r="B125" s="102"/>
      <c r="C125" s="167">
        <v>4220</v>
      </c>
      <c r="D125" s="77" t="s">
        <v>26</v>
      </c>
      <c r="E125" s="83">
        <v>35000</v>
      </c>
      <c r="F125" s="83"/>
    </row>
    <row r="126" spans="1:6">
      <c r="A126" s="76"/>
      <c r="B126" s="102"/>
      <c r="C126" s="167">
        <v>4260</v>
      </c>
      <c r="D126" s="77" t="s">
        <v>35</v>
      </c>
      <c r="E126" s="83">
        <v>30000</v>
      </c>
      <c r="F126" s="83"/>
    </row>
    <row r="127" spans="1:6">
      <c r="A127" s="76"/>
      <c r="B127" s="102"/>
      <c r="C127" s="167">
        <v>4300</v>
      </c>
      <c r="D127" s="138" t="s">
        <v>17</v>
      </c>
      <c r="E127" s="83">
        <v>20000</v>
      </c>
      <c r="F127" s="83"/>
    </row>
    <row r="128" spans="1:6">
      <c r="A128" s="76"/>
      <c r="B128" s="102"/>
      <c r="C128" s="167">
        <v>4430</v>
      </c>
      <c r="D128" s="77" t="s">
        <v>75</v>
      </c>
      <c r="E128" s="83">
        <v>500</v>
      </c>
      <c r="F128" s="83"/>
    </row>
    <row r="129" spans="1:6">
      <c r="A129" s="162"/>
      <c r="B129" s="161"/>
      <c r="C129" s="167">
        <v>4440</v>
      </c>
      <c r="D129" s="138" t="s">
        <v>78</v>
      </c>
      <c r="E129" s="83">
        <v>1115</v>
      </c>
      <c r="F129" s="83"/>
    </row>
    <row r="130" spans="1:6">
      <c r="A130" s="4" t="s">
        <v>2</v>
      </c>
      <c r="B130" s="4" t="s">
        <v>3</v>
      </c>
      <c r="C130" s="4" t="s">
        <v>0</v>
      </c>
      <c r="D130" s="5" t="s">
        <v>4</v>
      </c>
      <c r="E130" s="4" t="s">
        <v>5</v>
      </c>
      <c r="F130" s="6" t="s">
        <v>6</v>
      </c>
    </row>
    <row r="131" spans="1:6">
      <c r="A131" s="7"/>
      <c r="B131" s="7"/>
      <c r="C131" s="7"/>
      <c r="D131" s="8"/>
      <c r="E131" s="7"/>
      <c r="F131" s="9"/>
    </row>
    <row r="132" spans="1:6">
      <c r="A132" s="88"/>
      <c r="B132" s="148">
        <v>85417</v>
      </c>
      <c r="C132" s="169"/>
      <c r="D132" s="107" t="s">
        <v>31</v>
      </c>
      <c r="E132" s="196">
        <f>E133</f>
        <v>15000</v>
      </c>
      <c r="F132" s="196">
        <f>F133</f>
        <v>0</v>
      </c>
    </row>
    <row r="133" spans="1:6">
      <c r="A133" s="72"/>
      <c r="B133" s="73"/>
      <c r="C133" s="92"/>
      <c r="D133" s="74" t="s">
        <v>74</v>
      </c>
      <c r="E133" s="82">
        <f>SUM(E134:E137)</f>
        <v>15000</v>
      </c>
      <c r="F133" s="82">
        <f>SUM(F134:F137)</f>
        <v>0</v>
      </c>
    </row>
    <row r="134" spans="1:6">
      <c r="A134" s="76"/>
      <c r="B134" s="102"/>
      <c r="C134" s="167">
        <v>4210</v>
      </c>
      <c r="D134" s="77" t="s">
        <v>45</v>
      </c>
      <c r="E134" s="83">
        <v>2000</v>
      </c>
      <c r="F134" s="83"/>
    </row>
    <row r="135" spans="1:6">
      <c r="A135" s="76"/>
      <c r="B135" s="102"/>
      <c r="C135" s="167">
        <v>4220</v>
      </c>
      <c r="D135" s="77" t="s">
        <v>26</v>
      </c>
      <c r="E135" s="83">
        <v>9000</v>
      </c>
      <c r="F135" s="83"/>
    </row>
    <row r="136" spans="1:6">
      <c r="A136" s="76"/>
      <c r="B136" s="102"/>
      <c r="C136" s="167">
        <v>4260</v>
      </c>
      <c r="D136" s="77" t="s">
        <v>35</v>
      </c>
      <c r="E136" s="83">
        <v>2000</v>
      </c>
      <c r="F136" s="83"/>
    </row>
    <row r="137" spans="1:6">
      <c r="A137" s="162"/>
      <c r="B137" s="102"/>
      <c r="C137" s="167">
        <v>4300</v>
      </c>
      <c r="D137" s="138" t="s">
        <v>17</v>
      </c>
      <c r="E137" s="83">
        <v>2000</v>
      </c>
      <c r="F137" s="83"/>
    </row>
    <row r="138" spans="1:6">
      <c r="A138" s="70">
        <v>855</v>
      </c>
      <c r="B138" s="197"/>
      <c r="C138" s="91"/>
      <c r="D138" s="23" t="s">
        <v>42</v>
      </c>
      <c r="E138" s="55">
        <f>E139+E142</f>
        <v>92000</v>
      </c>
      <c r="F138" s="55">
        <f>F139+F142</f>
        <v>70000</v>
      </c>
    </row>
    <row r="139" spans="1:6">
      <c r="A139" s="198"/>
      <c r="B139" s="70">
        <v>85508</v>
      </c>
      <c r="C139" s="169"/>
      <c r="D139" s="23" t="s">
        <v>84</v>
      </c>
      <c r="E139" s="55">
        <f>E140</f>
        <v>92000</v>
      </c>
      <c r="F139" s="55">
        <v>0</v>
      </c>
    </row>
    <row r="140" spans="1:6">
      <c r="A140" s="163"/>
      <c r="B140" s="72"/>
      <c r="C140" s="166"/>
      <c r="D140" s="74" t="s">
        <v>36</v>
      </c>
      <c r="E140" s="82">
        <f>E141</f>
        <v>92000</v>
      </c>
      <c r="F140" s="82">
        <v>0</v>
      </c>
    </row>
    <row r="141" spans="1:6">
      <c r="A141" s="164"/>
      <c r="B141" s="162"/>
      <c r="C141" s="170">
        <v>3110</v>
      </c>
      <c r="D141" s="52" t="s">
        <v>86</v>
      </c>
      <c r="E141" s="83">
        <v>92000</v>
      </c>
      <c r="F141" s="83"/>
    </row>
    <row r="142" spans="1:6">
      <c r="A142" s="199"/>
      <c r="B142" s="88">
        <v>85510</v>
      </c>
      <c r="C142" s="120"/>
      <c r="D142" s="23" t="s">
        <v>85</v>
      </c>
      <c r="E142" s="55">
        <f>E143</f>
        <v>0</v>
      </c>
      <c r="F142" s="55">
        <f>F143</f>
        <v>70000</v>
      </c>
    </row>
    <row r="143" spans="1:6">
      <c r="A143" s="163"/>
      <c r="B143" s="72"/>
      <c r="C143" s="166"/>
      <c r="D143" s="74" t="s">
        <v>36</v>
      </c>
      <c r="E143" s="82">
        <f>E144</f>
        <v>0</v>
      </c>
      <c r="F143" s="82">
        <f>F144</f>
        <v>70000</v>
      </c>
    </row>
    <row r="144" spans="1:6">
      <c r="A144" s="200"/>
      <c r="B144" s="162"/>
      <c r="C144" s="170">
        <v>4330</v>
      </c>
      <c r="D144" s="52" t="s">
        <v>82</v>
      </c>
      <c r="E144" s="83"/>
      <c r="F144" s="83">
        <v>70000</v>
      </c>
    </row>
    <row r="145" spans="1:9" s="201" customFormat="1">
      <c r="A145" s="225"/>
      <c r="B145" s="225"/>
      <c r="C145" s="225"/>
      <c r="D145" s="225" t="s">
        <v>87</v>
      </c>
      <c r="E145" s="226">
        <f>E146+E176</f>
        <v>1957500</v>
      </c>
      <c r="F145" s="227">
        <f>F146+F176</f>
        <v>168500</v>
      </c>
      <c r="I145" s="223"/>
    </row>
    <row r="146" spans="1:9">
      <c r="A146" s="70">
        <v>801</v>
      </c>
      <c r="B146" s="23"/>
      <c r="C146" s="23"/>
      <c r="D146" s="23" t="s">
        <v>33</v>
      </c>
      <c r="E146" s="26">
        <f>+E152+E155+E160+E166+E173+E147</f>
        <v>880500</v>
      </c>
      <c r="F146" s="26">
        <f>+F152+F155+F160+F166+F173+F147</f>
        <v>168500</v>
      </c>
      <c r="G146" s="16"/>
      <c r="H146" s="16"/>
    </row>
    <row r="147" spans="1:9" s="216" customFormat="1">
      <c r="A147" s="70"/>
      <c r="B147" s="71">
        <v>80102</v>
      </c>
      <c r="C147" s="23"/>
      <c r="D147" s="23" t="s">
        <v>88</v>
      </c>
      <c r="E147" s="26">
        <f>E148+E150</f>
        <v>6500</v>
      </c>
      <c r="F147" s="26">
        <f>F148+F150</f>
        <v>27500</v>
      </c>
      <c r="G147" s="16"/>
      <c r="H147" s="16"/>
    </row>
    <row r="148" spans="1:9" s="216" customFormat="1">
      <c r="A148" s="72"/>
      <c r="B148" s="73"/>
      <c r="C148" s="81"/>
      <c r="D148" s="74" t="s">
        <v>39</v>
      </c>
      <c r="E148" s="75">
        <f>E149</f>
        <v>0</v>
      </c>
      <c r="F148" s="75">
        <f>F149</f>
        <v>27500</v>
      </c>
      <c r="G148" s="16"/>
      <c r="H148" s="16"/>
    </row>
    <row r="149" spans="1:9" s="216" customFormat="1">
      <c r="A149" s="76"/>
      <c r="B149" s="102"/>
      <c r="C149" s="170">
        <v>2540</v>
      </c>
      <c r="D149" s="77" t="s">
        <v>47</v>
      </c>
      <c r="E149" s="78"/>
      <c r="F149" s="78">
        <v>27500</v>
      </c>
      <c r="G149" s="16"/>
      <c r="H149" s="16"/>
      <c r="I149" s="221"/>
    </row>
    <row r="150" spans="1:9" s="216" customFormat="1">
      <c r="A150" s="72"/>
      <c r="B150" s="73"/>
      <c r="C150" s="81"/>
      <c r="D150" s="74" t="s">
        <v>90</v>
      </c>
      <c r="E150" s="75">
        <f>E151</f>
        <v>6500</v>
      </c>
      <c r="F150" s="75">
        <f>F151</f>
        <v>0</v>
      </c>
      <c r="G150" s="16"/>
      <c r="H150" s="16"/>
    </row>
    <row r="151" spans="1:9" s="216" customFormat="1">
      <c r="A151" s="76"/>
      <c r="B151" s="102"/>
      <c r="C151" s="170">
        <v>2540</v>
      </c>
      <c r="D151" s="77" t="s">
        <v>47</v>
      </c>
      <c r="E151" s="78">
        <v>6500</v>
      </c>
      <c r="F151" s="78"/>
      <c r="G151" s="16"/>
      <c r="H151" s="16"/>
      <c r="I151" s="222"/>
    </row>
    <row r="152" spans="1:9" s="216" customFormat="1">
      <c r="A152" s="88"/>
      <c r="B152" s="71">
        <v>80105</v>
      </c>
      <c r="C152" s="23"/>
      <c r="D152" s="23" t="s">
        <v>91</v>
      </c>
      <c r="E152" s="26">
        <f>E153</f>
        <v>66500</v>
      </c>
      <c r="F152" s="26">
        <f>F153</f>
        <v>0</v>
      </c>
      <c r="G152" s="16"/>
      <c r="H152" s="16"/>
    </row>
    <row r="153" spans="1:9" s="216" customFormat="1">
      <c r="A153" s="72"/>
      <c r="B153" s="73"/>
      <c r="C153" s="81"/>
      <c r="D153" s="74" t="s">
        <v>90</v>
      </c>
      <c r="E153" s="75">
        <f>E154</f>
        <v>66500</v>
      </c>
      <c r="F153" s="75">
        <f>F154</f>
        <v>0</v>
      </c>
      <c r="G153" s="16"/>
      <c r="H153" s="16"/>
      <c r="I153" s="221"/>
    </row>
    <row r="154" spans="1:9" s="216" customFormat="1">
      <c r="A154" s="76"/>
      <c r="B154" s="102"/>
      <c r="C154" s="170">
        <v>2540</v>
      </c>
      <c r="D154" s="77" t="s">
        <v>47</v>
      </c>
      <c r="E154" s="78">
        <v>66500</v>
      </c>
      <c r="F154" s="78"/>
      <c r="G154" s="16"/>
      <c r="H154" s="16"/>
    </row>
    <row r="155" spans="1:9">
      <c r="A155" s="88"/>
      <c r="B155" s="71">
        <v>80115</v>
      </c>
      <c r="C155" s="186"/>
      <c r="D155" s="23" t="s">
        <v>34</v>
      </c>
      <c r="E155" s="26">
        <f>E156+E158</f>
        <v>380000</v>
      </c>
      <c r="F155" s="26">
        <f>F156+F158</f>
        <v>0</v>
      </c>
      <c r="G155" s="16"/>
      <c r="H155" s="16"/>
    </row>
    <row r="156" spans="1:9">
      <c r="A156" s="72"/>
      <c r="B156" s="73"/>
      <c r="C156" s="81"/>
      <c r="D156" s="74" t="s">
        <v>92</v>
      </c>
      <c r="E156" s="75">
        <f>E157</f>
        <v>30000</v>
      </c>
      <c r="F156" s="75">
        <f>F157</f>
        <v>0</v>
      </c>
      <c r="G156" s="16"/>
      <c r="H156" s="16"/>
    </row>
    <row r="157" spans="1:9">
      <c r="A157" s="72"/>
      <c r="B157" s="73"/>
      <c r="C157" s="170">
        <v>4790</v>
      </c>
      <c r="D157" s="53" t="s">
        <v>89</v>
      </c>
      <c r="E157" s="78">
        <v>30000</v>
      </c>
      <c r="F157" s="75"/>
      <c r="G157" s="16"/>
      <c r="H157" s="16"/>
    </row>
    <row r="158" spans="1:9">
      <c r="A158" s="72"/>
      <c r="B158" s="73"/>
      <c r="C158" s="166"/>
      <c r="D158" s="74" t="s">
        <v>29</v>
      </c>
      <c r="E158" s="82">
        <f>E159</f>
        <v>350000</v>
      </c>
      <c r="F158" s="82">
        <f>F159</f>
        <v>0</v>
      </c>
      <c r="G158" s="16"/>
      <c r="H158" s="16"/>
    </row>
    <row r="159" spans="1:9">
      <c r="A159" s="76"/>
      <c r="B159" s="102"/>
      <c r="C159" s="170">
        <v>4790</v>
      </c>
      <c r="D159" s="53" t="s">
        <v>89</v>
      </c>
      <c r="E159" s="83">
        <v>350000</v>
      </c>
      <c r="F159" s="83"/>
      <c r="G159" s="16"/>
      <c r="H159" s="16"/>
    </row>
    <row r="160" spans="1:9" s="216" customFormat="1">
      <c r="A160" s="88"/>
      <c r="B160" s="71">
        <v>80116</v>
      </c>
      <c r="C160" s="23"/>
      <c r="D160" s="23" t="s">
        <v>100</v>
      </c>
      <c r="E160" s="26">
        <f>E161</f>
        <v>0</v>
      </c>
      <c r="F160" s="26">
        <f>F161</f>
        <v>53500</v>
      </c>
      <c r="G160" s="16"/>
      <c r="H160" s="16"/>
    </row>
    <row r="161" spans="1:8" s="216" customFormat="1">
      <c r="A161" s="72"/>
      <c r="B161" s="73"/>
      <c r="C161" s="81"/>
      <c r="D161" s="74" t="s">
        <v>101</v>
      </c>
      <c r="E161" s="75">
        <f>E162</f>
        <v>0</v>
      </c>
      <c r="F161" s="75">
        <f>F162</f>
        <v>53500</v>
      </c>
      <c r="G161" s="16"/>
      <c r="H161" s="16"/>
    </row>
    <row r="162" spans="1:8" s="216" customFormat="1">
      <c r="A162" s="162"/>
      <c r="B162" s="161"/>
      <c r="C162" s="170">
        <v>2540</v>
      </c>
      <c r="D162" s="77" t="s">
        <v>47</v>
      </c>
      <c r="E162" s="78"/>
      <c r="F162" s="78">
        <v>53500</v>
      </c>
      <c r="G162" s="16"/>
      <c r="H162" s="16"/>
    </row>
    <row r="163" spans="1:8" s="216" customFormat="1">
      <c r="A163" s="11"/>
      <c r="B163" s="11"/>
      <c r="C163" s="11"/>
      <c r="D163" s="11"/>
      <c r="E163" s="185"/>
      <c r="F163" s="185"/>
      <c r="G163" s="16"/>
      <c r="H163" s="16"/>
    </row>
    <row r="164" spans="1:8">
      <c r="A164" s="203" t="s">
        <v>2</v>
      </c>
      <c r="B164" s="203" t="s">
        <v>3</v>
      </c>
      <c r="C164" s="203" t="s">
        <v>0</v>
      </c>
      <c r="D164" s="204" t="s">
        <v>4</v>
      </c>
      <c r="E164" s="203" t="s">
        <v>5</v>
      </c>
      <c r="F164" s="205" t="s">
        <v>6</v>
      </c>
      <c r="G164" s="16"/>
      <c r="H164" s="16"/>
    </row>
    <row r="165" spans="1:8">
      <c r="A165" s="206"/>
      <c r="B165" s="206"/>
      <c r="C165" s="206"/>
      <c r="D165" s="207"/>
      <c r="E165" s="206"/>
      <c r="F165" s="208"/>
      <c r="G165" s="16"/>
      <c r="H165" s="16"/>
    </row>
    <row r="166" spans="1:8">
      <c r="A166" s="76"/>
      <c r="B166" s="148">
        <v>80117</v>
      </c>
      <c r="C166" s="79"/>
      <c r="D166" s="107" t="s">
        <v>93</v>
      </c>
      <c r="E166" s="224">
        <f>E167+E169+E171</f>
        <v>427500</v>
      </c>
      <c r="F166" s="224">
        <f>F167+F169</f>
        <v>0</v>
      </c>
      <c r="G166" s="16"/>
      <c r="H166" s="16"/>
    </row>
    <row r="167" spans="1:8">
      <c r="A167" s="72"/>
      <c r="B167" s="73"/>
      <c r="C167" s="81"/>
      <c r="D167" s="74" t="s">
        <v>92</v>
      </c>
      <c r="E167" s="75">
        <f>E168</f>
        <v>90000</v>
      </c>
      <c r="F167" s="75">
        <f>F168</f>
        <v>0</v>
      </c>
      <c r="G167" s="16"/>
      <c r="H167" s="16"/>
    </row>
    <row r="168" spans="1:8">
      <c r="A168" s="72"/>
      <c r="B168" s="73"/>
      <c r="C168" s="170">
        <v>4790</v>
      </c>
      <c r="D168" s="53" t="s">
        <v>89</v>
      </c>
      <c r="E168" s="78">
        <v>90000</v>
      </c>
      <c r="F168" s="75"/>
      <c r="G168" s="16"/>
      <c r="H168" s="16"/>
    </row>
    <row r="169" spans="1:8">
      <c r="A169" s="72"/>
      <c r="B169" s="73"/>
      <c r="C169" s="166"/>
      <c r="D169" s="74" t="s">
        <v>29</v>
      </c>
      <c r="E169" s="82">
        <f>E170</f>
        <v>220000</v>
      </c>
      <c r="F169" s="82">
        <f>F170</f>
        <v>0</v>
      </c>
      <c r="G169" s="16"/>
      <c r="H169" s="16"/>
    </row>
    <row r="170" spans="1:8">
      <c r="A170" s="76"/>
      <c r="B170" s="102"/>
      <c r="C170" s="170">
        <v>4790</v>
      </c>
      <c r="D170" s="53" t="s">
        <v>89</v>
      </c>
      <c r="E170" s="83">
        <v>220000</v>
      </c>
      <c r="F170" s="83"/>
      <c r="G170" s="16"/>
      <c r="H170" s="16"/>
    </row>
    <row r="171" spans="1:8" s="216" customFormat="1">
      <c r="A171" s="72"/>
      <c r="B171" s="73"/>
      <c r="C171" s="81"/>
      <c r="D171" s="74" t="s">
        <v>39</v>
      </c>
      <c r="E171" s="75">
        <f>E172</f>
        <v>117500</v>
      </c>
      <c r="F171" s="75">
        <f>F172</f>
        <v>0</v>
      </c>
      <c r="G171" s="16"/>
      <c r="H171" s="16"/>
    </row>
    <row r="172" spans="1:8" s="216" customFormat="1">
      <c r="A172" s="76"/>
      <c r="B172" s="161"/>
      <c r="C172" s="170">
        <v>2540</v>
      </c>
      <c r="D172" s="77" t="s">
        <v>47</v>
      </c>
      <c r="E172" s="78">
        <v>117500</v>
      </c>
      <c r="F172" s="78"/>
      <c r="G172" s="16"/>
      <c r="H172" s="16"/>
    </row>
    <row r="173" spans="1:8">
      <c r="A173" s="76"/>
      <c r="B173" s="71">
        <v>80120</v>
      </c>
      <c r="C173" s="79"/>
      <c r="D173" s="80" t="s">
        <v>67</v>
      </c>
      <c r="E173" s="26">
        <f>E174</f>
        <v>0</v>
      </c>
      <c r="F173" s="26">
        <f>F174</f>
        <v>87500</v>
      </c>
      <c r="G173" s="16"/>
      <c r="H173" s="16"/>
    </row>
    <row r="174" spans="1:8" s="216" customFormat="1">
      <c r="A174" s="72"/>
      <c r="B174" s="73"/>
      <c r="C174" s="74"/>
      <c r="D174" s="74" t="s">
        <v>102</v>
      </c>
      <c r="E174" s="82">
        <f>E175</f>
        <v>0</v>
      </c>
      <c r="F174" s="82">
        <f>F175</f>
        <v>87500</v>
      </c>
      <c r="G174" s="16"/>
      <c r="H174" s="16"/>
    </row>
    <row r="175" spans="1:8" s="216" customFormat="1">
      <c r="A175" s="162"/>
      <c r="B175" s="161"/>
      <c r="C175" s="77">
        <v>2540</v>
      </c>
      <c r="D175" s="77" t="s">
        <v>47</v>
      </c>
      <c r="E175" s="83"/>
      <c r="F175" s="83">
        <v>87500</v>
      </c>
      <c r="G175" s="16"/>
      <c r="H175" s="16"/>
    </row>
    <row r="176" spans="1:8">
      <c r="A176" s="88">
        <v>854</v>
      </c>
      <c r="B176" s="70"/>
      <c r="C176" s="23"/>
      <c r="D176" s="23" t="s">
        <v>23</v>
      </c>
      <c r="E176" s="26">
        <f>E177+E184+E192+E195</f>
        <v>1077000</v>
      </c>
      <c r="F176" s="26">
        <f>F177+F184+F192+F195</f>
        <v>0</v>
      </c>
    </row>
    <row r="177" spans="1:6" s="216" customFormat="1">
      <c r="A177" s="70"/>
      <c r="B177" s="71">
        <v>85406</v>
      </c>
      <c r="C177" s="23"/>
      <c r="D177" s="23" t="s">
        <v>94</v>
      </c>
      <c r="E177" s="26">
        <f>E178+E180+E182</f>
        <v>49000</v>
      </c>
      <c r="F177" s="26">
        <f>F178</f>
        <v>0</v>
      </c>
    </row>
    <row r="178" spans="1:6" s="216" customFormat="1">
      <c r="A178" s="72"/>
      <c r="B178" s="73"/>
      <c r="C178" s="114"/>
      <c r="D178" s="74" t="s">
        <v>95</v>
      </c>
      <c r="E178" s="75">
        <f>E179</f>
        <v>15000</v>
      </c>
      <c r="F178" s="75">
        <f>F179</f>
        <v>0</v>
      </c>
    </row>
    <row r="179" spans="1:6" s="216" customFormat="1">
      <c r="A179" s="76"/>
      <c r="B179" s="102"/>
      <c r="C179" s="170">
        <v>4440</v>
      </c>
      <c r="D179" s="202" t="s">
        <v>78</v>
      </c>
      <c r="E179" s="78">
        <v>15000</v>
      </c>
      <c r="F179" s="78"/>
    </row>
    <row r="180" spans="1:6" s="216" customFormat="1">
      <c r="A180" s="72"/>
      <c r="B180" s="73"/>
      <c r="C180" s="74"/>
      <c r="D180" s="74" t="s">
        <v>96</v>
      </c>
      <c r="E180" s="75">
        <f>E181</f>
        <v>15000</v>
      </c>
      <c r="F180" s="75">
        <f>F181</f>
        <v>0</v>
      </c>
    </row>
    <row r="181" spans="1:6" s="216" customFormat="1">
      <c r="A181" s="76"/>
      <c r="B181" s="102"/>
      <c r="C181" s="77">
        <v>2540</v>
      </c>
      <c r="D181" s="77" t="s">
        <v>47</v>
      </c>
      <c r="E181" s="78">
        <v>15000</v>
      </c>
      <c r="F181" s="78"/>
    </row>
    <row r="182" spans="1:6" s="216" customFormat="1">
      <c r="A182" s="72"/>
      <c r="B182" s="73"/>
      <c r="C182" s="74"/>
      <c r="D182" s="74" t="s">
        <v>97</v>
      </c>
      <c r="E182" s="75">
        <f>E183</f>
        <v>19000</v>
      </c>
      <c r="F182" s="75">
        <f>F183</f>
        <v>0</v>
      </c>
    </row>
    <row r="183" spans="1:6" s="216" customFormat="1">
      <c r="A183" s="76"/>
      <c r="B183" s="102"/>
      <c r="C183" s="77">
        <v>2540</v>
      </c>
      <c r="D183" s="77" t="s">
        <v>47</v>
      </c>
      <c r="E183" s="78">
        <v>19000</v>
      </c>
      <c r="F183" s="78"/>
    </row>
    <row r="184" spans="1:6" s="216" customFormat="1">
      <c r="A184" s="88"/>
      <c r="B184" s="71">
        <v>85410</v>
      </c>
      <c r="C184" s="23"/>
      <c r="D184" s="23" t="s">
        <v>30</v>
      </c>
      <c r="E184" s="26">
        <f>E185+E187</f>
        <v>250000</v>
      </c>
      <c r="F184" s="26">
        <f>F187</f>
        <v>0</v>
      </c>
    </row>
    <row r="185" spans="1:6" s="216" customFormat="1">
      <c r="A185" s="72"/>
      <c r="B185" s="73"/>
      <c r="C185" s="166"/>
      <c r="D185" s="74" t="s">
        <v>29</v>
      </c>
      <c r="E185" s="82">
        <f>E186</f>
        <v>80000</v>
      </c>
      <c r="F185" s="82">
        <f>F186</f>
        <v>0</v>
      </c>
    </row>
    <row r="186" spans="1:6" s="216" customFormat="1">
      <c r="A186" s="76"/>
      <c r="B186" s="102"/>
      <c r="C186" s="170">
        <v>4790</v>
      </c>
      <c r="D186" s="53" t="s">
        <v>89</v>
      </c>
      <c r="E186" s="83">
        <v>80000</v>
      </c>
      <c r="F186" s="83"/>
    </row>
    <row r="187" spans="1:6" s="216" customFormat="1">
      <c r="A187" s="72"/>
      <c r="B187" s="73"/>
      <c r="C187" s="74"/>
      <c r="D187" s="74" t="s">
        <v>74</v>
      </c>
      <c r="E187" s="82">
        <f>E188+E190+E191+E189</f>
        <v>170000</v>
      </c>
      <c r="F187" s="82">
        <f>F188+F190+F191</f>
        <v>0</v>
      </c>
    </row>
    <row r="188" spans="1:6" s="216" customFormat="1">
      <c r="A188" s="172"/>
      <c r="B188" s="209"/>
      <c r="C188" s="170">
        <v>4010</v>
      </c>
      <c r="D188" s="53" t="s">
        <v>79</v>
      </c>
      <c r="E188" s="83">
        <v>115000</v>
      </c>
      <c r="F188" s="83"/>
    </row>
    <row r="189" spans="1:6" s="216" customFormat="1">
      <c r="A189" s="172"/>
      <c r="B189" s="209"/>
      <c r="C189" s="170">
        <v>4260</v>
      </c>
      <c r="D189" s="77" t="s">
        <v>35</v>
      </c>
      <c r="E189" s="83">
        <v>29000</v>
      </c>
      <c r="F189" s="83"/>
    </row>
    <row r="190" spans="1:6" s="216" customFormat="1">
      <c r="A190" s="76"/>
      <c r="B190" s="102"/>
      <c r="C190" s="170">
        <v>4300</v>
      </c>
      <c r="D190" s="138" t="s">
        <v>17</v>
      </c>
      <c r="E190" s="83">
        <v>11000</v>
      </c>
      <c r="F190" s="83"/>
    </row>
    <row r="191" spans="1:6" s="216" customFormat="1">
      <c r="A191" s="76"/>
      <c r="B191" s="161"/>
      <c r="C191" s="170">
        <v>4790</v>
      </c>
      <c r="D191" s="53" t="s">
        <v>89</v>
      </c>
      <c r="E191" s="83">
        <v>15000</v>
      </c>
      <c r="F191" s="217"/>
    </row>
    <row r="192" spans="1:6" s="216" customFormat="1">
      <c r="A192" s="88"/>
      <c r="B192" s="71">
        <v>85419</v>
      </c>
      <c r="C192" s="186"/>
      <c r="D192" s="23" t="s">
        <v>98</v>
      </c>
      <c r="E192" s="26">
        <f>E193</f>
        <v>103000</v>
      </c>
      <c r="F192" s="26">
        <f>F193</f>
        <v>0</v>
      </c>
    </row>
    <row r="193" spans="1:9" s="216" customFormat="1">
      <c r="A193" s="72"/>
      <c r="B193" s="73"/>
      <c r="C193" s="114"/>
      <c r="D193" s="84" t="s">
        <v>90</v>
      </c>
      <c r="E193" s="210">
        <f>E194</f>
        <v>103000</v>
      </c>
      <c r="F193" s="210">
        <f>F194</f>
        <v>0</v>
      </c>
    </row>
    <row r="194" spans="1:9" s="216" customFormat="1">
      <c r="A194" s="76"/>
      <c r="B194" s="161"/>
      <c r="C194" s="170">
        <v>2540</v>
      </c>
      <c r="D194" s="77" t="s">
        <v>47</v>
      </c>
      <c r="E194" s="78">
        <v>103000</v>
      </c>
      <c r="F194" s="78"/>
    </row>
    <row r="195" spans="1:9" s="216" customFormat="1">
      <c r="A195" s="88"/>
      <c r="B195" s="71">
        <v>85420</v>
      </c>
      <c r="C195" s="23"/>
      <c r="D195" s="23" t="s">
        <v>99</v>
      </c>
      <c r="E195" s="26">
        <f>E196</f>
        <v>675000</v>
      </c>
      <c r="F195" s="26">
        <f>F196</f>
        <v>0</v>
      </c>
    </row>
    <row r="196" spans="1:9">
      <c r="A196" s="72"/>
      <c r="B196" s="73"/>
      <c r="C196" s="81"/>
      <c r="D196" s="74" t="s">
        <v>39</v>
      </c>
      <c r="E196" s="75">
        <f>E197</f>
        <v>675000</v>
      </c>
      <c r="F196" s="75">
        <f>F197</f>
        <v>0</v>
      </c>
    </row>
    <row r="197" spans="1:9">
      <c r="A197" s="162"/>
      <c r="B197" s="161"/>
      <c r="C197" s="170">
        <v>2540</v>
      </c>
      <c r="D197" s="77" t="s">
        <v>47</v>
      </c>
      <c r="E197" s="78">
        <v>675000</v>
      </c>
      <c r="F197" s="78"/>
    </row>
    <row r="198" spans="1:9" s="216" customFormat="1">
      <c r="A198" s="203" t="s">
        <v>2</v>
      </c>
      <c r="B198" s="203" t="s">
        <v>3</v>
      </c>
      <c r="C198" s="203" t="s">
        <v>0</v>
      </c>
      <c r="D198" s="204" t="s">
        <v>4</v>
      </c>
      <c r="E198" s="203" t="s">
        <v>5</v>
      </c>
      <c r="F198" s="205" t="s">
        <v>6</v>
      </c>
    </row>
    <row r="199" spans="1:9" s="216" customFormat="1">
      <c r="A199" s="206"/>
      <c r="B199" s="206"/>
      <c r="C199" s="206"/>
      <c r="D199" s="207"/>
      <c r="E199" s="206"/>
      <c r="F199" s="208"/>
    </row>
    <row r="200" spans="1:9">
      <c r="A200" s="57">
        <v>757</v>
      </c>
      <c r="B200" s="57"/>
      <c r="C200" s="13"/>
      <c r="D200" s="23" t="s">
        <v>103</v>
      </c>
      <c r="E200" s="18">
        <f t="shared" ref="E200:F202" si="10">E201</f>
        <v>0</v>
      </c>
      <c r="F200" s="18">
        <f t="shared" si="10"/>
        <v>100000</v>
      </c>
    </row>
    <row r="201" spans="1:9" ht="27.6">
      <c r="A201" s="192"/>
      <c r="B201" s="62">
        <v>75702</v>
      </c>
      <c r="C201" s="44"/>
      <c r="D201" s="218" t="s">
        <v>104</v>
      </c>
      <c r="E201" s="219">
        <f t="shared" si="10"/>
        <v>0</v>
      </c>
      <c r="F201" s="219">
        <f t="shared" si="10"/>
        <v>100000</v>
      </c>
    </row>
    <row r="202" spans="1:9">
      <c r="A202" s="59"/>
      <c r="B202" s="10"/>
      <c r="C202" s="63"/>
      <c r="D202" s="64" t="s">
        <v>15</v>
      </c>
      <c r="E202" s="65">
        <f t="shared" si="10"/>
        <v>0</v>
      </c>
      <c r="F202" s="65">
        <f t="shared" si="10"/>
        <v>100000</v>
      </c>
      <c r="I202" s="220"/>
    </row>
    <row r="203" spans="1:9" ht="27.6">
      <c r="A203" s="66"/>
      <c r="B203" s="67"/>
      <c r="C203" s="68">
        <v>8110</v>
      </c>
      <c r="D203" s="19" t="s">
        <v>105</v>
      </c>
      <c r="E203" s="69"/>
      <c r="F203" s="69">
        <v>100000</v>
      </c>
    </row>
    <row r="204" spans="1:9">
      <c r="A204" s="23">
        <v>801</v>
      </c>
      <c r="B204" s="187"/>
      <c r="C204" s="91"/>
      <c r="D204" s="23" t="s">
        <v>33</v>
      </c>
      <c r="E204" s="55">
        <f t="shared" ref="E204:F206" si="11">E205</f>
        <v>0</v>
      </c>
      <c r="F204" s="55">
        <f t="shared" si="11"/>
        <v>524117</v>
      </c>
    </row>
    <row r="205" spans="1:9">
      <c r="A205" s="70"/>
      <c r="B205" s="71">
        <v>80195</v>
      </c>
      <c r="C205" s="169"/>
      <c r="D205" s="23" t="s">
        <v>28</v>
      </c>
      <c r="E205" s="55">
        <f t="shared" si="11"/>
        <v>0</v>
      </c>
      <c r="F205" s="55">
        <f t="shared" si="11"/>
        <v>524117</v>
      </c>
    </row>
    <row r="206" spans="1:9">
      <c r="A206" s="72"/>
      <c r="B206" s="73"/>
      <c r="C206" s="166"/>
      <c r="D206" s="74" t="s">
        <v>15</v>
      </c>
      <c r="E206" s="82">
        <f t="shared" si="11"/>
        <v>0</v>
      </c>
      <c r="F206" s="82">
        <f t="shared" si="11"/>
        <v>524117</v>
      </c>
    </row>
    <row r="207" spans="1:9">
      <c r="A207" s="76"/>
      <c r="B207" s="102"/>
      <c r="C207" s="167">
        <v>4300</v>
      </c>
      <c r="D207" s="202" t="s">
        <v>17</v>
      </c>
      <c r="E207" s="83"/>
      <c r="F207" s="83">
        <f>479117+15000+30000</f>
        <v>524117</v>
      </c>
    </row>
    <row r="208" spans="1:9">
      <c r="A208" s="23">
        <v>854</v>
      </c>
      <c r="B208" s="187"/>
      <c r="C208" s="91"/>
      <c r="D208" s="23" t="s">
        <v>23</v>
      </c>
      <c r="E208" s="55">
        <f>E209</f>
        <v>0</v>
      </c>
      <c r="F208" s="55">
        <f>F209</f>
        <v>120000</v>
      </c>
    </row>
    <row r="209" spans="1:6">
      <c r="A209" s="70"/>
      <c r="B209" s="71">
        <v>85495</v>
      </c>
      <c r="C209" s="169"/>
      <c r="D209" s="23" t="s">
        <v>28</v>
      </c>
      <c r="E209" s="55">
        <f>E210</f>
        <v>0</v>
      </c>
      <c r="F209" s="55">
        <f>F210</f>
        <v>120000</v>
      </c>
    </row>
    <row r="210" spans="1:6">
      <c r="A210" s="72"/>
      <c r="B210" s="73"/>
      <c r="C210" s="166"/>
      <c r="D210" s="74" t="s">
        <v>15</v>
      </c>
      <c r="E210" s="82">
        <f>E212+E211</f>
        <v>0</v>
      </c>
      <c r="F210" s="82">
        <f>F212+F211</f>
        <v>120000</v>
      </c>
    </row>
    <row r="211" spans="1:6">
      <c r="A211" s="76"/>
      <c r="B211" s="102"/>
      <c r="C211" s="167">
        <v>4300</v>
      </c>
      <c r="D211" s="202" t="s">
        <v>17</v>
      </c>
      <c r="E211" s="83"/>
      <c r="F211" s="83">
        <v>100000</v>
      </c>
    </row>
    <row r="212" spans="1:6">
      <c r="A212" s="162"/>
      <c r="B212" s="161"/>
      <c r="C212" s="170">
        <v>4790</v>
      </c>
      <c r="D212" s="53" t="s">
        <v>89</v>
      </c>
      <c r="E212" s="83"/>
      <c r="F212" s="83">
        <v>20000</v>
      </c>
    </row>
    <row r="213" spans="1:6">
      <c r="A213" s="23"/>
      <c r="B213" s="23"/>
      <c r="C213" s="23"/>
      <c r="D213" s="23" t="s">
        <v>16</v>
      </c>
      <c r="E213" s="26">
        <f>E69+E73+E93+E99+E113+E138+E146+E176</f>
        <v>2529670</v>
      </c>
      <c r="F213" s="26">
        <f>F69+F73+F93+F99+F113+F138+F146+F176+F200+F204+F208</f>
        <v>1004617</v>
      </c>
    </row>
    <row r="214" spans="1:6">
      <c r="A214" s="31"/>
      <c r="B214" s="31"/>
      <c r="C214" s="31"/>
      <c r="D214" s="31" t="s">
        <v>13</v>
      </c>
      <c r="E214" s="32">
        <v>0</v>
      </c>
      <c r="F214" s="32">
        <v>0</v>
      </c>
    </row>
    <row r="215" spans="1:6">
      <c r="A215" s="15"/>
      <c r="B215" s="15"/>
      <c r="C215" s="15"/>
      <c r="D215" s="15"/>
      <c r="E215" s="28"/>
      <c r="F215" s="29">
        <f>E213-F213</f>
        <v>1525053</v>
      </c>
    </row>
    <row r="216" spans="1:6">
      <c r="A216" s="15"/>
      <c r="B216" s="15"/>
      <c r="C216" s="15"/>
      <c r="D216" s="211"/>
      <c r="E216" s="30"/>
      <c r="F216" s="30"/>
    </row>
    <row r="217" spans="1:6">
      <c r="A217" s="27"/>
      <c r="B217" s="16"/>
      <c r="C217" s="211"/>
      <c r="D217" s="211"/>
      <c r="E217" s="30"/>
      <c r="F217" s="212"/>
    </row>
    <row r="218" spans="1:6">
      <c r="A218" s="27"/>
      <c r="B218" s="27"/>
      <c r="C218" s="16"/>
      <c r="D218" s="211"/>
      <c r="E218" s="30"/>
      <c r="F218" s="30"/>
    </row>
    <row r="219" spans="1:6">
      <c r="A219" s="27"/>
      <c r="B219" s="27"/>
      <c r="C219" s="27"/>
      <c r="D219" s="211"/>
      <c r="E219" s="30"/>
      <c r="F219" s="16"/>
    </row>
    <row r="220" spans="1:6">
      <c r="A220" s="27"/>
      <c r="B220" s="27"/>
      <c r="C220" s="27"/>
      <c r="D220" s="211"/>
      <c r="E220" s="30"/>
      <c r="F220" s="30"/>
    </row>
    <row r="221" spans="1:6">
      <c r="A221" s="27"/>
      <c r="B221" s="27"/>
      <c r="C221" s="27"/>
      <c r="D221" s="211"/>
      <c r="E221" s="30"/>
      <c r="F221" s="30"/>
    </row>
    <row r="222" spans="1:6">
      <c r="A222" s="27"/>
      <c r="B222" s="27"/>
      <c r="C222" s="27"/>
      <c r="D222" s="211"/>
      <c r="E222" s="30"/>
      <c r="F222" s="30"/>
    </row>
    <row r="223" spans="1:6">
      <c r="A223" s="27"/>
      <c r="B223" s="27"/>
      <c r="C223" s="27"/>
      <c r="D223" s="211"/>
      <c r="E223" s="30"/>
      <c r="F223" s="30"/>
    </row>
    <row r="224" spans="1:6">
      <c r="A224" s="27"/>
      <c r="B224" s="27"/>
      <c r="C224" s="27"/>
      <c r="D224" s="211"/>
      <c r="E224" s="30"/>
      <c r="F224" s="30"/>
    </row>
    <row r="225" spans="1:6" ht="15.6">
      <c r="A225" s="27"/>
      <c r="B225" s="27"/>
      <c r="C225" s="27"/>
      <c r="D225" s="214"/>
      <c r="E225" s="215"/>
      <c r="F225" s="30"/>
    </row>
    <row r="226" spans="1:6">
      <c r="A226" s="27"/>
      <c r="B226" s="27"/>
      <c r="C226" s="27"/>
      <c r="F226" s="30"/>
    </row>
    <row r="227" spans="1:6">
      <c r="A227" s="27"/>
      <c r="B227" s="27"/>
      <c r="C227" s="27"/>
      <c r="F227" s="30"/>
    </row>
    <row r="228" spans="1:6">
      <c r="A228" s="27"/>
      <c r="B228" s="27"/>
      <c r="C228" s="27"/>
      <c r="F228" s="30"/>
    </row>
    <row r="229" spans="1:6">
      <c r="A229" s="27"/>
      <c r="B229" s="27"/>
      <c r="C229" s="27"/>
      <c r="F229" s="30"/>
    </row>
    <row r="230" spans="1:6" ht="15.6">
      <c r="A230" s="213"/>
      <c r="B230" s="213"/>
      <c r="C230" s="213"/>
      <c r="F230" s="213"/>
    </row>
  </sheetData>
  <pageMargins left="0.51181102362204722" right="0.51181102362204722" top="0.98425196850393704" bottom="0.51181102362204722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AniaB</dc:creator>
  <cp:lastModifiedBy>Marta Kozik</cp:lastModifiedBy>
  <cp:lastPrinted>2024-10-29T11:05:51Z</cp:lastPrinted>
  <dcterms:created xsi:type="dcterms:W3CDTF">2019-10-11T12:09:38Z</dcterms:created>
  <dcterms:modified xsi:type="dcterms:W3CDTF">2024-10-29T11:22:41Z</dcterms:modified>
</cp:coreProperties>
</file>