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.Buniak\Desktop\"/>
    </mc:Choice>
  </mc:AlternateContent>
  <bookViews>
    <workbookView xWindow="0" yWindow="0" windowWidth="28800" windowHeight="12435"/>
  </bookViews>
  <sheets>
    <sheet name="Arkusz1" sheetId="1" r:id="rId1"/>
    <sheet name="Arkusz3" sheetId="3" r:id="rId2"/>
    <sheet name="Arkusz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8" i="1" l="1"/>
  <c r="E288" i="1"/>
  <c r="F240" i="1"/>
  <c r="E240" i="1"/>
  <c r="F249" i="1"/>
  <c r="E249" i="1"/>
  <c r="F253" i="1"/>
  <c r="E253" i="1"/>
  <c r="F262" i="1"/>
  <c r="E262" i="1"/>
  <c r="F250" i="1"/>
  <c r="E250" i="1"/>
  <c r="F233" i="1" l="1"/>
  <c r="E233" i="1"/>
  <c r="F285" i="1"/>
  <c r="F284" i="1" s="1"/>
  <c r="E285" i="1"/>
  <c r="E284" i="1" s="1"/>
  <c r="F199" i="1" l="1"/>
  <c r="E199" i="1"/>
  <c r="F153" i="1"/>
  <c r="F152" i="1" s="1"/>
  <c r="F151" i="1" s="1"/>
  <c r="E153" i="1"/>
  <c r="E152" i="1" s="1"/>
  <c r="E151" i="1" s="1"/>
  <c r="F183" i="1" l="1"/>
  <c r="F182" i="1" s="1"/>
  <c r="E183" i="1"/>
  <c r="E182" i="1" s="1"/>
  <c r="F190" i="1"/>
  <c r="F189" i="1" s="1"/>
  <c r="E190" i="1"/>
  <c r="E189" i="1" s="1"/>
  <c r="F254" i="1" l="1"/>
  <c r="E254" i="1"/>
  <c r="F102" i="1"/>
  <c r="E90" i="1"/>
  <c r="E89" i="1" s="1"/>
  <c r="F94" i="1"/>
  <c r="F93" i="1" s="1"/>
  <c r="E94" i="1"/>
  <c r="E93" i="1" s="1"/>
  <c r="F90" i="1"/>
  <c r="F89" i="1" s="1"/>
  <c r="F128" i="1" l="1"/>
  <c r="F127" i="1" s="1"/>
  <c r="E128" i="1"/>
  <c r="E127" i="1" s="1"/>
  <c r="F104" i="1" l="1"/>
  <c r="F289" i="1" l="1"/>
  <c r="E289" i="1"/>
  <c r="E281" i="1"/>
  <c r="E282" i="1"/>
  <c r="F275" i="1"/>
  <c r="F274" i="1" s="1"/>
  <c r="E275" i="1"/>
  <c r="E274" i="1" s="1"/>
  <c r="F268" i="1"/>
  <c r="F267" i="1" s="1"/>
  <c r="E268" i="1"/>
  <c r="E267" i="1" s="1"/>
  <c r="F242" i="1"/>
  <c r="E242" i="1"/>
  <c r="F241" i="1" l="1"/>
  <c r="E241" i="1"/>
  <c r="E225" i="1"/>
  <c r="E215" i="1"/>
  <c r="F215" i="1"/>
  <c r="F206" i="1"/>
  <c r="F205" i="1" s="1"/>
  <c r="E206" i="1"/>
  <c r="E205" i="1" s="1"/>
  <c r="E198" i="1"/>
  <c r="F198" i="1"/>
  <c r="E214" i="1" l="1"/>
  <c r="F179" i="1"/>
  <c r="F178" i="1" s="1"/>
  <c r="E179" i="1"/>
  <c r="E178" i="1" s="1"/>
  <c r="E176" i="1"/>
  <c r="E175" i="1" s="1"/>
  <c r="F176" i="1"/>
  <c r="F175" i="1" s="1"/>
  <c r="F170" i="1"/>
  <c r="F169" i="1" s="1"/>
  <c r="E170" i="1"/>
  <c r="E169" i="1" s="1"/>
  <c r="E168" i="1" l="1"/>
  <c r="F143" i="1"/>
  <c r="F142" i="1" s="1"/>
  <c r="E143" i="1"/>
  <c r="E142" i="1" s="1"/>
  <c r="F139" i="1"/>
  <c r="E139" i="1"/>
  <c r="F123" i="1"/>
  <c r="F122" i="1" s="1"/>
  <c r="E123" i="1"/>
  <c r="E122" i="1" s="1"/>
  <c r="E138" i="1" l="1"/>
  <c r="F138" i="1"/>
  <c r="F119" i="1"/>
  <c r="F118" i="1" s="1"/>
  <c r="E119" i="1"/>
  <c r="E118" i="1" s="1"/>
  <c r="F101" i="1" l="1"/>
  <c r="F100" i="1" s="1"/>
  <c r="F98" i="1"/>
  <c r="F97" i="1" s="1"/>
  <c r="E98" i="1"/>
  <c r="E97" i="1" s="1"/>
  <c r="E88" i="1" s="1"/>
  <c r="E108" i="1"/>
  <c r="F103" i="1"/>
  <c r="E105" i="1"/>
  <c r="E80" i="1"/>
  <c r="E77" i="1" s="1"/>
  <c r="E71" i="1"/>
  <c r="E70" i="1" s="1"/>
  <c r="F83" i="1"/>
  <c r="F82" i="1" s="1"/>
  <c r="E83" i="1"/>
  <c r="E82" i="1" s="1"/>
  <c r="F78" i="1"/>
  <c r="F77" i="1" s="1"/>
  <c r="E103" i="1" l="1"/>
  <c r="E104" i="1"/>
  <c r="F88" i="1"/>
  <c r="E68" i="1"/>
  <c r="E67" i="1" s="1"/>
  <c r="E66" i="1" s="1"/>
  <c r="F67" i="1"/>
  <c r="E63" i="1" l="1"/>
  <c r="F64" i="1"/>
  <c r="F63" i="1" s="1"/>
  <c r="E61" i="1" l="1"/>
  <c r="E60" i="1" s="1"/>
  <c r="E59" i="1" s="1"/>
  <c r="F61" i="1"/>
  <c r="F60" i="1"/>
  <c r="F59" i="1" s="1"/>
  <c r="F57" i="1"/>
  <c r="F48" i="1"/>
  <c r="F45" i="1"/>
  <c r="E57" i="1"/>
  <c r="E48" i="1"/>
  <c r="E45" i="1"/>
  <c r="F23" i="1"/>
  <c r="E23" i="1"/>
  <c r="E19" i="1"/>
  <c r="E18" i="1" s="1"/>
  <c r="F8" i="1"/>
  <c r="F7" i="1" s="1"/>
  <c r="E9" i="1"/>
  <c r="E8" i="1" s="1"/>
  <c r="E7" i="1" s="1"/>
  <c r="F19" i="1"/>
  <c r="F18" i="1" s="1"/>
  <c r="E47" i="1" l="1"/>
  <c r="E44" i="1" s="1"/>
  <c r="E107" i="1" s="1"/>
  <c r="F47" i="1"/>
  <c r="F44" i="1" s="1"/>
  <c r="F22" i="1"/>
  <c r="E22" i="1"/>
  <c r="E230" i="1" l="1"/>
  <c r="E229" i="1" s="1"/>
  <c r="E228" i="1" s="1"/>
  <c r="F230" i="1"/>
  <c r="F229" i="1" s="1"/>
  <c r="F228" i="1" s="1"/>
  <c r="F225" i="1"/>
  <c r="F214" i="1" l="1"/>
  <c r="F86" i="1"/>
  <c r="F85" i="1" s="1"/>
  <c r="F168" i="1" l="1"/>
  <c r="F66" i="1"/>
  <c r="F107" i="1" s="1"/>
  <c r="F109" i="1" l="1"/>
  <c r="F24" i="1" l="1"/>
</calcChain>
</file>

<file path=xl/sharedStrings.xml><?xml version="1.0" encoding="utf-8"?>
<sst xmlns="http://schemas.openxmlformats.org/spreadsheetml/2006/main" count="299" uniqueCount="112">
  <si>
    <t xml:space="preserve">Dział </t>
  </si>
  <si>
    <t xml:space="preserve">Rozdział </t>
  </si>
  <si>
    <t>§</t>
  </si>
  <si>
    <t xml:space="preserve">Nazwa </t>
  </si>
  <si>
    <t xml:space="preserve">Zwiększenie </t>
  </si>
  <si>
    <t xml:space="preserve">Zmniejszenie </t>
  </si>
  <si>
    <t xml:space="preserve">Zarządu Powiatu Świdwińskiego </t>
  </si>
  <si>
    <t>Załącznik Nr  1  do Uchwały</t>
  </si>
  <si>
    <t>PRZENIESIENIA PLANOWANYCH WYDATKÓW</t>
  </si>
  <si>
    <t>Razem przeniesienia</t>
  </si>
  <si>
    <t>Zakup materiałów i wyposażenia</t>
  </si>
  <si>
    <t>Pozostała działalność</t>
  </si>
  <si>
    <t>Zakup usług pozostałych</t>
  </si>
  <si>
    <t>Wynagrodzenia osobowe pracowników</t>
  </si>
  <si>
    <t>Licea ogólnokształcące</t>
  </si>
  <si>
    <t xml:space="preserve">w tym na wydatki majątkowe </t>
  </si>
  <si>
    <t>DOCHODY</t>
  </si>
  <si>
    <t>WYDATKI</t>
  </si>
  <si>
    <t>Załącznik Nr  2  do Uchwały</t>
  </si>
  <si>
    <t>Załącznik Nr  3  do Uchwały</t>
  </si>
  <si>
    <t>Dotacje celowe otrzymane z budżetu państwa na zadania bieżące z zakresu administracji</t>
  </si>
  <si>
    <t xml:space="preserve">rządowej oraz inne zadania zlecone ustawami realizowane przez powiat </t>
  </si>
  <si>
    <t xml:space="preserve">Razem dochody </t>
  </si>
  <si>
    <t xml:space="preserve">Razem wydatki </t>
  </si>
  <si>
    <t xml:space="preserve">w tym:  na zadania zlecone </t>
  </si>
  <si>
    <t xml:space="preserve">w tym:    na zadania zlecone </t>
  </si>
  <si>
    <t>Zakup energii</t>
  </si>
  <si>
    <t xml:space="preserve">OŚWIATA I WYCHOWANIE </t>
  </si>
  <si>
    <t>Technika</t>
  </si>
  <si>
    <t>Zespół Szkół w Połczynie Zdroju</t>
  </si>
  <si>
    <t xml:space="preserve">Starostwo  Powiatowe w Świdwinie </t>
  </si>
  <si>
    <t>EDUKACYJNA OPIEKA WYCHOWAWCZA</t>
  </si>
  <si>
    <t>Zespół Placówek Specjalnych w Sławoborzu</t>
  </si>
  <si>
    <t>Składki na Fundusz Pracy</t>
  </si>
  <si>
    <t>Zakup usług remontowych</t>
  </si>
  <si>
    <t>POMOC SPOŁECZNA</t>
  </si>
  <si>
    <t>Domy pomocy społecznej</t>
  </si>
  <si>
    <t>Wpłaty na PPK finansowane przez podmiot zatrudniający</t>
  </si>
  <si>
    <t>Składki na ubezpieczenia społeczne</t>
  </si>
  <si>
    <t>Wynagrodzenia bezosobowe</t>
  </si>
  <si>
    <t>Dom Pomocy Społecznej w Modrzewcu</t>
  </si>
  <si>
    <t>OŚWIATA I WYCHOWANIE</t>
  </si>
  <si>
    <t>Branżowe szkoły I i II stopnia</t>
  </si>
  <si>
    <t>Wydatki osobowe niezaliczone do wynagrodzeń</t>
  </si>
  <si>
    <t>BEZPIECZEŃSTWO PUBLICZNE I OCHRONA PRZECIWPOŻAROWA</t>
  </si>
  <si>
    <t>Komendy powiatowe Państwowej Straży Pożarnej</t>
  </si>
  <si>
    <t>Komenda Powiatowa Państwowej Straży Pożarnej w Świdwinie</t>
  </si>
  <si>
    <t>Zakup usług zdrowotnych</t>
  </si>
  <si>
    <t>Podróże służbowe krajowe</t>
  </si>
  <si>
    <t>Szkolenia pracowników</t>
  </si>
  <si>
    <t>Opłaty z tytułu zakupu usług telekomunikacyjnych</t>
  </si>
  <si>
    <t>GOSPODARKA MIESZKANIOWA</t>
  </si>
  <si>
    <t>Gospodarka gruntami i nieruchomościami</t>
  </si>
  <si>
    <t>Szkoły podstawowe specjalne</t>
  </si>
  <si>
    <t>Zespół Szkół Rolniczych CKZ w Świdwinie</t>
  </si>
  <si>
    <t>RODZINA</t>
  </si>
  <si>
    <t>Centrum Placówek Opiekuńczo-Wychowawczych w Świdwinie</t>
  </si>
  <si>
    <t>Odpis na ZFŚS</t>
  </si>
  <si>
    <t>Kwalifikacyjne kursy zawodowe</t>
  </si>
  <si>
    <t>Realizacja zadań wymagających stosowania specjalnej organizacji nauki i metod pracy dla dzieci i młodzieży w gimnazjach, klasach dotychczasowego gimnazjum prowadzonych w szkołach innego typu, liceach  ogólnokształcących , technikach, szkołach policealnych, branżowych szkołach I i II stopnia  i klasach dotychczasowej zasadniczej szkoły zawodowej  prowadzonych branżowych szkołach I stopnia oraz szkołach artystycznych</t>
  </si>
  <si>
    <t>Zakup środków żywności</t>
  </si>
  <si>
    <t>Różne opłaty i składki</t>
  </si>
  <si>
    <t>Nr 95/284/21 z dnia 30.11.2021r.</t>
  </si>
  <si>
    <t>ADMINISTRACJA PUBLICZNA</t>
  </si>
  <si>
    <t>Starostwa powiatowe</t>
  </si>
  <si>
    <t>Dotacje celowe w ramach programów finansowanych z udziałem środków europejskich</t>
  </si>
  <si>
    <t xml:space="preserve">oraz środków, o których mowa w art.5 ust.3 pkt 5 lit a i b ustawy, lub płatności </t>
  </si>
  <si>
    <t xml:space="preserve">w ramach budżetu środków europejskich, realizowanych przez jednostki samorządu </t>
  </si>
  <si>
    <t xml:space="preserve">terytorialnego  </t>
  </si>
  <si>
    <t>Zdobyć zawód a nie być zawiedzionym 8.6</t>
  </si>
  <si>
    <t>ADMINISTARCJA PUBLICZNA</t>
  </si>
  <si>
    <t>Stypendia dla uczniów</t>
  </si>
  <si>
    <t>Stypendia dla uczniów - wkład własny</t>
  </si>
  <si>
    <t>RÓŻŃE ROZLICZENIA</t>
  </si>
  <si>
    <t>Rezerwy ogólne i celowe</t>
  </si>
  <si>
    <t>Rezerwy (rezerwa ogólna)</t>
  </si>
  <si>
    <t>Młodzieżowy Ośrodek Wychowawczy w Rzepczynie</t>
  </si>
  <si>
    <t>Dotacja podmiotowa z budżetu dla niepublicznej jednostki systemu oświaty</t>
  </si>
  <si>
    <t>LO ZDZ w Połczynie Zdroju</t>
  </si>
  <si>
    <t>Młodzieżowe ośrodki wychowawcze</t>
  </si>
  <si>
    <t>TRANSPORT I ŁĄCZNOŚĆ</t>
  </si>
  <si>
    <t>Drogi publiczne powiatowe</t>
  </si>
  <si>
    <t>Podatek od nieruchomości</t>
  </si>
  <si>
    <t>Podatek od towarów i usług (VAT)</t>
  </si>
  <si>
    <t>Starostwo Powiatowe</t>
  </si>
  <si>
    <t>Przedszkola specjalne</t>
  </si>
  <si>
    <t>Inne formy kształcenia osobno niewymienione</t>
  </si>
  <si>
    <t>Specjalne ośrodki szkolno - wychowawcze</t>
  </si>
  <si>
    <t>Internaty i bursy szkolne</t>
  </si>
  <si>
    <t>Zespół Placówek Oświatowych w Połczynie Zdroju</t>
  </si>
  <si>
    <t>Domy wczasów dziecięcych</t>
  </si>
  <si>
    <t>Ośrodki rewalidacyjno - wychowawcze</t>
  </si>
  <si>
    <t>Wydatki na zakupy inwestycyjne jednostek budżetowych</t>
  </si>
  <si>
    <t>Placówki opiekuńczo - wychowawcze</t>
  </si>
  <si>
    <t>DZIAŁALNOŚĆ USŁUGOWA</t>
  </si>
  <si>
    <t>Nadzór budowlany</t>
  </si>
  <si>
    <t>Koszty postępowania sądowego i prokuratorskiego</t>
  </si>
  <si>
    <t>Wynagrodzenia osobowe członków korpusu służby cywilnej</t>
  </si>
  <si>
    <t>Opłaty za administrowanie i czynsze za budynki, lokale i pomieszczenia garażowe</t>
  </si>
  <si>
    <t>Poradnia Psychologiczno - Pedagogiczna w Świdwinie</t>
  </si>
  <si>
    <t>Poradnie psychologiczno - pedagogiczne</t>
  </si>
  <si>
    <t>Zespół Szkół w Świdwinie</t>
  </si>
  <si>
    <t>Wydatki osobowe niezaliczone do uposażeń wypłacane funkcjonariuszom</t>
  </si>
  <si>
    <t>Uposażenia funkcjonariuszy</t>
  </si>
  <si>
    <t>Dodatkowe wynagrodzenie roczne</t>
  </si>
  <si>
    <t>Inne należności funkcjonariuszy zaliczane do wynagrodzeń</t>
  </si>
  <si>
    <t xml:space="preserve">Dodatkowe uposażenie roczne dla funkcjonariuszy </t>
  </si>
  <si>
    <t>Powiatowe centra pomocy rodzinie</t>
  </si>
  <si>
    <t>Rodziny zastępcze</t>
  </si>
  <si>
    <t>Wczesne wspomaganie rozwoju dziecka</t>
  </si>
  <si>
    <t>Poradnia Psychologiczno - Pedagogiczna w Połczynie Zdroju</t>
  </si>
  <si>
    <t>Zakup pomocy dydaktycznych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</si>
</sst>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u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u/>
      <sz val="11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u/>
      <sz val="11"/>
      <color theme="1"/>
      <name val="Times New Roman"/>
      <family val="1"/>
      <charset val="238"/>
    </font>
    <font>
      <i/>
      <u/>
      <sz val="11"/>
      <name val="Times New Roman"/>
      <family val="1"/>
      <charset val="238"/>
    </font>
    <font>
      <i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/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0" fillId="0" borderId="0" xfId="0" applyFont="1"/>
    <xf numFmtId="0" fontId="2" fillId="0" borderId="0" xfId="0" applyFont="1"/>
    <xf numFmtId="0" fontId="4" fillId="0" borderId="0" xfId="0" applyFont="1"/>
    <xf numFmtId="164" fontId="2" fillId="0" borderId="6" xfId="0" applyNumberFormat="1" applyFont="1" applyBorder="1" applyAlignment="1">
      <alignment horizontal="right"/>
    </xf>
    <xf numFmtId="0" fontId="1" fillId="0" borderId="7" xfId="0" applyFont="1" applyBorder="1" applyAlignment="1"/>
    <xf numFmtId="164" fontId="2" fillId="0" borderId="7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7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/>
    <xf numFmtId="0" fontId="5" fillId="0" borderId="0" xfId="0" applyFont="1" applyAlignment="1">
      <alignment horizontal="right"/>
    </xf>
    <xf numFmtId="0" fontId="1" fillId="0" borderId="8" xfId="0" applyFont="1" applyBorder="1" applyAlignment="1">
      <alignment horizontal="right"/>
    </xf>
    <xf numFmtId="0" fontId="5" fillId="0" borderId="7" xfId="0" applyFont="1" applyBorder="1"/>
    <xf numFmtId="164" fontId="2" fillId="0" borderId="9" xfId="0" applyNumberFormat="1" applyFont="1" applyBorder="1" applyAlignment="1"/>
    <xf numFmtId="164" fontId="2" fillId="0" borderId="7" xfId="0" applyNumberFormat="1" applyFont="1" applyBorder="1" applyAlignment="1"/>
    <xf numFmtId="0" fontId="2" fillId="0" borderId="0" xfId="0" applyFont="1" applyBorder="1" applyAlignment="1"/>
    <xf numFmtId="164" fontId="2" fillId="0" borderId="0" xfId="0" applyNumberFormat="1" applyFont="1" applyBorder="1" applyAlignment="1"/>
    <xf numFmtId="164" fontId="1" fillId="0" borderId="0" xfId="0" applyNumberFormat="1" applyFont="1" applyBorder="1"/>
    <xf numFmtId="164" fontId="1" fillId="0" borderId="7" xfId="0" applyNumberFormat="1" applyFont="1" applyBorder="1" applyAlignment="1"/>
    <xf numFmtId="0" fontId="2" fillId="0" borderId="8" xfId="0" applyFont="1" applyBorder="1" applyAlignment="1">
      <alignment horizontal="right"/>
    </xf>
    <xf numFmtId="0" fontId="7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9" fillId="0" borderId="0" xfId="0" applyFont="1"/>
    <xf numFmtId="0" fontId="2" fillId="0" borderId="3" xfId="0" applyFont="1" applyBorder="1" applyAlignment="1">
      <alignment horizontal="right"/>
    </xf>
    <xf numFmtId="0" fontId="6" fillId="0" borderId="7" xfId="0" applyFont="1" applyBorder="1" applyAlignment="1"/>
    <xf numFmtId="164" fontId="6" fillId="0" borderId="7" xfId="0" applyNumberFormat="1" applyFont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7" xfId="0" applyFont="1" applyBorder="1" applyAlignment="1"/>
    <xf numFmtId="164" fontId="5" fillId="0" borderId="4" xfId="0" applyNumberFormat="1" applyFont="1" applyBorder="1" applyAlignment="1">
      <alignment horizontal="right"/>
    </xf>
    <xf numFmtId="0" fontId="2" fillId="0" borderId="3" xfId="0" applyFont="1" applyBorder="1" applyAlignment="1"/>
    <xf numFmtId="0" fontId="2" fillId="0" borderId="2" xfId="0" applyFont="1" applyBorder="1" applyAlignment="1"/>
    <xf numFmtId="164" fontId="2" fillId="0" borderId="4" xfId="0" applyNumberFormat="1" applyFont="1" applyBorder="1" applyAlignment="1">
      <alignment horizontal="right"/>
    </xf>
    <xf numFmtId="164" fontId="1" fillId="0" borderId="4" xfId="0" applyNumberFormat="1" applyFont="1" applyBorder="1"/>
    <xf numFmtId="164" fontId="1" fillId="0" borderId="6" xfId="0" applyNumberFormat="1" applyFont="1" applyBorder="1"/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/>
    <xf numFmtId="0" fontId="3" fillId="0" borderId="8" xfId="0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164" fontId="3" fillId="0" borderId="7" xfId="0" applyNumberFormat="1" applyFont="1" applyBorder="1" applyAlignment="1"/>
    <xf numFmtId="0" fontId="2" fillId="0" borderId="8" xfId="0" applyFont="1" applyBorder="1" applyAlignment="1"/>
    <xf numFmtId="0" fontId="3" fillId="0" borderId="9" xfId="0" applyFont="1" applyBorder="1" applyAlignment="1"/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12" xfId="0" applyFont="1" applyBorder="1" applyAlignment="1"/>
    <xf numFmtId="0" fontId="2" fillId="0" borderId="8" xfId="0" applyFont="1" applyBorder="1"/>
    <xf numFmtId="0" fontId="1" fillId="0" borderId="2" xfId="0" applyFont="1" applyBorder="1" applyAlignment="1"/>
    <xf numFmtId="164" fontId="2" fillId="0" borderId="9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/>
    </xf>
    <xf numFmtId="0" fontId="3" fillId="0" borderId="0" xfId="0" applyFont="1"/>
    <xf numFmtId="0" fontId="14" fillId="0" borderId="0" xfId="0" applyFont="1"/>
    <xf numFmtId="0" fontId="2" fillId="0" borderId="9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8" fillId="0" borderId="7" xfId="0" applyFont="1" applyBorder="1"/>
    <xf numFmtId="164" fontId="3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5" xfId="0" applyFont="1" applyBorder="1" applyAlignment="1"/>
    <xf numFmtId="0" fontId="3" fillId="0" borderId="8" xfId="0" applyFont="1" applyBorder="1"/>
    <xf numFmtId="0" fontId="3" fillId="0" borderId="12" xfId="0" applyFont="1" applyBorder="1"/>
    <xf numFmtId="0" fontId="3" fillId="0" borderId="5" xfId="0" applyFont="1" applyBorder="1" applyAlignment="1"/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6" fillId="0" borderId="4" xfId="0" applyFont="1" applyBorder="1"/>
    <xf numFmtId="0" fontId="1" fillId="0" borderId="10" xfId="0" applyFont="1" applyBorder="1" applyAlignment="1">
      <alignment horizontal="right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right" vertical="center"/>
    </xf>
    <xf numFmtId="0" fontId="1" fillId="0" borderId="0" xfId="0" applyFont="1" applyBorder="1"/>
    <xf numFmtId="0" fontId="8" fillId="0" borderId="0" xfId="0" applyFont="1" applyBorder="1"/>
    <xf numFmtId="0" fontId="11" fillId="0" borderId="0" xfId="0" applyFont="1" applyBorder="1"/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164" fontId="1" fillId="0" borderId="7" xfId="0" applyNumberFormat="1" applyFont="1" applyBorder="1" applyAlignment="1">
      <alignment horizontal="right" vertical="center"/>
    </xf>
    <xf numFmtId="164" fontId="0" fillId="0" borderId="0" xfId="0" applyNumberFormat="1"/>
    <xf numFmtId="0" fontId="0" fillId="0" borderId="0" xfId="0" applyBorder="1"/>
    <xf numFmtId="0" fontId="0" fillId="0" borderId="0" xfId="0" applyFont="1" applyBorder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3" fillId="0" borderId="7" xfId="0" applyFont="1" applyBorder="1"/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164" fontId="2" fillId="0" borderId="4" xfId="0" applyNumberFormat="1" applyFont="1" applyBorder="1" applyAlignment="1">
      <alignment horizontal="right"/>
    </xf>
    <xf numFmtId="0" fontId="1" fillId="0" borderId="7" xfId="0" applyFont="1" applyBorder="1" applyAlignment="1"/>
    <xf numFmtId="0" fontId="1" fillId="0" borderId="5" xfId="0" applyFont="1" applyBorder="1" applyAlignment="1"/>
    <xf numFmtId="164" fontId="3" fillId="0" borderId="7" xfId="0" applyNumberFormat="1" applyFont="1" applyBorder="1"/>
    <xf numFmtId="0" fontId="1" fillId="0" borderId="4" xfId="0" applyFont="1" applyBorder="1"/>
    <xf numFmtId="0" fontId="1" fillId="0" borderId="7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12" xfId="0" applyFont="1" applyBorder="1" applyAlignment="1">
      <alignment horizontal="center"/>
    </xf>
    <xf numFmtId="164" fontId="1" fillId="0" borderId="7" xfId="0" applyNumberFormat="1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12" xfId="0" applyFont="1" applyBorder="1"/>
    <xf numFmtId="0" fontId="2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10" xfId="0" applyFont="1" applyBorder="1" applyAlignment="1">
      <alignment horizontal="center" vertical="center"/>
    </xf>
    <xf numFmtId="0" fontId="3" fillId="0" borderId="9" xfId="0" applyFont="1" applyBorder="1"/>
    <xf numFmtId="164" fontId="2" fillId="0" borderId="7" xfId="0" applyNumberFormat="1" applyFont="1" applyBorder="1" applyAlignment="1">
      <alignment vertical="center"/>
    </xf>
    <xf numFmtId="164" fontId="15" fillId="0" borderId="4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5" fillId="0" borderId="7" xfId="0" applyFont="1" applyFill="1" applyBorder="1" applyAlignment="1"/>
    <xf numFmtId="0" fontId="15" fillId="0" borderId="1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16" fillId="0" borderId="7" xfId="0" applyFont="1" applyFill="1" applyBorder="1" applyAlignment="1"/>
    <xf numFmtId="164" fontId="15" fillId="0" borderId="6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9" xfId="0" applyFont="1" applyFill="1" applyBorder="1"/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right" vertical="center"/>
    </xf>
    <xf numFmtId="0" fontId="13" fillId="0" borderId="0" xfId="0" applyFont="1"/>
    <xf numFmtId="164" fontId="15" fillId="0" borderId="4" xfId="0" applyNumberFormat="1" applyFont="1" applyBorder="1" applyAlignment="1">
      <alignment horizontal="right"/>
    </xf>
    <xf numFmtId="164" fontId="4" fillId="0" borderId="0" xfId="0" applyNumberFormat="1" applyFont="1"/>
    <xf numFmtId="0" fontId="2" fillId="0" borderId="8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3" fontId="2" fillId="0" borderId="7" xfId="0" applyNumberFormat="1" applyFont="1" applyBorder="1"/>
    <xf numFmtId="3" fontId="3" fillId="0" borderId="7" xfId="0" applyNumberFormat="1" applyFont="1" applyBorder="1"/>
    <xf numFmtId="3" fontId="1" fillId="0" borderId="7" xfId="0" applyNumberFormat="1" applyFont="1" applyBorder="1"/>
    <xf numFmtId="0" fontId="2" fillId="0" borderId="4" xfId="0" applyFont="1" applyBorder="1"/>
    <xf numFmtId="3" fontId="2" fillId="0" borderId="4" xfId="0" applyNumberFormat="1" applyFont="1" applyBorder="1"/>
    <xf numFmtId="0" fontId="6" fillId="0" borderId="10" xfId="0" applyFont="1" applyBorder="1" applyAlignment="1"/>
    <xf numFmtId="0" fontId="6" fillId="0" borderId="8" xfId="0" applyFont="1" applyBorder="1" applyAlignment="1"/>
    <xf numFmtId="0" fontId="6" fillId="0" borderId="6" xfId="0" applyFont="1" applyBorder="1" applyAlignment="1"/>
    <xf numFmtId="164" fontId="6" fillId="0" borderId="4" xfId="0" applyNumberFormat="1" applyFont="1" applyBorder="1" applyAlignment="1">
      <alignment horizontal="right"/>
    </xf>
    <xf numFmtId="0" fontId="5" fillId="0" borderId="10" xfId="0" applyFont="1" applyBorder="1" applyAlignment="1"/>
    <xf numFmtId="0" fontId="5" fillId="0" borderId="6" xfId="0" applyFont="1" applyBorder="1" applyAlignment="1"/>
    <xf numFmtId="0" fontId="5" fillId="0" borderId="5" xfId="0" applyFont="1" applyBorder="1" applyAlignment="1"/>
    <xf numFmtId="164" fontId="5" fillId="0" borderId="6" xfId="0" applyNumberFormat="1" applyFont="1" applyBorder="1" applyAlignment="1">
      <alignment horizontal="right"/>
    </xf>
    <xf numFmtId="0" fontId="5" fillId="0" borderId="13" xfId="0" applyFont="1" applyBorder="1" applyAlignment="1"/>
    <xf numFmtId="0" fontId="5" fillId="0" borderId="4" xfId="0" applyFont="1" applyBorder="1" applyAlignment="1"/>
    <xf numFmtId="0" fontId="8" fillId="0" borderId="7" xfId="0" applyFont="1" applyFill="1" applyBorder="1" applyAlignment="1"/>
    <xf numFmtId="0" fontId="3" fillId="0" borderId="4" xfId="0" applyFont="1" applyBorder="1" applyAlignment="1">
      <alignment horizontal="center"/>
    </xf>
    <xf numFmtId="3" fontId="1" fillId="0" borderId="7" xfId="0" applyNumberFormat="1" applyFont="1" applyBorder="1" applyAlignment="1">
      <alignment horizontal="right"/>
    </xf>
    <xf numFmtId="0" fontId="2" fillId="0" borderId="9" xfId="0" applyFont="1" applyBorder="1"/>
    <xf numFmtId="0" fontId="2" fillId="0" borderId="14" xfId="0" applyFont="1" applyBorder="1" applyAlignment="1"/>
    <xf numFmtId="0" fontId="0" fillId="0" borderId="0" xfId="0"/>
    <xf numFmtId="0" fontId="1" fillId="0" borderId="0" xfId="0" applyFont="1"/>
    <xf numFmtId="164" fontId="2" fillId="0" borderId="6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 applyAlignment="1">
      <alignment horizontal="center"/>
    </xf>
    <xf numFmtId="164" fontId="2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0" fontId="1" fillId="0" borderId="6" xfId="0" applyFont="1" applyBorder="1"/>
    <xf numFmtId="164" fontId="1" fillId="0" borderId="4" xfId="0" applyNumberFormat="1" applyFont="1" applyBorder="1"/>
    <xf numFmtId="164" fontId="1" fillId="0" borderId="6" xfId="0" applyNumberFormat="1" applyFont="1" applyBorder="1"/>
    <xf numFmtId="0" fontId="2" fillId="0" borderId="8" xfId="0" applyFont="1" applyBorder="1"/>
    <xf numFmtId="164" fontId="3" fillId="0" borderId="4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8" xfId="0" applyFont="1" applyBorder="1"/>
    <xf numFmtId="0" fontId="3" fillId="0" borderId="12" xfId="0" applyFont="1" applyBorder="1"/>
    <xf numFmtId="0" fontId="3" fillId="0" borderId="6" xfId="0" applyFont="1" applyBorder="1"/>
    <xf numFmtId="0" fontId="3" fillId="0" borderId="5" xfId="0" applyFont="1" applyBorder="1" applyAlignment="1"/>
    <xf numFmtId="164" fontId="3" fillId="0" borderId="4" xfId="0" applyNumberFormat="1" applyFont="1" applyBorder="1"/>
    <xf numFmtId="164" fontId="2" fillId="0" borderId="7" xfId="0" applyNumberFormat="1" applyFont="1" applyBorder="1"/>
    <xf numFmtId="0" fontId="2" fillId="0" borderId="2" xfId="0" applyFont="1" applyBorder="1"/>
    <xf numFmtId="164" fontId="2" fillId="0" borderId="9" xfId="0" applyNumberFormat="1" applyFont="1" applyBorder="1"/>
    <xf numFmtId="0" fontId="1" fillId="0" borderId="7" xfId="0" applyFont="1" applyBorder="1" applyAlignment="1"/>
    <xf numFmtId="0" fontId="1" fillId="0" borderId="7" xfId="0" applyFont="1" applyBorder="1" applyAlignment="1">
      <alignment horizontal="left"/>
    </xf>
    <xf numFmtId="164" fontId="6" fillId="0" borderId="7" xfId="0" applyNumberFormat="1" applyFont="1" applyBorder="1" applyAlignment="1">
      <alignment horizontal="right"/>
    </xf>
    <xf numFmtId="0" fontId="5" fillId="0" borderId="7" xfId="0" applyFont="1" applyBorder="1" applyAlignment="1"/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/>
    <xf numFmtId="0" fontId="1" fillId="0" borderId="0" xfId="0" applyFont="1"/>
    <xf numFmtId="164" fontId="6" fillId="0" borderId="7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0" xfId="0" applyFont="1"/>
    <xf numFmtId="0" fontId="18" fillId="0" borderId="0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left"/>
    </xf>
    <xf numFmtId="164" fontId="1" fillId="0" borderId="7" xfId="0" applyNumberFormat="1" applyFont="1" applyBorder="1"/>
    <xf numFmtId="0" fontId="1" fillId="0" borderId="9" xfId="0" applyFont="1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2" fillId="0" borderId="7" xfId="0" applyFont="1" applyBorder="1" applyAlignment="1"/>
    <xf numFmtId="0" fontId="2" fillId="0" borderId="9" xfId="0" applyFont="1" applyBorder="1" applyAlignment="1"/>
    <xf numFmtId="0" fontId="1" fillId="0" borderId="10" xfId="0" applyFont="1" applyBorder="1" applyAlignment="1">
      <alignment horizontal="center"/>
    </xf>
    <xf numFmtId="0" fontId="4" fillId="0" borderId="0" xfId="0" applyFont="1"/>
    <xf numFmtId="0" fontId="2" fillId="0" borderId="8" xfId="0" applyFont="1" applyBorder="1" applyAlignment="1">
      <alignment horizontal="center"/>
    </xf>
    <xf numFmtId="0" fontId="18" fillId="0" borderId="0" xfId="0" applyFont="1" applyBorder="1"/>
    <xf numFmtId="0" fontId="2" fillId="0" borderId="3" xfId="0" applyFont="1" applyBorder="1"/>
    <xf numFmtId="0" fontId="2" fillId="0" borderId="9" xfId="0" applyFont="1" applyBorder="1"/>
    <xf numFmtId="0" fontId="1" fillId="0" borderId="12" xfId="0" applyFont="1" applyBorder="1" applyAlignment="1"/>
    <xf numFmtId="164" fontId="2" fillId="0" borderId="4" xfId="0" applyNumberFormat="1" applyFont="1" applyBorder="1" applyAlignment="1">
      <alignment horizontal="right"/>
    </xf>
    <xf numFmtId="0" fontId="1" fillId="0" borderId="8" xfId="0" applyFont="1" applyBorder="1" applyAlignment="1"/>
    <xf numFmtId="0" fontId="1" fillId="0" borderId="7" xfId="0" applyFont="1" applyBorder="1" applyAlignment="1"/>
    <xf numFmtId="0" fontId="1" fillId="0" borderId="0" xfId="0" applyFont="1" applyBorder="1"/>
    <xf numFmtId="0" fontId="1" fillId="0" borderId="5" xfId="0" applyFont="1" applyBorder="1" applyAlignment="1"/>
    <xf numFmtId="0" fontId="3" fillId="0" borderId="7" xfId="0" applyFont="1" applyBorder="1" applyAlignment="1"/>
    <xf numFmtId="0" fontId="3" fillId="0" borderId="8" xfId="0" applyFont="1" applyBorder="1"/>
    <xf numFmtId="0" fontId="3" fillId="0" borderId="7" xfId="0" applyFont="1" applyBorder="1"/>
    <xf numFmtId="0" fontId="1" fillId="0" borderId="4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7" xfId="0" applyFont="1" applyBorder="1"/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9" xfId="0" applyFont="1" applyBorder="1" applyAlignment="1"/>
    <xf numFmtId="0" fontId="3" fillId="0" borderId="9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left"/>
    </xf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7" xfId="0" applyNumberFormat="1" applyFont="1" applyBorder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164" fontId="3" fillId="0" borderId="7" xfId="0" applyNumberFormat="1" applyFont="1" applyBorder="1" applyAlignment="1"/>
    <xf numFmtId="164" fontId="1" fillId="0" borderId="7" xfId="0" applyNumberFormat="1" applyFont="1" applyBorder="1" applyAlignment="1"/>
    <xf numFmtId="0" fontId="2" fillId="0" borderId="2" xfId="0" applyFont="1" applyBorder="1" applyAlignment="1">
      <alignment horizontal="right"/>
    </xf>
    <xf numFmtId="0" fontId="1" fillId="0" borderId="8" xfId="0" applyFont="1" applyBorder="1"/>
    <xf numFmtId="0" fontId="2" fillId="0" borderId="3" xfId="0" applyFont="1" applyBorder="1" applyAlignment="1"/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0" fontId="3" fillId="0" borderId="12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/>
    <xf numFmtId="0" fontId="2" fillId="0" borderId="12" xfId="0" applyFont="1" applyBorder="1" applyAlignment="1">
      <alignment horizontal="right"/>
    </xf>
    <xf numFmtId="0" fontId="2" fillId="0" borderId="2" xfId="0" applyFont="1" applyBorder="1"/>
    <xf numFmtId="0" fontId="3" fillId="0" borderId="12" xfId="0" applyFont="1" applyBorder="1" applyAlignment="1"/>
    <xf numFmtId="0" fontId="1" fillId="0" borderId="0" xfId="0" applyFont="1" applyBorder="1" applyAlignment="1">
      <alignment horizontal="right" vertical="center"/>
    </xf>
    <xf numFmtId="0" fontId="5" fillId="0" borderId="0" xfId="0" applyFont="1" applyBorder="1" applyAlignment="1"/>
    <xf numFmtId="0" fontId="8" fillId="0" borderId="10" xfId="0" applyFont="1" applyBorder="1" applyAlignment="1"/>
    <xf numFmtId="0" fontId="8" fillId="0" borderId="8" xfId="0" applyFont="1" applyBorder="1" applyAlignment="1"/>
    <xf numFmtId="0" fontId="8" fillId="0" borderId="9" xfId="0" applyFont="1" applyBorder="1" applyAlignment="1"/>
    <xf numFmtId="0" fontId="8" fillId="0" borderId="7" xfId="0" applyFont="1" applyBorder="1" applyAlignment="1"/>
    <xf numFmtId="164" fontId="8" fillId="0" borderId="4" xfId="0" applyNumberFormat="1" applyFont="1" applyBorder="1" applyAlignment="1">
      <alignment horizontal="right"/>
    </xf>
    <xf numFmtId="0" fontId="8" fillId="0" borderId="0" xfId="0" applyFont="1"/>
    <xf numFmtId="0" fontId="11" fillId="0" borderId="0" xfId="0" applyFont="1"/>
    <xf numFmtId="0" fontId="6" fillId="0" borderId="9" xfId="0" applyFont="1" applyBorder="1" applyAlignment="1"/>
    <xf numFmtId="0" fontId="2" fillId="0" borderId="15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4" fontId="1" fillId="0" borderId="9" xfId="0" applyNumberFormat="1" applyFont="1" applyBorder="1" applyAlignment="1">
      <alignment horizontal="right"/>
    </xf>
    <xf numFmtId="0" fontId="5" fillId="0" borderId="12" xfId="0" applyFont="1" applyBorder="1" applyAlignment="1"/>
    <xf numFmtId="0" fontId="6" fillId="0" borderId="2" xfId="0" applyFont="1" applyBorder="1" applyAlignment="1"/>
    <xf numFmtId="0" fontId="8" fillId="0" borderId="12" xfId="0" applyFont="1" applyBorder="1" applyAlignment="1"/>
    <xf numFmtId="0" fontId="5" fillId="0" borderId="3" xfId="0" applyFont="1" applyBorder="1" applyAlignment="1"/>
    <xf numFmtId="0" fontId="3" fillId="0" borderId="4" xfId="0" applyFont="1" applyBorder="1" applyAlignment="1"/>
    <xf numFmtId="0" fontId="3" fillId="0" borderId="6" xfId="0" applyFont="1" applyBorder="1" applyAlignment="1"/>
    <xf numFmtId="0" fontId="3" fillId="0" borderId="0" xfId="0" applyFont="1" applyBorder="1"/>
    <xf numFmtId="0" fontId="2" fillId="0" borderId="10" xfId="0" applyFont="1" applyBorder="1" applyAlignment="1"/>
    <xf numFmtId="0" fontId="3" fillId="0" borderId="10" xfId="0" applyFont="1" applyBorder="1" applyAlignment="1"/>
    <xf numFmtId="0" fontId="1" fillId="0" borderId="10" xfId="0" applyFont="1" applyBorder="1"/>
    <xf numFmtId="0" fontId="1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1" fillId="0" borderId="5" xfId="0" applyFont="1" applyBorder="1"/>
    <xf numFmtId="0" fontId="2" fillId="0" borderId="10" xfId="0" applyFont="1" applyBorder="1"/>
    <xf numFmtId="0" fontId="1" fillId="0" borderId="2" xfId="0" applyFont="1" applyBorder="1"/>
    <xf numFmtId="164" fontId="1" fillId="0" borderId="3" xfId="0" applyNumberFormat="1" applyFont="1" applyBorder="1"/>
    <xf numFmtId="0" fontId="1" fillId="0" borderId="3" xfId="0" applyFont="1" applyBorder="1" applyAlignment="1">
      <alignment horizontal="left"/>
    </xf>
    <xf numFmtId="0" fontId="1" fillId="0" borderId="4" xfId="0" applyFont="1" applyBorder="1" applyAlignment="1"/>
    <xf numFmtId="0" fontId="2" fillId="0" borderId="0" xfId="0" applyFont="1" applyBorder="1"/>
    <xf numFmtId="0" fontId="4" fillId="0" borderId="0" xfId="0" applyFont="1" applyBorder="1"/>
    <xf numFmtId="0" fontId="2" fillId="0" borderId="6" xfId="0" applyFont="1" applyBorder="1" applyAlignment="1"/>
    <xf numFmtId="164" fontId="2" fillId="0" borderId="4" xfId="0" applyNumberFormat="1" applyFont="1" applyBorder="1" applyAlignment="1"/>
    <xf numFmtId="0" fontId="1" fillId="0" borderId="13" xfId="0" applyFont="1" applyBorder="1" applyAlignment="1"/>
    <xf numFmtId="164" fontId="2" fillId="0" borderId="0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"/>
  <sheetViews>
    <sheetView tabSelected="1" topLeftCell="A103" workbookViewId="0">
      <selection activeCell="E291" sqref="E291:E292"/>
    </sheetView>
  </sheetViews>
  <sheetFormatPr defaultRowHeight="15" x14ac:dyDescent="0.25"/>
  <cols>
    <col min="1" max="2" width="8.7109375" style="4" customWidth="1"/>
    <col min="3" max="3" width="7" style="4" customWidth="1"/>
    <col min="4" max="4" width="90.42578125" style="7" customWidth="1"/>
    <col min="5" max="6" width="14.28515625" style="16" customWidth="1"/>
    <col min="7" max="7" width="9.140625" style="7"/>
    <col min="8" max="8" width="9.140625" style="1"/>
  </cols>
  <sheetData>
    <row r="1" spans="1:8" s="6" customFormat="1" x14ac:dyDescent="0.25">
      <c r="A1" s="7"/>
      <c r="B1" s="7"/>
      <c r="C1" s="7"/>
      <c r="D1" s="7"/>
      <c r="E1" s="7"/>
      <c r="F1" s="17" t="s">
        <v>7</v>
      </c>
      <c r="G1" s="7"/>
      <c r="H1" s="7"/>
    </row>
    <row r="2" spans="1:8" s="6" customFormat="1" x14ac:dyDescent="0.25">
      <c r="A2" s="7"/>
      <c r="B2" s="7"/>
      <c r="C2" s="7"/>
      <c r="D2" s="7"/>
      <c r="E2" s="7"/>
      <c r="F2" s="17" t="s">
        <v>6</v>
      </c>
      <c r="G2" s="7"/>
      <c r="H2" s="7"/>
    </row>
    <row r="3" spans="1:8" s="6" customFormat="1" x14ac:dyDescent="0.25">
      <c r="A3" s="7"/>
      <c r="B3" s="7"/>
      <c r="C3" s="7"/>
      <c r="D3" s="7"/>
      <c r="E3" s="7"/>
      <c r="F3" s="35" t="s">
        <v>62</v>
      </c>
      <c r="G3" s="7"/>
      <c r="H3" s="7"/>
    </row>
    <row r="4" spans="1:8" s="6" customFormat="1" x14ac:dyDescent="0.25">
      <c r="A4" s="7"/>
      <c r="B4" s="7"/>
      <c r="C4" s="7"/>
      <c r="D4" s="15" t="s">
        <v>16</v>
      </c>
      <c r="E4" s="16"/>
      <c r="F4" s="16"/>
      <c r="G4" s="7"/>
      <c r="H4" s="7"/>
    </row>
    <row r="5" spans="1:8" s="6" customFormat="1" x14ac:dyDescent="0.25">
      <c r="A5" s="2" t="s">
        <v>0</v>
      </c>
      <c r="B5" s="2" t="s">
        <v>1</v>
      </c>
      <c r="C5" s="2" t="s">
        <v>2</v>
      </c>
      <c r="D5" s="8" t="s">
        <v>3</v>
      </c>
      <c r="E5" s="9" t="s">
        <v>4</v>
      </c>
      <c r="F5" s="10" t="s">
        <v>5</v>
      </c>
      <c r="G5" s="7"/>
      <c r="H5" s="7"/>
    </row>
    <row r="6" spans="1:8" s="6" customFormat="1" x14ac:dyDescent="0.25">
      <c r="A6" s="3"/>
      <c r="B6" s="3"/>
      <c r="C6" s="3"/>
      <c r="D6" s="11"/>
      <c r="E6" s="12"/>
      <c r="F6" s="13"/>
      <c r="G6" s="7"/>
      <c r="H6" s="7"/>
    </row>
    <row r="7" spans="1:8" s="113" customFormat="1" x14ac:dyDescent="0.2">
      <c r="A7" s="49">
        <v>750</v>
      </c>
      <c r="B7" s="108"/>
      <c r="C7" s="26"/>
      <c r="D7" s="184" t="s">
        <v>63</v>
      </c>
      <c r="E7" s="169">
        <f>E8</f>
        <v>403115</v>
      </c>
      <c r="F7" s="169">
        <f>F8</f>
        <v>0</v>
      </c>
    </row>
    <row r="8" spans="1:8" s="113" customFormat="1" x14ac:dyDescent="0.2">
      <c r="A8" s="63"/>
      <c r="B8" s="49">
        <v>75095</v>
      </c>
      <c r="C8" s="164"/>
      <c r="D8" s="143" t="s">
        <v>11</v>
      </c>
      <c r="E8" s="169">
        <f>E9</f>
        <v>403115</v>
      </c>
      <c r="F8" s="169">
        <f>F9</f>
        <v>0</v>
      </c>
    </row>
    <row r="9" spans="1:8" s="179" customFormat="1" x14ac:dyDescent="0.25">
      <c r="A9" s="174"/>
      <c r="B9" s="175"/>
      <c r="C9" s="176"/>
      <c r="D9" s="177" t="s">
        <v>69</v>
      </c>
      <c r="E9" s="170">
        <f>E13+E17</f>
        <v>403115</v>
      </c>
      <c r="F9" s="178">
        <v>0</v>
      </c>
    </row>
    <row r="10" spans="1:8" s="113" customFormat="1" x14ac:dyDescent="0.25">
      <c r="A10" s="171"/>
      <c r="B10" s="172"/>
      <c r="C10" s="180">
        <v>2057</v>
      </c>
      <c r="D10" s="173" t="s">
        <v>65</v>
      </c>
      <c r="E10" s="156"/>
      <c r="F10" s="149"/>
    </row>
    <row r="11" spans="1:8" s="113" customFormat="1" x14ac:dyDescent="0.25">
      <c r="A11" s="171"/>
      <c r="B11" s="172"/>
      <c r="C11" s="180"/>
      <c r="D11" s="173" t="s">
        <v>66</v>
      </c>
      <c r="E11" s="147"/>
      <c r="F11" s="137"/>
    </row>
    <row r="12" spans="1:8" s="113" customFormat="1" x14ac:dyDescent="0.25">
      <c r="A12" s="171"/>
      <c r="B12" s="172"/>
      <c r="C12" s="180"/>
      <c r="D12" s="173" t="s">
        <v>67</v>
      </c>
      <c r="E12" s="156"/>
      <c r="F12" s="149"/>
    </row>
    <row r="13" spans="1:8" s="113" customFormat="1" x14ac:dyDescent="0.25">
      <c r="A13" s="171"/>
      <c r="B13" s="172"/>
      <c r="C13" s="180"/>
      <c r="D13" s="173" t="s">
        <v>68</v>
      </c>
      <c r="E13" s="156">
        <v>380703</v>
      </c>
      <c r="F13" s="149"/>
    </row>
    <row r="14" spans="1:8" s="113" customFormat="1" x14ac:dyDescent="0.25">
      <c r="A14" s="171"/>
      <c r="B14" s="172"/>
      <c r="C14" s="180">
        <v>2059</v>
      </c>
      <c r="D14" s="173" t="s">
        <v>65</v>
      </c>
      <c r="E14" s="156"/>
      <c r="F14" s="149"/>
    </row>
    <row r="15" spans="1:8" s="113" customFormat="1" x14ac:dyDescent="0.25">
      <c r="A15" s="171"/>
      <c r="B15" s="172"/>
      <c r="C15" s="180"/>
      <c r="D15" s="173" t="s">
        <v>66</v>
      </c>
      <c r="E15" s="122"/>
      <c r="F15" s="183"/>
    </row>
    <row r="16" spans="1:8" s="113" customFormat="1" x14ac:dyDescent="0.25">
      <c r="A16" s="171"/>
      <c r="B16" s="172"/>
      <c r="C16" s="180"/>
      <c r="D16" s="173" t="s">
        <v>67</v>
      </c>
      <c r="E16" s="156"/>
      <c r="F16" s="149"/>
    </row>
    <row r="17" spans="1:8" s="113" customFormat="1" x14ac:dyDescent="0.25">
      <c r="A17" s="181"/>
      <c r="B17" s="182"/>
      <c r="C17" s="180"/>
      <c r="D17" s="173" t="s">
        <v>68</v>
      </c>
      <c r="E17" s="156">
        <v>22412</v>
      </c>
      <c r="F17" s="149"/>
    </row>
    <row r="18" spans="1:8" s="20" customFormat="1" x14ac:dyDescent="0.25">
      <c r="A18" s="109">
        <v>754</v>
      </c>
      <c r="B18" s="108"/>
      <c r="C18" s="26"/>
      <c r="D18" s="27" t="s">
        <v>44</v>
      </c>
      <c r="E18" s="76">
        <f>E19</f>
        <v>10000</v>
      </c>
      <c r="F18" s="76">
        <f>F19</f>
        <v>0</v>
      </c>
      <c r="G18" s="19"/>
      <c r="H18" s="19"/>
    </row>
    <row r="19" spans="1:8" s="32" customFormat="1" x14ac:dyDescent="0.2">
      <c r="A19" s="100"/>
      <c r="B19" s="101">
        <v>75411</v>
      </c>
      <c r="C19" s="106"/>
      <c r="D19" s="27" t="s">
        <v>45</v>
      </c>
      <c r="E19" s="103">
        <f>E21</f>
        <v>10000</v>
      </c>
      <c r="F19" s="103">
        <f>F21</f>
        <v>0</v>
      </c>
      <c r="G19" s="31"/>
      <c r="H19" s="31"/>
    </row>
    <row r="20" spans="1:8" s="18" customFormat="1" x14ac:dyDescent="0.25">
      <c r="A20" s="25"/>
      <c r="B20" s="36"/>
      <c r="C20" s="107">
        <v>2110</v>
      </c>
      <c r="D20" s="30" t="s">
        <v>20</v>
      </c>
      <c r="E20" s="24"/>
      <c r="F20" s="24"/>
      <c r="G20" s="7"/>
      <c r="H20" s="7"/>
    </row>
    <row r="21" spans="1:8" s="6" customFormat="1" x14ac:dyDescent="0.25">
      <c r="A21" s="25"/>
      <c r="B21" s="36"/>
      <c r="C21" s="107"/>
      <c r="D21" s="37" t="s">
        <v>21</v>
      </c>
      <c r="E21" s="24">
        <v>10000</v>
      </c>
      <c r="F21" s="24"/>
      <c r="G21" s="7"/>
      <c r="H21" s="7"/>
    </row>
    <row r="22" spans="1:8" s="6" customFormat="1" x14ac:dyDescent="0.25">
      <c r="A22" s="14"/>
      <c r="B22" s="14"/>
      <c r="C22" s="14"/>
      <c r="D22" s="14" t="s">
        <v>22</v>
      </c>
      <c r="E22" s="38">
        <f>E7+E18</f>
        <v>413115</v>
      </c>
      <c r="F22" s="38">
        <f>F7+F18</f>
        <v>0</v>
      </c>
      <c r="G22" s="7"/>
      <c r="H22" s="7"/>
    </row>
    <row r="23" spans="1:8" s="6" customFormat="1" x14ac:dyDescent="0.25">
      <c r="A23" s="22"/>
      <c r="B23" s="22"/>
      <c r="C23" s="22"/>
      <c r="D23" s="14" t="s">
        <v>25</v>
      </c>
      <c r="E23" s="39">
        <f>E21</f>
        <v>10000</v>
      </c>
      <c r="F23" s="39">
        <f>F21</f>
        <v>0</v>
      </c>
      <c r="G23" s="7"/>
      <c r="H23" s="7"/>
    </row>
    <row r="24" spans="1:8" s="6" customFormat="1" x14ac:dyDescent="0.25">
      <c r="A24" s="5"/>
      <c r="B24" s="5"/>
      <c r="C24" s="5"/>
      <c r="D24" s="40"/>
      <c r="E24" s="41"/>
      <c r="F24" s="42">
        <f>E22-F22</f>
        <v>413115</v>
      </c>
      <c r="G24" s="7"/>
      <c r="H24" s="7"/>
    </row>
    <row r="25" spans="1:8" s="6" customFormat="1" x14ac:dyDescent="0.25">
      <c r="A25" s="5"/>
      <c r="B25" s="5"/>
      <c r="C25" s="5"/>
      <c r="D25" s="40"/>
      <c r="E25" s="41"/>
      <c r="F25" s="42"/>
      <c r="G25" s="7"/>
      <c r="H25" s="7"/>
    </row>
    <row r="28" spans="1:8" s="6" customFormat="1" x14ac:dyDescent="0.25">
      <c r="A28" s="5"/>
      <c r="B28" s="5"/>
      <c r="C28" s="5"/>
      <c r="D28" s="40"/>
      <c r="E28" s="360"/>
      <c r="F28" s="42"/>
      <c r="G28" s="7"/>
      <c r="H28" s="7"/>
    </row>
    <row r="29" spans="1:8" s="6" customFormat="1" x14ac:dyDescent="0.25">
      <c r="A29" s="5"/>
      <c r="B29" s="5"/>
      <c r="C29" s="5"/>
      <c r="D29" s="40"/>
      <c r="E29" s="360"/>
      <c r="F29" s="42"/>
      <c r="G29" s="7"/>
      <c r="H29" s="7"/>
    </row>
    <row r="30" spans="1:8" s="6" customFormat="1" x14ac:dyDescent="0.25">
      <c r="A30" s="5"/>
      <c r="B30" s="5"/>
      <c r="C30" s="5"/>
      <c r="D30" s="40"/>
      <c r="E30" s="41"/>
      <c r="F30" s="42"/>
      <c r="G30" s="7"/>
      <c r="H30" s="7"/>
    </row>
    <row r="31" spans="1:8" s="6" customFormat="1" x14ac:dyDescent="0.25">
      <c r="A31" s="5"/>
      <c r="B31" s="5"/>
      <c r="C31" s="5"/>
      <c r="D31" s="40"/>
      <c r="E31" s="41"/>
      <c r="F31" s="42"/>
      <c r="G31" s="7"/>
      <c r="H31" s="7"/>
    </row>
    <row r="32" spans="1:8" s="6" customFormat="1" x14ac:dyDescent="0.25">
      <c r="A32" s="5"/>
      <c r="B32" s="5"/>
      <c r="C32" s="5"/>
      <c r="D32" s="40"/>
      <c r="E32" s="41"/>
      <c r="F32" s="42"/>
      <c r="G32" s="7"/>
      <c r="H32" s="7"/>
    </row>
    <row r="33" spans="1:8" s="6" customFormat="1" x14ac:dyDescent="0.25">
      <c r="A33" s="5"/>
      <c r="B33" s="5"/>
      <c r="C33" s="5"/>
      <c r="D33" s="40"/>
      <c r="E33" s="41"/>
      <c r="F33" s="42"/>
      <c r="G33" s="7"/>
      <c r="H33" s="7"/>
    </row>
    <row r="34" spans="1:8" s="6" customFormat="1" x14ac:dyDescent="0.25">
      <c r="A34" s="5"/>
      <c r="B34" s="5"/>
      <c r="C34" s="5"/>
      <c r="D34" s="40"/>
      <c r="E34" s="41"/>
      <c r="F34" s="42"/>
      <c r="G34" s="7"/>
      <c r="H34" s="7"/>
    </row>
    <row r="35" spans="1:8" s="6" customFormat="1" x14ac:dyDescent="0.25">
      <c r="A35" s="5"/>
      <c r="B35" s="5"/>
      <c r="C35" s="5"/>
      <c r="D35" s="40"/>
      <c r="E35" s="41"/>
      <c r="F35" s="42"/>
      <c r="G35" s="7"/>
      <c r="H35" s="7"/>
    </row>
    <row r="36" spans="1:8" s="6" customFormat="1" x14ac:dyDescent="0.25">
      <c r="A36" s="5"/>
      <c r="B36" s="5"/>
      <c r="C36" s="5"/>
      <c r="D36" s="40"/>
      <c r="E36" s="41"/>
      <c r="F36" s="42"/>
      <c r="G36" s="7"/>
      <c r="H36" s="7"/>
    </row>
    <row r="37" spans="1:8" s="6" customFormat="1" x14ac:dyDescent="0.25">
      <c r="A37" s="5"/>
      <c r="B37" s="5"/>
      <c r="C37" s="5"/>
      <c r="D37" s="40"/>
      <c r="E37" s="41"/>
      <c r="F37" s="42"/>
      <c r="G37" s="7"/>
      <c r="H37" s="7"/>
    </row>
    <row r="38" spans="1:8" s="6" customFormat="1" x14ac:dyDescent="0.25">
      <c r="A38" s="7"/>
      <c r="B38" s="7"/>
      <c r="C38" s="7"/>
      <c r="D38" s="7"/>
      <c r="E38" s="7"/>
      <c r="F38" s="17" t="s">
        <v>18</v>
      </c>
      <c r="G38" s="7"/>
      <c r="H38" s="7"/>
    </row>
    <row r="39" spans="1:8" s="6" customFormat="1" x14ac:dyDescent="0.25">
      <c r="A39" s="7"/>
      <c r="B39" s="7"/>
      <c r="C39" s="7"/>
      <c r="D39" s="7"/>
      <c r="E39" s="7"/>
      <c r="F39" s="17" t="s">
        <v>6</v>
      </c>
      <c r="G39" s="7"/>
      <c r="H39" s="7"/>
    </row>
    <row r="40" spans="1:8" s="6" customFormat="1" x14ac:dyDescent="0.25">
      <c r="A40" s="7"/>
      <c r="B40" s="7"/>
      <c r="C40" s="7"/>
      <c r="D40" s="7"/>
      <c r="E40" s="7"/>
      <c r="F40" s="35" t="s">
        <v>62</v>
      </c>
      <c r="G40" s="7"/>
      <c r="H40" s="7"/>
    </row>
    <row r="41" spans="1:8" s="6" customFormat="1" x14ac:dyDescent="0.25">
      <c r="A41" s="7"/>
      <c r="B41" s="7"/>
      <c r="C41" s="7"/>
      <c r="D41" s="15" t="s">
        <v>17</v>
      </c>
      <c r="E41" s="16"/>
      <c r="F41" s="16"/>
      <c r="G41" s="7"/>
      <c r="H41" s="7"/>
    </row>
    <row r="42" spans="1:8" s="6" customFormat="1" x14ac:dyDescent="0.25">
      <c r="A42" s="2" t="s">
        <v>0</v>
      </c>
      <c r="B42" s="2" t="s">
        <v>1</v>
      </c>
      <c r="C42" s="2" t="s">
        <v>2</v>
      </c>
      <c r="D42" s="8" t="s">
        <v>3</v>
      </c>
      <c r="E42" s="9" t="s">
        <v>4</v>
      </c>
      <c r="F42" s="10" t="s">
        <v>5</v>
      </c>
      <c r="G42" s="7"/>
      <c r="H42" s="7"/>
    </row>
    <row r="43" spans="1:8" s="6" customFormat="1" x14ac:dyDescent="0.25">
      <c r="A43" s="3"/>
      <c r="B43" s="3"/>
      <c r="C43" s="3"/>
      <c r="D43" s="11"/>
      <c r="E43" s="12"/>
      <c r="F43" s="13"/>
      <c r="G43" s="7"/>
      <c r="H43" s="7"/>
    </row>
    <row r="44" spans="1:8" s="141" customFormat="1" x14ac:dyDescent="0.25">
      <c r="A44" s="49">
        <v>750</v>
      </c>
      <c r="B44" s="192"/>
      <c r="C44" s="126"/>
      <c r="D44" s="143" t="s">
        <v>70</v>
      </c>
      <c r="E44" s="144">
        <f>E47+E45</f>
        <v>415487</v>
      </c>
      <c r="F44" s="144">
        <f>F47+F45</f>
        <v>12372</v>
      </c>
    </row>
    <row r="45" spans="1:8" s="141" customFormat="1" x14ac:dyDescent="0.25">
      <c r="A45" s="109"/>
      <c r="B45" s="49">
        <v>75020</v>
      </c>
      <c r="C45" s="164"/>
      <c r="D45" s="143" t="s">
        <v>64</v>
      </c>
      <c r="E45" s="144">
        <f>E46</f>
        <v>12372</v>
      </c>
      <c r="F45" s="144">
        <f>F46</f>
        <v>0</v>
      </c>
    </row>
    <row r="46" spans="1:8" s="18" customFormat="1" x14ac:dyDescent="0.25">
      <c r="A46" s="111"/>
      <c r="B46" s="3"/>
      <c r="C46" s="160">
        <v>4210</v>
      </c>
      <c r="D46" s="151" t="s">
        <v>10</v>
      </c>
      <c r="E46" s="154">
        <v>12372</v>
      </c>
      <c r="F46" s="154"/>
    </row>
    <row r="47" spans="1:8" s="188" customFormat="1" x14ac:dyDescent="0.25">
      <c r="A47" s="167"/>
      <c r="B47" s="191">
        <v>75095</v>
      </c>
      <c r="C47" s="185"/>
      <c r="D47" s="186" t="s">
        <v>11</v>
      </c>
      <c r="E47" s="187">
        <f>E48+E57</f>
        <v>403115</v>
      </c>
      <c r="F47" s="187">
        <f>F48+F57</f>
        <v>12372</v>
      </c>
    </row>
    <row r="48" spans="1:8" s="141" customFormat="1" x14ac:dyDescent="0.25">
      <c r="A48" s="25"/>
      <c r="B48" s="158"/>
      <c r="C48" s="121"/>
      <c r="D48" s="177" t="s">
        <v>69</v>
      </c>
      <c r="E48" s="189">
        <f>SUM(E49:E56)</f>
        <v>403115</v>
      </c>
      <c r="F48" s="189">
        <f>SUM(F49:F56)</f>
        <v>0</v>
      </c>
    </row>
    <row r="49" spans="1:8" s="141" customFormat="1" x14ac:dyDescent="0.25">
      <c r="A49" s="25"/>
      <c r="B49" s="158"/>
      <c r="C49" s="121">
        <v>3247</v>
      </c>
      <c r="D49" s="146" t="s">
        <v>71</v>
      </c>
      <c r="E49" s="154">
        <v>56337</v>
      </c>
      <c r="F49" s="154"/>
    </row>
    <row r="50" spans="1:8" s="141" customFormat="1" x14ac:dyDescent="0.25">
      <c r="A50" s="25"/>
      <c r="B50" s="158"/>
      <c r="C50" s="121">
        <v>3249</v>
      </c>
      <c r="D50" s="146" t="s">
        <v>71</v>
      </c>
      <c r="E50" s="154">
        <v>3317</v>
      </c>
      <c r="F50" s="154"/>
    </row>
    <row r="51" spans="1:8" s="141" customFormat="1" x14ac:dyDescent="0.25">
      <c r="A51" s="25"/>
      <c r="B51" s="158"/>
      <c r="C51" s="160">
        <v>4177</v>
      </c>
      <c r="D51" s="146" t="s">
        <v>39</v>
      </c>
      <c r="E51" s="154">
        <v>45584</v>
      </c>
      <c r="F51" s="154"/>
    </row>
    <row r="52" spans="1:8" s="141" customFormat="1" x14ac:dyDescent="0.25">
      <c r="A52" s="25"/>
      <c r="B52" s="158"/>
      <c r="C52" s="160">
        <v>4179</v>
      </c>
      <c r="D52" s="146" t="s">
        <v>39</v>
      </c>
      <c r="E52" s="154">
        <v>2683</v>
      </c>
      <c r="F52" s="154"/>
      <c r="H52" s="190"/>
    </row>
    <row r="53" spans="1:8" s="141" customFormat="1" x14ac:dyDescent="0.25">
      <c r="A53" s="25"/>
      <c r="B53" s="158"/>
      <c r="C53" s="160">
        <v>4217</v>
      </c>
      <c r="D53" s="145" t="s">
        <v>10</v>
      </c>
      <c r="E53" s="154">
        <v>13977</v>
      </c>
      <c r="F53" s="154"/>
    </row>
    <row r="54" spans="1:8" s="141" customFormat="1" x14ac:dyDescent="0.25">
      <c r="A54" s="25"/>
      <c r="B54" s="158"/>
      <c r="C54" s="160">
        <v>4219</v>
      </c>
      <c r="D54" s="145" t="s">
        <v>10</v>
      </c>
      <c r="E54" s="154">
        <v>823</v>
      </c>
      <c r="F54" s="154"/>
    </row>
    <row r="55" spans="1:8" s="141" customFormat="1" x14ac:dyDescent="0.25">
      <c r="A55" s="25"/>
      <c r="B55" s="158"/>
      <c r="C55" s="160">
        <v>4307</v>
      </c>
      <c r="D55" s="146" t="s">
        <v>12</v>
      </c>
      <c r="E55" s="154">
        <v>264805</v>
      </c>
      <c r="F55" s="154"/>
      <c r="H55" s="190"/>
    </row>
    <row r="56" spans="1:8" s="141" customFormat="1" x14ac:dyDescent="0.25">
      <c r="A56" s="25"/>
      <c r="B56" s="158"/>
      <c r="C56" s="160">
        <v>4309</v>
      </c>
      <c r="D56" s="146" t="s">
        <v>12</v>
      </c>
      <c r="E56" s="154">
        <v>15589</v>
      </c>
      <c r="F56" s="154"/>
    </row>
    <row r="57" spans="1:8" s="141" customFormat="1" x14ac:dyDescent="0.25">
      <c r="A57" s="25"/>
      <c r="B57" s="158"/>
      <c r="C57" s="121"/>
      <c r="D57" s="177" t="s">
        <v>69</v>
      </c>
      <c r="E57" s="189">
        <f>E58</f>
        <v>0</v>
      </c>
      <c r="F57" s="189">
        <f>F58</f>
        <v>12372</v>
      </c>
    </row>
    <row r="58" spans="1:8" s="141" customFormat="1" x14ac:dyDescent="0.25">
      <c r="A58" s="104"/>
      <c r="B58" s="3"/>
      <c r="C58" s="121">
        <v>3249</v>
      </c>
      <c r="D58" s="146" t="s">
        <v>72</v>
      </c>
      <c r="E58" s="154"/>
      <c r="F58" s="153">
        <v>12372</v>
      </c>
    </row>
    <row r="59" spans="1:8" s="141" customFormat="1" x14ac:dyDescent="0.25">
      <c r="A59" s="161">
        <v>754</v>
      </c>
      <c r="B59" s="108"/>
      <c r="C59" s="26"/>
      <c r="D59" s="27" t="s">
        <v>44</v>
      </c>
      <c r="E59" s="23">
        <f>E60</f>
        <v>10000</v>
      </c>
      <c r="F59" s="23">
        <f>F60</f>
        <v>0</v>
      </c>
      <c r="G59" s="140"/>
      <c r="H59" s="140"/>
    </row>
    <row r="60" spans="1:8" s="32" customFormat="1" x14ac:dyDescent="0.2">
      <c r="A60" s="100"/>
      <c r="B60" s="101">
        <v>75411</v>
      </c>
      <c r="C60" s="102"/>
      <c r="D60" s="27" t="s">
        <v>45</v>
      </c>
      <c r="E60" s="115">
        <f>E61</f>
        <v>10000</v>
      </c>
      <c r="F60" s="115">
        <f>F69</f>
        <v>0</v>
      </c>
      <c r="G60" s="31"/>
      <c r="H60" s="31"/>
    </row>
    <row r="61" spans="1:8" s="18" customFormat="1" x14ac:dyDescent="0.25">
      <c r="A61" s="25"/>
      <c r="B61" s="36"/>
      <c r="C61" s="28"/>
      <c r="D61" s="90" t="s">
        <v>46</v>
      </c>
      <c r="E61" s="91">
        <f>SUM(E62)</f>
        <v>10000</v>
      </c>
      <c r="F61" s="91">
        <f>F69</f>
        <v>0</v>
      </c>
      <c r="G61" s="139"/>
      <c r="H61" s="139"/>
    </row>
    <row r="62" spans="1:8" s="18" customFormat="1" x14ac:dyDescent="0.25">
      <c r="A62" s="25"/>
      <c r="B62" s="36"/>
      <c r="C62" s="28">
        <v>4270</v>
      </c>
      <c r="D62" s="37" t="s">
        <v>34</v>
      </c>
      <c r="E62" s="89">
        <v>10000</v>
      </c>
      <c r="F62" s="91"/>
      <c r="G62" s="139"/>
      <c r="H62" s="139"/>
    </row>
    <row r="63" spans="1:8" s="138" customFormat="1" x14ac:dyDescent="0.25">
      <c r="A63" s="161">
        <v>757</v>
      </c>
      <c r="B63" s="26"/>
      <c r="C63" s="26"/>
      <c r="D63" s="27" t="s">
        <v>73</v>
      </c>
      <c r="E63" s="23">
        <f>E64</f>
        <v>0</v>
      </c>
      <c r="F63" s="23">
        <f>F64</f>
        <v>26588</v>
      </c>
      <c r="G63" s="139"/>
      <c r="H63" s="139"/>
    </row>
    <row r="64" spans="1:8" s="138" customFormat="1" x14ac:dyDescent="0.25">
      <c r="A64" s="142"/>
      <c r="B64" s="82">
        <v>75818</v>
      </c>
      <c r="C64" s="161"/>
      <c r="D64" s="27" t="s">
        <v>74</v>
      </c>
      <c r="E64" s="21">
        <v>0</v>
      </c>
      <c r="F64" s="21">
        <f>F65</f>
        <v>26588</v>
      </c>
      <c r="G64" s="139"/>
      <c r="H64" s="139"/>
    </row>
    <row r="65" spans="1:8" s="138" customFormat="1" x14ac:dyDescent="0.25">
      <c r="A65" s="3"/>
      <c r="B65" s="77"/>
      <c r="C65" s="160">
        <v>4810</v>
      </c>
      <c r="D65" s="146" t="s">
        <v>75</v>
      </c>
      <c r="E65" s="89"/>
      <c r="F65" s="89">
        <v>26588</v>
      </c>
      <c r="G65" s="139"/>
      <c r="H65" s="139"/>
    </row>
    <row r="66" spans="1:8" s="138" customFormat="1" x14ac:dyDescent="0.25">
      <c r="A66" s="14">
        <v>801</v>
      </c>
      <c r="B66" s="64"/>
      <c r="C66" s="14"/>
      <c r="D66" s="14" t="s">
        <v>27</v>
      </c>
      <c r="E66" s="39">
        <f>E67+E70+E77+E82+E85</f>
        <v>285810</v>
      </c>
      <c r="F66" s="39">
        <f>F67+F70+F77+F82+F85</f>
        <v>285810</v>
      </c>
      <c r="G66" s="139"/>
      <c r="H66" s="139"/>
    </row>
    <row r="67" spans="1:8" s="138" customFormat="1" x14ac:dyDescent="0.25">
      <c r="A67" s="58"/>
      <c r="B67" s="59">
        <v>80102</v>
      </c>
      <c r="C67" s="14"/>
      <c r="D67" s="110" t="s">
        <v>53</v>
      </c>
      <c r="E67" s="39">
        <f>E68</f>
        <v>41810</v>
      </c>
      <c r="F67" s="39">
        <f>F68</f>
        <v>0</v>
      </c>
      <c r="G67" s="16"/>
      <c r="H67" s="139"/>
    </row>
    <row r="68" spans="1:8" s="138" customFormat="1" x14ac:dyDescent="0.25">
      <c r="A68" s="65"/>
      <c r="B68" s="66"/>
      <c r="C68" s="67"/>
      <c r="D68" s="67" t="s">
        <v>76</v>
      </c>
      <c r="E68" s="68">
        <f>E69</f>
        <v>41810</v>
      </c>
      <c r="F68" s="68">
        <v>0</v>
      </c>
      <c r="G68" s="139"/>
      <c r="H68" s="139"/>
    </row>
    <row r="69" spans="1:8" s="138" customFormat="1" x14ac:dyDescent="0.25">
      <c r="A69" s="162"/>
      <c r="B69" s="163"/>
      <c r="C69" s="71">
        <v>2540</v>
      </c>
      <c r="D69" s="149" t="s">
        <v>77</v>
      </c>
      <c r="E69" s="156">
        <v>41810</v>
      </c>
      <c r="F69" s="156"/>
      <c r="G69" s="139"/>
      <c r="H69" s="139"/>
    </row>
    <row r="70" spans="1:8" s="141" customFormat="1" x14ac:dyDescent="0.25">
      <c r="A70" s="47"/>
      <c r="B70" s="49">
        <v>80115</v>
      </c>
      <c r="C70" s="81"/>
      <c r="D70" s="14" t="s">
        <v>28</v>
      </c>
      <c r="E70" s="21">
        <f>E71</f>
        <v>44000</v>
      </c>
      <c r="F70" s="21">
        <v>0</v>
      </c>
      <c r="G70" s="140"/>
      <c r="H70" s="140"/>
    </row>
    <row r="71" spans="1:8" s="138" customFormat="1" x14ac:dyDescent="0.25">
      <c r="A71" s="65"/>
      <c r="B71" s="65"/>
      <c r="C71" s="67"/>
      <c r="D71" s="67" t="s">
        <v>54</v>
      </c>
      <c r="E71" s="68">
        <f>E72</f>
        <v>44000</v>
      </c>
      <c r="F71" s="68">
        <v>0</v>
      </c>
      <c r="G71" s="139"/>
      <c r="H71" s="139"/>
    </row>
    <row r="72" spans="1:8" s="53" customFormat="1" x14ac:dyDescent="0.25">
      <c r="A72" s="148"/>
      <c r="B72" s="148"/>
      <c r="C72" s="71">
        <v>4110</v>
      </c>
      <c r="D72" s="145" t="s">
        <v>38</v>
      </c>
      <c r="E72" s="156">
        <v>44000</v>
      </c>
      <c r="F72" s="156"/>
      <c r="G72" s="52"/>
      <c r="H72" s="52"/>
    </row>
    <row r="75" spans="1:8" s="118" customFormat="1" x14ac:dyDescent="0.25">
      <c r="A75" s="2" t="s">
        <v>0</v>
      </c>
      <c r="B75" s="2" t="s">
        <v>1</v>
      </c>
      <c r="C75" s="2" t="s">
        <v>2</v>
      </c>
      <c r="D75" s="8" t="s">
        <v>3</v>
      </c>
      <c r="E75" s="9" t="s">
        <v>4</v>
      </c>
      <c r="F75" s="10" t="s">
        <v>5</v>
      </c>
      <c r="G75" s="117"/>
      <c r="H75" s="117"/>
    </row>
    <row r="76" spans="1:8" s="118" customFormat="1" x14ac:dyDescent="0.25">
      <c r="A76" s="158"/>
      <c r="B76" s="158"/>
      <c r="C76" s="3"/>
      <c r="D76" s="11"/>
      <c r="E76" s="12"/>
      <c r="F76" s="13"/>
      <c r="G76" s="117"/>
      <c r="H76" s="117"/>
    </row>
    <row r="77" spans="1:8" s="138" customFormat="1" x14ac:dyDescent="0.25">
      <c r="A77" s="136"/>
      <c r="B77" s="166">
        <v>80117</v>
      </c>
      <c r="C77" s="95"/>
      <c r="D77" s="196" t="s">
        <v>42</v>
      </c>
      <c r="E77" s="197">
        <f>E78+E80</f>
        <v>200000</v>
      </c>
      <c r="F77" s="197">
        <f>F78</f>
        <v>41810</v>
      </c>
    </row>
    <row r="78" spans="1:8" s="138" customFormat="1" x14ac:dyDescent="0.25">
      <c r="A78" s="97"/>
      <c r="B78" s="98"/>
      <c r="C78" s="168"/>
      <c r="D78" s="137" t="s">
        <v>76</v>
      </c>
      <c r="E78" s="194">
        <v>0</v>
      </c>
      <c r="F78" s="194">
        <f>F79</f>
        <v>41810</v>
      </c>
    </row>
    <row r="79" spans="1:8" s="138" customFormat="1" x14ac:dyDescent="0.25">
      <c r="A79" s="162"/>
      <c r="B79" s="163"/>
      <c r="C79" s="157">
        <v>2540</v>
      </c>
      <c r="D79" s="149" t="s">
        <v>77</v>
      </c>
      <c r="E79" s="195"/>
      <c r="F79" s="195">
        <v>41810</v>
      </c>
    </row>
    <row r="80" spans="1:8" s="138" customFormat="1" x14ac:dyDescent="0.25">
      <c r="A80" s="65"/>
      <c r="B80" s="66"/>
      <c r="C80" s="70"/>
      <c r="D80" s="67" t="s">
        <v>54</v>
      </c>
      <c r="E80" s="68">
        <f>E81</f>
        <v>200000</v>
      </c>
      <c r="F80" s="68">
        <v>0</v>
      </c>
      <c r="G80" s="139"/>
      <c r="H80" s="139"/>
    </row>
    <row r="81" spans="1:8" s="53" customFormat="1" x14ac:dyDescent="0.25">
      <c r="A81" s="162"/>
      <c r="B81" s="150"/>
      <c r="C81" s="71">
        <v>4010</v>
      </c>
      <c r="D81" s="75" t="s">
        <v>13</v>
      </c>
      <c r="E81" s="156">
        <v>200000</v>
      </c>
      <c r="F81" s="156"/>
      <c r="G81" s="52"/>
      <c r="H81" s="52"/>
    </row>
    <row r="82" spans="1:8" s="138" customFormat="1" x14ac:dyDescent="0.25">
      <c r="A82" s="74"/>
      <c r="B82" s="166">
        <v>80120</v>
      </c>
      <c r="C82" s="134"/>
      <c r="D82" s="134" t="s">
        <v>14</v>
      </c>
      <c r="E82" s="193">
        <f>E83</f>
        <v>0</v>
      </c>
      <c r="F82" s="193">
        <f>F83</f>
        <v>44000</v>
      </c>
    </row>
    <row r="83" spans="1:8" s="138" customFormat="1" x14ac:dyDescent="0.25">
      <c r="A83" s="97"/>
      <c r="B83" s="98"/>
      <c r="C83" s="137"/>
      <c r="D83" s="137" t="s">
        <v>78</v>
      </c>
      <c r="E83" s="194">
        <f>E84</f>
        <v>0</v>
      </c>
      <c r="F83" s="194">
        <f>F84</f>
        <v>44000</v>
      </c>
    </row>
    <row r="84" spans="1:8" s="138" customFormat="1" x14ac:dyDescent="0.25">
      <c r="A84" s="162"/>
      <c r="B84" s="150"/>
      <c r="C84" s="149">
        <v>2540</v>
      </c>
      <c r="D84" s="149" t="s">
        <v>77</v>
      </c>
      <c r="E84" s="195"/>
      <c r="F84" s="195">
        <v>44000</v>
      </c>
    </row>
    <row r="85" spans="1:8" s="53" customFormat="1" x14ac:dyDescent="0.25">
      <c r="A85" s="69"/>
      <c r="B85" s="40">
        <v>80195</v>
      </c>
      <c r="C85" s="14"/>
      <c r="D85" s="14" t="s">
        <v>11</v>
      </c>
      <c r="E85" s="39">
        <v>0</v>
      </c>
      <c r="F85" s="39">
        <f>F86</f>
        <v>200000</v>
      </c>
      <c r="G85" s="52"/>
      <c r="H85" s="52"/>
    </row>
    <row r="86" spans="1:8" s="53" customFormat="1" x14ac:dyDescent="0.25">
      <c r="A86" s="69"/>
      <c r="B86" s="40"/>
      <c r="C86" s="14"/>
      <c r="D86" s="67" t="s">
        <v>30</v>
      </c>
      <c r="E86" s="68">
        <v>0</v>
      </c>
      <c r="F86" s="68">
        <f>F87</f>
        <v>200000</v>
      </c>
      <c r="G86" s="52"/>
      <c r="H86" s="52"/>
    </row>
    <row r="87" spans="1:8" s="20" customFormat="1" x14ac:dyDescent="0.25">
      <c r="A87" s="34"/>
      <c r="B87" s="96"/>
      <c r="C87" s="22">
        <v>4300</v>
      </c>
      <c r="D87" s="56" t="s">
        <v>12</v>
      </c>
      <c r="E87" s="43"/>
      <c r="F87" s="43">
        <v>200000</v>
      </c>
      <c r="G87" s="19"/>
      <c r="H87" s="19"/>
    </row>
    <row r="88" spans="1:8" s="138" customFormat="1" x14ac:dyDescent="0.25">
      <c r="A88" s="226">
        <v>854</v>
      </c>
      <c r="B88" s="136"/>
      <c r="C88" s="134"/>
      <c r="D88" s="134" t="s">
        <v>31</v>
      </c>
      <c r="E88" s="193">
        <f>E97+E100+E93+E89</f>
        <v>135722</v>
      </c>
      <c r="F88" s="193">
        <f>F97+F100</f>
        <v>135722</v>
      </c>
    </row>
    <row r="89" spans="1:8" s="213" customFormat="1" x14ac:dyDescent="0.25">
      <c r="A89" s="108"/>
      <c r="B89" s="228">
        <v>85410</v>
      </c>
      <c r="C89" s="81"/>
      <c r="D89" s="217" t="s">
        <v>88</v>
      </c>
      <c r="E89" s="23">
        <f>E90</f>
        <v>40518</v>
      </c>
      <c r="F89" s="76">
        <f>F90</f>
        <v>0</v>
      </c>
      <c r="G89" s="247"/>
      <c r="H89" s="247"/>
    </row>
    <row r="90" spans="1:8" s="213" customFormat="1" x14ac:dyDescent="0.25">
      <c r="A90" s="229"/>
      <c r="B90" s="231"/>
      <c r="C90" s="232"/>
      <c r="D90" s="230" t="s">
        <v>89</v>
      </c>
      <c r="E90" s="227">
        <f>SUM(E91:E92)</f>
        <v>40518</v>
      </c>
      <c r="F90" s="227">
        <f>SUM(F91:F92)</f>
        <v>0</v>
      </c>
      <c r="G90" s="247"/>
      <c r="H90" s="247"/>
    </row>
    <row r="91" spans="1:8" s="213" customFormat="1" x14ac:dyDescent="0.25">
      <c r="A91" s="218"/>
      <c r="B91" s="220"/>
      <c r="C91" s="223">
        <v>4010</v>
      </c>
      <c r="D91" s="241" t="s">
        <v>13</v>
      </c>
      <c r="E91" s="222">
        <v>30518</v>
      </c>
      <c r="F91" s="216"/>
      <c r="G91" s="247"/>
      <c r="H91" s="247"/>
    </row>
    <row r="92" spans="1:8" s="213" customFormat="1" x14ac:dyDescent="0.25">
      <c r="A92" s="218"/>
      <c r="B92" s="220"/>
      <c r="C92" s="223">
        <v>4220</v>
      </c>
      <c r="D92" s="242" t="s">
        <v>60</v>
      </c>
      <c r="E92" s="222">
        <v>10000</v>
      </c>
      <c r="F92" s="216"/>
      <c r="G92" s="247"/>
      <c r="H92" s="247"/>
    </row>
    <row r="93" spans="1:8" s="213" customFormat="1" x14ac:dyDescent="0.25">
      <c r="A93" s="226"/>
      <c r="B93" s="239">
        <v>85411</v>
      </c>
      <c r="C93" s="211"/>
      <c r="D93" s="212" t="s">
        <v>90</v>
      </c>
      <c r="E93" s="238">
        <f>E94</f>
        <v>20000</v>
      </c>
      <c r="F93" s="240">
        <f>F94</f>
        <v>0</v>
      </c>
      <c r="G93" s="247"/>
      <c r="H93" s="247"/>
    </row>
    <row r="94" spans="1:8" s="213" customFormat="1" x14ac:dyDescent="0.25">
      <c r="A94" s="233"/>
      <c r="B94" s="234"/>
      <c r="C94" s="235"/>
      <c r="D94" s="236" t="s">
        <v>89</v>
      </c>
      <c r="E94" s="237">
        <f>SUM(E95:E96)</f>
        <v>20000</v>
      </c>
      <c r="F94" s="237">
        <f>SUM(F95:F96)</f>
        <v>0</v>
      </c>
      <c r="G94" s="247"/>
      <c r="H94" s="247"/>
    </row>
    <row r="95" spans="1:8" s="213" customFormat="1" x14ac:dyDescent="0.25">
      <c r="A95" s="218"/>
      <c r="B95" s="220"/>
      <c r="C95" s="223">
        <v>4010</v>
      </c>
      <c r="D95" s="241" t="s">
        <v>13</v>
      </c>
      <c r="E95" s="222">
        <v>10000</v>
      </c>
      <c r="F95" s="216"/>
      <c r="G95" s="247"/>
      <c r="H95" s="247"/>
    </row>
    <row r="96" spans="1:8" s="213" customFormat="1" x14ac:dyDescent="0.25">
      <c r="A96" s="218"/>
      <c r="B96" s="77"/>
      <c r="C96" s="223">
        <v>4220</v>
      </c>
      <c r="D96" s="242" t="s">
        <v>60</v>
      </c>
      <c r="E96" s="222">
        <v>10000</v>
      </c>
      <c r="F96" s="216"/>
      <c r="G96" s="247"/>
      <c r="H96" s="247"/>
    </row>
    <row r="97" spans="1:8" s="138" customFormat="1" x14ac:dyDescent="0.25">
      <c r="A97" s="226"/>
      <c r="B97" s="239">
        <v>85420</v>
      </c>
      <c r="C97" s="134"/>
      <c r="D97" s="134" t="s">
        <v>79</v>
      </c>
      <c r="E97" s="193">
        <f>E98</f>
        <v>75204</v>
      </c>
      <c r="F97" s="193">
        <f>F98</f>
        <v>0</v>
      </c>
    </row>
    <row r="98" spans="1:8" s="138" customFormat="1" x14ac:dyDescent="0.25">
      <c r="A98" s="233"/>
      <c r="B98" s="234"/>
      <c r="C98" s="137"/>
      <c r="D98" s="137" t="s">
        <v>76</v>
      </c>
      <c r="E98" s="194">
        <f>E99</f>
        <v>75204</v>
      </c>
      <c r="F98" s="194">
        <f>F99</f>
        <v>0</v>
      </c>
    </row>
    <row r="99" spans="1:8" s="138" customFormat="1" x14ac:dyDescent="0.25">
      <c r="A99" s="219"/>
      <c r="B99" s="223"/>
      <c r="C99" s="149">
        <v>2540</v>
      </c>
      <c r="D99" s="149" t="s">
        <v>77</v>
      </c>
      <c r="E99" s="195">
        <v>75204</v>
      </c>
      <c r="F99" s="195"/>
    </row>
    <row r="100" spans="1:8" s="53" customFormat="1" x14ac:dyDescent="0.25">
      <c r="A100" s="69"/>
      <c r="B100" s="40">
        <v>85495</v>
      </c>
      <c r="C100" s="14"/>
      <c r="D100" s="14" t="s">
        <v>11</v>
      </c>
      <c r="E100" s="39">
        <v>0</v>
      </c>
      <c r="F100" s="39">
        <f>F101</f>
        <v>135722</v>
      </c>
      <c r="G100" s="52"/>
      <c r="H100" s="52"/>
    </row>
    <row r="101" spans="1:8" s="53" customFormat="1" x14ac:dyDescent="0.25">
      <c r="A101" s="69"/>
      <c r="B101" s="40"/>
      <c r="C101" s="14"/>
      <c r="D101" s="67" t="s">
        <v>30</v>
      </c>
      <c r="E101" s="68">
        <v>0</v>
      </c>
      <c r="F101" s="68">
        <f>F102</f>
        <v>135722</v>
      </c>
      <c r="G101" s="52"/>
      <c r="H101" s="52"/>
    </row>
    <row r="102" spans="1:8" s="141" customFormat="1" x14ac:dyDescent="0.25">
      <c r="A102" s="34"/>
      <c r="B102" s="96"/>
      <c r="C102" s="145">
        <v>4300</v>
      </c>
      <c r="D102" s="56" t="s">
        <v>12</v>
      </c>
      <c r="E102" s="43"/>
      <c r="F102" s="43">
        <f>75204+60518</f>
        <v>135722</v>
      </c>
      <c r="G102" s="140"/>
      <c r="H102" s="140"/>
    </row>
    <row r="103" spans="1:8" s="20" customFormat="1" x14ac:dyDescent="0.25">
      <c r="A103" s="249">
        <v>855</v>
      </c>
      <c r="B103" s="135"/>
      <c r="C103" s="26"/>
      <c r="D103" s="27" t="s">
        <v>55</v>
      </c>
      <c r="E103" s="23">
        <f>E105</f>
        <v>26588</v>
      </c>
      <c r="F103" s="23">
        <f>F105</f>
        <v>0</v>
      </c>
      <c r="G103" s="19"/>
      <c r="H103" s="19"/>
    </row>
    <row r="104" spans="1:8" s="141" customFormat="1" x14ac:dyDescent="0.25">
      <c r="A104" s="44"/>
      <c r="B104" s="245">
        <v>85510</v>
      </c>
      <c r="C104" s="164"/>
      <c r="D104" s="143" t="s">
        <v>93</v>
      </c>
      <c r="E104" s="221">
        <f>E105</f>
        <v>26588</v>
      </c>
      <c r="F104" s="221">
        <f>F105</f>
        <v>0</v>
      </c>
      <c r="G104" s="140"/>
      <c r="H104" s="140"/>
    </row>
    <row r="105" spans="1:8" s="80" customFormat="1" x14ac:dyDescent="0.25">
      <c r="A105" s="83"/>
      <c r="B105" s="93"/>
      <c r="C105" s="114"/>
      <c r="D105" s="99" t="s">
        <v>56</v>
      </c>
      <c r="E105" s="78">
        <f>E106</f>
        <v>26588</v>
      </c>
      <c r="F105" s="78">
        <v>0</v>
      </c>
      <c r="G105" s="79"/>
      <c r="H105" s="79"/>
    </row>
    <row r="106" spans="1:8" s="113" customFormat="1" x14ac:dyDescent="0.25">
      <c r="A106" s="119"/>
      <c r="B106" s="120"/>
      <c r="C106" s="121">
        <v>4260</v>
      </c>
      <c r="D106" s="22" t="s">
        <v>26</v>
      </c>
      <c r="E106" s="122">
        <v>26588</v>
      </c>
      <c r="F106" s="122"/>
      <c r="G106" s="112"/>
      <c r="H106" s="112"/>
    </row>
    <row r="107" spans="1:8" s="45" customFormat="1" x14ac:dyDescent="0.25">
      <c r="A107" s="14"/>
      <c r="B107" s="14"/>
      <c r="C107" s="14"/>
      <c r="D107" s="14" t="s">
        <v>23</v>
      </c>
      <c r="E107" s="23">
        <f>E103+E66+E63+E59+E44+E88</f>
        <v>873607</v>
      </c>
      <c r="F107" s="23">
        <f>F103+F66+F63+F59+F44+F88</f>
        <v>460492</v>
      </c>
      <c r="G107" s="48"/>
      <c r="H107" s="48"/>
    </row>
    <row r="108" spans="1:8" x14ac:dyDescent="0.25">
      <c r="A108" s="14"/>
      <c r="B108" s="14"/>
      <c r="C108" s="14"/>
      <c r="D108" s="14" t="s">
        <v>24</v>
      </c>
      <c r="E108" s="23">
        <f>E62</f>
        <v>10000</v>
      </c>
      <c r="F108" s="23">
        <v>0</v>
      </c>
    </row>
    <row r="109" spans="1:8" x14ac:dyDescent="0.25">
      <c r="A109" s="40"/>
      <c r="B109" s="40"/>
      <c r="C109" s="40"/>
      <c r="D109" s="40"/>
      <c r="E109" s="46"/>
      <c r="F109" s="29">
        <f>E107-F107</f>
        <v>413115</v>
      </c>
    </row>
    <row r="110" spans="1:8" x14ac:dyDescent="0.25">
      <c r="E110" s="360"/>
    </row>
    <row r="111" spans="1:8" s="6" customFormat="1" x14ac:dyDescent="0.25">
      <c r="A111" s="40"/>
      <c r="B111" s="40"/>
      <c r="C111" s="40"/>
      <c r="D111" s="40"/>
      <c r="E111" s="360"/>
      <c r="F111" s="29"/>
      <c r="G111" s="7"/>
      <c r="H111" s="7"/>
    </row>
    <row r="112" spans="1:8" x14ac:dyDescent="0.25">
      <c r="E112" s="7"/>
      <c r="F112" s="17" t="s">
        <v>19</v>
      </c>
    </row>
    <row r="113" spans="1:8" x14ac:dyDescent="0.25">
      <c r="E113" s="7"/>
      <c r="F113" s="17" t="s">
        <v>6</v>
      </c>
    </row>
    <row r="114" spans="1:8" x14ac:dyDescent="0.25">
      <c r="E114" s="7"/>
      <c r="F114" s="35" t="s">
        <v>62</v>
      </c>
    </row>
    <row r="115" spans="1:8" x14ac:dyDescent="0.25">
      <c r="A115" s="7"/>
      <c r="B115" s="7"/>
      <c r="C115" s="7"/>
      <c r="D115" s="15" t="s">
        <v>8</v>
      </c>
    </row>
    <row r="116" spans="1:8" x14ac:dyDescent="0.25">
      <c r="A116" s="2" t="s">
        <v>0</v>
      </c>
      <c r="B116" s="2" t="s">
        <v>1</v>
      </c>
      <c r="C116" s="2" t="s">
        <v>2</v>
      </c>
      <c r="D116" s="8" t="s">
        <v>3</v>
      </c>
      <c r="E116" s="9" t="s">
        <v>4</v>
      </c>
      <c r="F116" s="10" t="s">
        <v>5</v>
      </c>
    </row>
    <row r="117" spans="1:8" x14ac:dyDescent="0.25">
      <c r="A117" s="3"/>
      <c r="B117" s="3"/>
      <c r="C117" s="3"/>
      <c r="D117" s="11"/>
      <c r="E117" s="12"/>
      <c r="F117" s="13"/>
    </row>
    <row r="118" spans="1:8" s="138" customFormat="1" x14ac:dyDescent="0.25">
      <c r="A118" s="50">
        <v>600</v>
      </c>
      <c r="B118" s="50"/>
      <c r="C118" s="50"/>
      <c r="D118" s="50" t="s">
        <v>80</v>
      </c>
      <c r="E118" s="51">
        <f>E119</f>
        <v>810</v>
      </c>
      <c r="F118" s="51">
        <f>F119</f>
        <v>810</v>
      </c>
      <c r="G118" s="139"/>
      <c r="H118" s="139"/>
    </row>
    <row r="119" spans="1:8" s="138" customFormat="1" x14ac:dyDescent="0.25">
      <c r="A119" s="198"/>
      <c r="B119" s="199">
        <v>60014</v>
      </c>
      <c r="C119" s="200"/>
      <c r="D119" s="50" t="s">
        <v>81</v>
      </c>
      <c r="E119" s="201">
        <f>E120+E121</f>
        <v>810</v>
      </c>
      <c r="F119" s="201">
        <f>F120+F121</f>
        <v>810</v>
      </c>
      <c r="G119" s="139"/>
      <c r="H119" s="139"/>
    </row>
    <row r="120" spans="1:8" s="138" customFormat="1" x14ac:dyDescent="0.25">
      <c r="A120" s="202"/>
      <c r="B120" s="54"/>
      <c r="C120" s="55">
        <v>4110</v>
      </c>
      <c r="D120" s="145" t="s">
        <v>38</v>
      </c>
      <c r="E120" s="57"/>
      <c r="F120" s="57">
        <v>810</v>
      </c>
      <c r="G120" s="139"/>
      <c r="H120" s="139"/>
    </row>
    <row r="121" spans="1:8" s="138" customFormat="1" x14ac:dyDescent="0.25">
      <c r="A121" s="206"/>
      <c r="B121" s="207"/>
      <c r="C121" s="203">
        <v>4360</v>
      </c>
      <c r="D121" s="145" t="s">
        <v>50</v>
      </c>
      <c r="E121" s="57">
        <v>810</v>
      </c>
      <c r="F121" s="205"/>
      <c r="G121" s="139"/>
      <c r="H121" s="139"/>
    </row>
    <row r="122" spans="1:8" s="53" customFormat="1" x14ac:dyDescent="0.25">
      <c r="A122" s="50">
        <v>700</v>
      </c>
      <c r="B122" s="50"/>
      <c r="C122" s="50"/>
      <c r="D122" s="50" t="s">
        <v>51</v>
      </c>
      <c r="E122" s="51">
        <f>E123</f>
        <v>111000</v>
      </c>
      <c r="F122" s="51">
        <f>F123</f>
        <v>111000</v>
      </c>
      <c r="G122" s="52"/>
      <c r="H122" s="52"/>
    </row>
    <row r="123" spans="1:8" s="53" customFormat="1" x14ac:dyDescent="0.25">
      <c r="A123" s="198"/>
      <c r="B123" s="199">
        <v>70005</v>
      </c>
      <c r="C123" s="200"/>
      <c r="D123" s="50" t="s">
        <v>52</v>
      </c>
      <c r="E123" s="201">
        <f>E124+E125+E126</f>
        <v>111000</v>
      </c>
      <c r="F123" s="201">
        <f>F124+F125+F126</f>
        <v>111000</v>
      </c>
      <c r="G123" s="52"/>
      <c r="H123" s="52"/>
    </row>
    <row r="124" spans="1:8" s="53" customFormat="1" x14ac:dyDescent="0.25">
      <c r="A124" s="202"/>
      <c r="B124" s="54"/>
      <c r="C124" s="203">
        <v>4480</v>
      </c>
      <c r="D124" s="204" t="s">
        <v>82</v>
      </c>
      <c r="E124" s="57"/>
      <c r="F124" s="57">
        <v>11000</v>
      </c>
      <c r="G124" s="52"/>
      <c r="H124" s="52"/>
    </row>
    <row r="125" spans="1:8" s="53" customFormat="1" x14ac:dyDescent="0.25">
      <c r="A125" s="202"/>
      <c r="B125" s="54"/>
      <c r="C125" s="203">
        <v>4530</v>
      </c>
      <c r="D125" s="204" t="s">
        <v>83</v>
      </c>
      <c r="E125" s="57"/>
      <c r="F125" s="205">
        <v>100000</v>
      </c>
      <c r="G125" s="52"/>
      <c r="H125" s="52"/>
    </row>
    <row r="126" spans="1:8" s="53" customFormat="1" x14ac:dyDescent="0.25">
      <c r="A126" s="202"/>
      <c r="B126" s="54"/>
      <c r="C126" s="203">
        <v>6060</v>
      </c>
      <c r="D126" s="204" t="s">
        <v>92</v>
      </c>
      <c r="E126" s="57">
        <v>111000</v>
      </c>
      <c r="F126" s="205"/>
      <c r="G126" s="52"/>
      <c r="H126" s="52"/>
    </row>
    <row r="127" spans="1:8" s="213" customFormat="1" x14ac:dyDescent="0.25">
      <c r="A127" s="14">
        <v>710</v>
      </c>
      <c r="B127" s="14"/>
      <c r="C127" s="14"/>
      <c r="D127" s="14" t="s">
        <v>94</v>
      </c>
      <c r="E127" s="23">
        <f>E128</f>
        <v>2263</v>
      </c>
      <c r="F127" s="23">
        <f>F128</f>
        <v>2263</v>
      </c>
      <c r="G127" s="214"/>
      <c r="H127" s="214"/>
    </row>
    <row r="128" spans="1:8" s="213" customFormat="1" x14ac:dyDescent="0.25">
      <c r="A128" s="69"/>
      <c r="B128" s="246">
        <v>71015</v>
      </c>
      <c r="C128" s="14"/>
      <c r="D128" s="14" t="s">
        <v>95</v>
      </c>
      <c r="E128" s="23">
        <f>E129+E130+E131+E132+E133+E135+E136+E137+E134</f>
        <v>2263</v>
      </c>
      <c r="F128" s="23">
        <f>F129+F130+F131+F132+F133+F135+F136+F137+F134</f>
        <v>2263</v>
      </c>
      <c r="G128" s="214"/>
      <c r="H128" s="214"/>
    </row>
    <row r="129" spans="1:8" s="213" customFormat="1" x14ac:dyDescent="0.25">
      <c r="A129" s="218"/>
      <c r="B129" s="218"/>
      <c r="C129" s="241">
        <v>3020</v>
      </c>
      <c r="D129" s="241" t="s">
        <v>43</v>
      </c>
      <c r="E129" s="222"/>
      <c r="F129" s="222">
        <v>100</v>
      </c>
      <c r="G129" s="214"/>
      <c r="H129" s="214"/>
    </row>
    <row r="130" spans="1:8" s="141" customFormat="1" x14ac:dyDescent="0.25">
      <c r="A130" s="218"/>
      <c r="B130" s="218"/>
      <c r="C130" s="28">
        <v>4010</v>
      </c>
      <c r="D130" s="241" t="s">
        <v>13</v>
      </c>
      <c r="E130" s="222"/>
      <c r="F130" s="216">
        <v>1009</v>
      </c>
      <c r="G130" s="140"/>
      <c r="H130" s="140"/>
    </row>
    <row r="131" spans="1:8" s="32" customFormat="1" ht="15.75" customHeight="1" x14ac:dyDescent="0.25">
      <c r="A131" s="218"/>
      <c r="B131" s="218"/>
      <c r="C131" s="71">
        <v>4020</v>
      </c>
      <c r="D131" s="244" t="s">
        <v>97</v>
      </c>
      <c r="E131" s="222"/>
      <c r="F131" s="216">
        <v>1000</v>
      </c>
      <c r="G131" s="31"/>
      <c r="H131" s="31"/>
    </row>
    <row r="132" spans="1:8" s="80" customFormat="1" x14ac:dyDescent="0.25">
      <c r="A132" s="218"/>
      <c r="B132" s="218"/>
      <c r="C132" s="223">
        <v>4210</v>
      </c>
      <c r="D132" s="241" t="s">
        <v>10</v>
      </c>
      <c r="E132" s="224">
        <v>450</v>
      </c>
      <c r="F132" s="225"/>
      <c r="G132" s="79"/>
      <c r="H132" s="79"/>
    </row>
    <row r="133" spans="1:8" s="53" customFormat="1" x14ac:dyDescent="0.25">
      <c r="A133" s="202"/>
      <c r="B133" s="54"/>
      <c r="C133" s="203">
        <v>4300</v>
      </c>
      <c r="D133" s="244" t="s">
        <v>12</v>
      </c>
      <c r="E133" s="57">
        <v>1433</v>
      </c>
      <c r="F133" s="205"/>
      <c r="G133" s="52"/>
      <c r="H133" s="52"/>
    </row>
    <row r="134" spans="1:8" s="53" customFormat="1" x14ac:dyDescent="0.25">
      <c r="A134" s="202"/>
      <c r="B134" s="54"/>
      <c r="C134" s="203">
        <v>4360</v>
      </c>
      <c r="D134" s="241" t="s">
        <v>50</v>
      </c>
      <c r="E134" s="57"/>
      <c r="F134" s="205">
        <v>71</v>
      </c>
      <c r="G134" s="52"/>
      <c r="H134" s="52"/>
    </row>
    <row r="135" spans="1:8" s="53" customFormat="1" x14ac:dyDescent="0.25">
      <c r="A135" s="202"/>
      <c r="B135" s="54"/>
      <c r="C135" s="203">
        <v>4400</v>
      </c>
      <c r="D135" s="247" t="s">
        <v>98</v>
      </c>
      <c r="E135" s="57">
        <v>380</v>
      </c>
      <c r="F135" s="205"/>
      <c r="G135" s="52"/>
      <c r="H135" s="52"/>
    </row>
    <row r="136" spans="1:8" s="53" customFormat="1" x14ac:dyDescent="0.25">
      <c r="A136" s="202"/>
      <c r="B136" s="54"/>
      <c r="C136" s="203">
        <v>4410</v>
      </c>
      <c r="D136" s="241" t="s">
        <v>48</v>
      </c>
      <c r="E136" s="57"/>
      <c r="F136" s="205">
        <v>50</v>
      </c>
      <c r="G136" s="52"/>
      <c r="H136" s="52"/>
    </row>
    <row r="137" spans="1:8" s="53" customFormat="1" x14ac:dyDescent="0.25">
      <c r="A137" s="202"/>
      <c r="B137" s="54"/>
      <c r="C137" s="203">
        <v>4610</v>
      </c>
      <c r="D137" s="204" t="s">
        <v>96</v>
      </c>
      <c r="E137" s="57"/>
      <c r="F137" s="205">
        <v>33</v>
      </c>
      <c r="G137" s="52"/>
      <c r="H137" s="52"/>
    </row>
    <row r="138" spans="1:8" s="138" customFormat="1" x14ac:dyDescent="0.25">
      <c r="A138" s="308">
        <v>750</v>
      </c>
      <c r="B138" s="266"/>
      <c r="C138" s="266"/>
      <c r="D138" s="266" t="s">
        <v>63</v>
      </c>
      <c r="E138" s="23">
        <f>E139+E142</f>
        <v>7000</v>
      </c>
      <c r="F138" s="23">
        <f>F139+F142</f>
        <v>7000</v>
      </c>
      <c r="G138" s="139"/>
      <c r="H138" s="139"/>
    </row>
    <row r="139" spans="1:8" s="138" customFormat="1" x14ac:dyDescent="0.25">
      <c r="A139" s="308"/>
      <c r="B139" s="308">
        <v>75020</v>
      </c>
      <c r="C139" s="266"/>
      <c r="D139" s="266" t="s">
        <v>64</v>
      </c>
      <c r="E139" s="275">
        <f>E140+E141</f>
        <v>5000</v>
      </c>
      <c r="F139" s="275">
        <f>F140+F141</f>
        <v>5000</v>
      </c>
      <c r="G139" s="139"/>
      <c r="H139" s="139"/>
    </row>
    <row r="140" spans="1:8" s="80" customFormat="1" x14ac:dyDescent="0.25">
      <c r="A140" s="300"/>
      <c r="B140" s="300"/>
      <c r="C140" s="291">
        <v>4410</v>
      </c>
      <c r="D140" s="277" t="s">
        <v>48</v>
      </c>
      <c r="E140" s="224"/>
      <c r="F140" s="225">
        <v>5000</v>
      </c>
      <c r="G140" s="79"/>
      <c r="H140" s="79"/>
    </row>
    <row r="141" spans="1:8" s="141" customFormat="1" x14ac:dyDescent="0.25">
      <c r="A141" s="300"/>
      <c r="B141" s="259"/>
      <c r="C141" s="303">
        <v>4700</v>
      </c>
      <c r="D141" s="277" t="s">
        <v>49</v>
      </c>
      <c r="E141" s="294">
        <v>5000</v>
      </c>
      <c r="F141" s="293"/>
      <c r="G141" s="140"/>
      <c r="H141" s="140"/>
    </row>
    <row r="142" spans="1:8" s="188" customFormat="1" x14ac:dyDescent="0.25">
      <c r="A142" s="167"/>
      <c r="B142" s="191">
        <v>75095</v>
      </c>
      <c r="C142" s="185"/>
      <c r="D142" s="186" t="s">
        <v>11</v>
      </c>
      <c r="E142" s="187">
        <f>E143</f>
        <v>2000</v>
      </c>
      <c r="F142" s="187">
        <f>F143</f>
        <v>2000</v>
      </c>
    </row>
    <row r="143" spans="1:8" s="141" customFormat="1" x14ac:dyDescent="0.25">
      <c r="A143" s="268"/>
      <c r="B143" s="300"/>
      <c r="C143" s="121"/>
      <c r="D143" s="208" t="s">
        <v>84</v>
      </c>
      <c r="E143" s="295">
        <f>E144+E145</f>
        <v>2000</v>
      </c>
      <c r="F143" s="295">
        <f>F144+F145</f>
        <v>2000</v>
      </c>
    </row>
    <row r="144" spans="1:8" s="141" customFormat="1" x14ac:dyDescent="0.25">
      <c r="A144" s="268"/>
      <c r="B144" s="300"/>
      <c r="C144" s="121">
        <v>4260</v>
      </c>
      <c r="D144" s="277" t="s">
        <v>26</v>
      </c>
      <c r="E144" s="294">
        <v>2000</v>
      </c>
      <c r="F144" s="294"/>
    </row>
    <row r="145" spans="1:8" s="141" customFormat="1" x14ac:dyDescent="0.25">
      <c r="A145" s="310"/>
      <c r="B145" s="259"/>
      <c r="C145" s="121">
        <v>4300</v>
      </c>
      <c r="D145" s="244" t="s">
        <v>12</v>
      </c>
      <c r="E145" s="294"/>
      <c r="F145" s="294">
        <v>2000</v>
      </c>
    </row>
    <row r="146" spans="1:8" s="269" customFormat="1" x14ac:dyDescent="0.25">
      <c r="A146" s="165"/>
      <c r="B146" s="165"/>
      <c r="C146" s="317"/>
      <c r="D146" s="318"/>
      <c r="E146" s="29"/>
      <c r="F146" s="29"/>
    </row>
    <row r="147" spans="1:8" s="269" customFormat="1" x14ac:dyDescent="0.25">
      <c r="A147" s="165"/>
      <c r="B147" s="165"/>
      <c r="C147" s="317"/>
      <c r="D147" s="318"/>
      <c r="E147" s="29"/>
      <c r="F147" s="29"/>
    </row>
    <row r="148" spans="1:8" s="269" customFormat="1" x14ac:dyDescent="0.25">
      <c r="A148" s="165"/>
      <c r="B148" s="165"/>
      <c r="C148" s="317"/>
      <c r="D148" s="318"/>
      <c r="E148" s="29"/>
      <c r="F148" s="29"/>
    </row>
    <row r="149" spans="1:8" s="138" customFormat="1" x14ac:dyDescent="0.25">
      <c r="A149" s="258" t="s">
        <v>0</v>
      </c>
      <c r="B149" s="258" t="s">
        <v>1</v>
      </c>
      <c r="C149" s="258" t="s">
        <v>2</v>
      </c>
      <c r="D149" s="260" t="s">
        <v>3</v>
      </c>
      <c r="E149" s="261" t="s">
        <v>4</v>
      </c>
      <c r="F149" s="262" t="s">
        <v>5</v>
      </c>
      <c r="G149" s="139"/>
      <c r="H149" s="139"/>
    </row>
    <row r="150" spans="1:8" s="138" customFormat="1" x14ac:dyDescent="0.25">
      <c r="A150" s="259"/>
      <c r="B150" s="259"/>
      <c r="C150" s="259"/>
      <c r="D150" s="263"/>
      <c r="E150" s="264"/>
      <c r="F150" s="265"/>
      <c r="G150" s="139"/>
      <c r="H150" s="139"/>
    </row>
    <row r="151" spans="1:8" s="213" customFormat="1" x14ac:dyDescent="0.25">
      <c r="A151" s="327">
        <v>754</v>
      </c>
      <c r="B151" s="108"/>
      <c r="C151" s="26"/>
      <c r="D151" s="217" t="s">
        <v>44</v>
      </c>
      <c r="E151" s="23">
        <f>E152</f>
        <v>32421</v>
      </c>
      <c r="F151" s="23">
        <f>F152</f>
        <v>32421</v>
      </c>
      <c r="G151" s="257"/>
      <c r="H151" s="257"/>
    </row>
    <row r="152" spans="1:8" s="213" customFormat="1" x14ac:dyDescent="0.25">
      <c r="A152" s="63"/>
      <c r="B152" s="49">
        <v>75411</v>
      </c>
      <c r="C152" s="81"/>
      <c r="D152" s="217" t="s">
        <v>45</v>
      </c>
      <c r="E152" s="23">
        <f>E153</f>
        <v>32421</v>
      </c>
      <c r="F152" s="23">
        <f>F153</f>
        <v>32421</v>
      </c>
      <c r="G152" s="257"/>
      <c r="H152" s="257"/>
    </row>
    <row r="153" spans="1:8" s="213" customFormat="1" x14ac:dyDescent="0.25">
      <c r="A153" s="328"/>
      <c r="B153" s="329"/>
      <c r="C153" s="331"/>
      <c r="D153" s="90" t="s">
        <v>46</v>
      </c>
      <c r="E153" s="91">
        <f>SUM(E154:E167)</f>
        <v>32421</v>
      </c>
      <c r="F153" s="91">
        <f>SUM(F154:F167)</f>
        <v>32421</v>
      </c>
      <c r="G153" s="257"/>
      <c r="H153" s="257"/>
    </row>
    <row r="154" spans="1:8" s="213" customFormat="1" x14ac:dyDescent="0.25">
      <c r="A154" s="268"/>
      <c r="B154" s="36"/>
      <c r="C154" s="107">
        <v>3070</v>
      </c>
      <c r="D154" s="37" t="s">
        <v>102</v>
      </c>
      <c r="E154" s="89">
        <v>2614</v>
      </c>
      <c r="F154" s="89"/>
      <c r="G154" s="257"/>
      <c r="H154" s="257"/>
    </row>
    <row r="155" spans="1:8" s="213" customFormat="1" x14ac:dyDescent="0.25">
      <c r="A155" s="268"/>
      <c r="B155" s="36"/>
      <c r="C155" s="107">
        <v>4020</v>
      </c>
      <c r="D155" s="37" t="s">
        <v>97</v>
      </c>
      <c r="E155" s="89"/>
      <c r="F155" s="89">
        <v>5001</v>
      </c>
      <c r="G155" s="257"/>
      <c r="H155" s="257"/>
    </row>
    <row r="156" spans="1:8" s="213" customFormat="1" x14ac:dyDescent="0.25">
      <c r="A156" s="268"/>
      <c r="B156" s="36"/>
      <c r="C156" s="332">
        <v>4040</v>
      </c>
      <c r="D156" s="333" t="s">
        <v>104</v>
      </c>
      <c r="E156" s="330">
        <v>1</v>
      </c>
      <c r="F156" s="330"/>
      <c r="G156" s="257"/>
      <c r="H156" s="257"/>
    </row>
    <row r="157" spans="1:8" s="213" customFormat="1" x14ac:dyDescent="0.25">
      <c r="A157" s="268"/>
      <c r="B157" s="36"/>
      <c r="C157" s="332">
        <v>4050</v>
      </c>
      <c r="D157" s="333" t="s">
        <v>103</v>
      </c>
      <c r="E157" s="330">
        <v>28391</v>
      </c>
      <c r="F157" s="330"/>
      <c r="G157" s="257"/>
      <c r="H157" s="257"/>
    </row>
    <row r="158" spans="1:8" s="213" customFormat="1" x14ac:dyDescent="0.25">
      <c r="A158" s="268"/>
      <c r="B158" s="300"/>
      <c r="C158" s="107">
        <v>4060</v>
      </c>
      <c r="D158" s="334" t="s">
        <v>105</v>
      </c>
      <c r="E158" s="89"/>
      <c r="F158" s="335">
        <v>21978</v>
      </c>
      <c r="G158" s="257"/>
      <c r="H158" s="257"/>
    </row>
    <row r="159" spans="1:8" s="213" customFormat="1" x14ac:dyDescent="0.25">
      <c r="A159" s="268"/>
      <c r="B159" s="300"/>
      <c r="C159" s="303">
        <v>4070</v>
      </c>
      <c r="D159" s="292" t="s">
        <v>106</v>
      </c>
      <c r="E159" s="294"/>
      <c r="F159" s="293">
        <v>1413</v>
      </c>
      <c r="G159" s="257"/>
      <c r="H159" s="257"/>
    </row>
    <row r="160" spans="1:8" s="213" customFormat="1" x14ac:dyDescent="0.25">
      <c r="A160" s="268"/>
      <c r="B160" s="300"/>
      <c r="C160" s="303">
        <v>4110</v>
      </c>
      <c r="D160" s="277" t="s">
        <v>38</v>
      </c>
      <c r="E160" s="294">
        <v>71</v>
      </c>
      <c r="F160" s="293"/>
      <c r="G160" s="257"/>
      <c r="H160" s="257"/>
    </row>
    <row r="161" spans="1:8" s="213" customFormat="1" x14ac:dyDescent="0.25">
      <c r="A161" s="268"/>
      <c r="B161" s="300"/>
      <c r="C161" s="303">
        <v>4120</v>
      </c>
      <c r="D161" s="292" t="s">
        <v>33</v>
      </c>
      <c r="E161" s="294"/>
      <c r="F161" s="293">
        <v>14</v>
      </c>
      <c r="G161" s="257"/>
      <c r="H161" s="257"/>
    </row>
    <row r="162" spans="1:8" s="213" customFormat="1" x14ac:dyDescent="0.25">
      <c r="A162" s="268"/>
      <c r="B162" s="300"/>
      <c r="C162" s="303">
        <v>4210</v>
      </c>
      <c r="D162" s="277" t="s">
        <v>10</v>
      </c>
      <c r="E162" s="294">
        <v>1000</v>
      </c>
      <c r="F162" s="293"/>
      <c r="G162" s="257"/>
      <c r="H162" s="257"/>
    </row>
    <row r="163" spans="1:8" s="213" customFormat="1" x14ac:dyDescent="0.25">
      <c r="A163" s="268"/>
      <c r="B163" s="300"/>
      <c r="C163" s="303">
        <v>4270</v>
      </c>
      <c r="D163" s="277" t="s">
        <v>34</v>
      </c>
      <c r="E163" s="294">
        <v>344</v>
      </c>
      <c r="F163" s="293"/>
      <c r="G163" s="257"/>
      <c r="H163" s="257"/>
    </row>
    <row r="164" spans="1:8" s="213" customFormat="1" x14ac:dyDescent="0.25">
      <c r="A164" s="268"/>
      <c r="B164" s="300"/>
      <c r="C164" s="303">
        <v>4280</v>
      </c>
      <c r="D164" s="292" t="s">
        <v>47</v>
      </c>
      <c r="E164" s="294"/>
      <c r="F164" s="293">
        <v>1000</v>
      </c>
      <c r="G164" s="257"/>
      <c r="H164" s="257"/>
    </row>
    <row r="165" spans="1:8" s="213" customFormat="1" x14ac:dyDescent="0.25">
      <c r="A165" s="268"/>
      <c r="B165" s="300"/>
      <c r="C165" s="303">
        <v>4300</v>
      </c>
      <c r="D165" s="277" t="s">
        <v>12</v>
      </c>
      <c r="E165" s="294"/>
      <c r="F165" s="293">
        <v>1000</v>
      </c>
      <c r="G165" s="257"/>
      <c r="H165" s="257"/>
    </row>
    <row r="166" spans="1:8" s="213" customFormat="1" x14ac:dyDescent="0.25">
      <c r="A166" s="268"/>
      <c r="B166" s="300"/>
      <c r="C166" s="303">
        <v>4360</v>
      </c>
      <c r="D166" s="277" t="s">
        <v>50</v>
      </c>
      <c r="E166" s="294"/>
      <c r="F166" s="293">
        <v>1315</v>
      </c>
      <c r="G166" s="257"/>
      <c r="H166" s="257"/>
    </row>
    <row r="167" spans="1:8" s="213" customFormat="1" x14ac:dyDescent="0.25">
      <c r="A167" s="268"/>
      <c r="B167" s="259"/>
      <c r="C167" s="303">
        <v>4410</v>
      </c>
      <c r="D167" s="284" t="s">
        <v>48</v>
      </c>
      <c r="E167" s="294"/>
      <c r="F167" s="293">
        <v>700</v>
      </c>
      <c r="G167" s="257"/>
      <c r="H167" s="257"/>
    </row>
    <row r="168" spans="1:8" s="32" customFormat="1" ht="15.75" customHeight="1" x14ac:dyDescent="0.2">
      <c r="A168" s="308">
        <v>801</v>
      </c>
      <c r="B168" s="266"/>
      <c r="C168" s="266"/>
      <c r="D168" s="217" t="s">
        <v>41</v>
      </c>
      <c r="E168" s="23">
        <f>E169+E175+E178+E198+E205+E214+E182+E189</f>
        <v>178492</v>
      </c>
      <c r="F168" s="23">
        <f>F169+F175+F178+F198+F205+F214+F182+F189</f>
        <v>178492</v>
      </c>
      <c r="G168" s="31"/>
      <c r="H168" s="31"/>
    </row>
    <row r="169" spans="1:8" s="141" customFormat="1" x14ac:dyDescent="0.25">
      <c r="A169" s="108"/>
      <c r="B169" s="306">
        <v>80102</v>
      </c>
      <c r="C169" s="126"/>
      <c r="D169" s="110" t="s">
        <v>53</v>
      </c>
      <c r="E169" s="275">
        <f>E170</f>
        <v>64500</v>
      </c>
      <c r="F169" s="215">
        <f>F170</f>
        <v>64500</v>
      </c>
      <c r="G169" s="140"/>
      <c r="H169" s="140"/>
    </row>
    <row r="170" spans="1:8" s="80" customFormat="1" x14ac:dyDescent="0.25">
      <c r="A170" s="302"/>
      <c r="B170" s="296"/>
      <c r="C170" s="209"/>
      <c r="D170" s="152" t="s">
        <v>32</v>
      </c>
      <c r="E170" s="295">
        <f>E171+E172+E173+E174</f>
        <v>64500</v>
      </c>
      <c r="F170" s="295">
        <f>F171+F172+F173+F174</f>
        <v>64500</v>
      </c>
      <c r="G170" s="79"/>
      <c r="H170" s="79"/>
    </row>
    <row r="171" spans="1:8" s="138" customFormat="1" x14ac:dyDescent="0.25">
      <c r="A171" s="300"/>
      <c r="B171" s="297"/>
      <c r="C171" s="105">
        <v>4010</v>
      </c>
      <c r="D171" s="277" t="s">
        <v>13</v>
      </c>
      <c r="E171" s="294">
        <v>60000</v>
      </c>
      <c r="F171" s="293"/>
      <c r="G171" s="139"/>
      <c r="H171" s="139"/>
    </row>
    <row r="172" spans="1:8" s="138" customFormat="1" x14ac:dyDescent="0.25">
      <c r="A172" s="300"/>
      <c r="B172" s="297"/>
      <c r="C172" s="105">
        <v>4110</v>
      </c>
      <c r="D172" s="277" t="s">
        <v>38</v>
      </c>
      <c r="E172" s="294">
        <v>4500</v>
      </c>
      <c r="F172" s="293"/>
      <c r="G172" s="139"/>
      <c r="H172" s="139"/>
    </row>
    <row r="173" spans="1:8" s="138" customFormat="1" x14ac:dyDescent="0.25">
      <c r="A173" s="300"/>
      <c r="B173" s="297"/>
      <c r="C173" s="105">
        <v>4120</v>
      </c>
      <c r="D173" s="292" t="s">
        <v>33</v>
      </c>
      <c r="E173" s="294"/>
      <c r="F173" s="293">
        <v>4500</v>
      </c>
      <c r="G173" s="139"/>
      <c r="H173" s="139"/>
    </row>
    <row r="174" spans="1:8" s="138" customFormat="1" x14ac:dyDescent="0.25">
      <c r="A174" s="300"/>
      <c r="B174" s="312"/>
      <c r="C174" s="105">
        <v>6060</v>
      </c>
      <c r="D174" s="244" t="s">
        <v>92</v>
      </c>
      <c r="E174" s="294"/>
      <c r="F174" s="293">
        <v>60000</v>
      </c>
      <c r="G174" s="139"/>
      <c r="H174" s="139"/>
    </row>
    <row r="175" spans="1:8" s="141" customFormat="1" x14ac:dyDescent="0.25">
      <c r="A175" s="270"/>
      <c r="B175" s="314">
        <v>80105</v>
      </c>
      <c r="C175" s="126"/>
      <c r="D175" s="110" t="s">
        <v>85</v>
      </c>
      <c r="E175" s="275">
        <f>E176</f>
        <v>0</v>
      </c>
      <c r="F175" s="215">
        <f>F176</f>
        <v>2200</v>
      </c>
      <c r="G175" s="140"/>
      <c r="H175" s="140"/>
    </row>
    <row r="176" spans="1:8" s="80" customFormat="1" x14ac:dyDescent="0.25">
      <c r="A176" s="302"/>
      <c r="B176" s="296"/>
      <c r="C176" s="209"/>
      <c r="D176" s="152" t="s">
        <v>32</v>
      </c>
      <c r="E176" s="295">
        <f>E177</f>
        <v>0</v>
      </c>
      <c r="F176" s="295">
        <f>F177</f>
        <v>2200</v>
      </c>
      <c r="G176" s="79"/>
      <c r="H176" s="79"/>
    </row>
    <row r="177" spans="1:8" s="138" customFormat="1" x14ac:dyDescent="0.25">
      <c r="A177" s="300"/>
      <c r="B177" s="297"/>
      <c r="C177" s="105">
        <v>4110</v>
      </c>
      <c r="D177" s="277" t="s">
        <v>38</v>
      </c>
      <c r="E177" s="294">
        <v>0</v>
      </c>
      <c r="F177" s="293">
        <v>2200</v>
      </c>
      <c r="G177" s="139"/>
      <c r="H177" s="139"/>
    </row>
    <row r="178" spans="1:8" s="138" customFormat="1" x14ac:dyDescent="0.25">
      <c r="A178" s="69"/>
      <c r="B178" s="59">
        <v>80115</v>
      </c>
      <c r="C178" s="267"/>
      <c r="D178" s="266" t="s">
        <v>28</v>
      </c>
      <c r="E178" s="275">
        <f>E179+E150</f>
        <v>0</v>
      </c>
      <c r="F178" s="275">
        <f>F179+F150</f>
        <v>8000</v>
      </c>
      <c r="G178" s="139"/>
      <c r="H178" s="139"/>
    </row>
    <row r="179" spans="1:8" s="80" customFormat="1" x14ac:dyDescent="0.25">
      <c r="A179" s="287"/>
      <c r="B179" s="316"/>
      <c r="C179" s="288"/>
      <c r="D179" s="280" t="s">
        <v>29</v>
      </c>
      <c r="E179" s="295">
        <f>E180+E181</f>
        <v>0</v>
      </c>
      <c r="F179" s="295">
        <f>SUM(F180:F181)</f>
        <v>8000</v>
      </c>
      <c r="G179" s="79"/>
      <c r="H179" s="79"/>
    </row>
    <row r="180" spans="1:8" s="18" customFormat="1" x14ac:dyDescent="0.25">
      <c r="A180" s="276"/>
      <c r="B180" s="274"/>
      <c r="C180" s="289">
        <v>4010</v>
      </c>
      <c r="D180" s="277" t="s">
        <v>13</v>
      </c>
      <c r="E180" s="294"/>
      <c r="F180" s="294">
        <v>6000</v>
      </c>
      <c r="G180" s="139"/>
      <c r="H180" s="139"/>
    </row>
    <row r="181" spans="1:8" s="18" customFormat="1" x14ac:dyDescent="0.25">
      <c r="A181" s="276"/>
      <c r="B181" s="313"/>
      <c r="C181" s="289">
        <v>4110</v>
      </c>
      <c r="D181" s="277" t="s">
        <v>38</v>
      </c>
      <c r="E181" s="294"/>
      <c r="F181" s="294">
        <v>2000</v>
      </c>
      <c r="G181" s="139"/>
      <c r="H181" s="139"/>
    </row>
    <row r="182" spans="1:8" s="53" customFormat="1" x14ac:dyDescent="0.25">
      <c r="A182" s="198"/>
      <c r="B182" s="199">
        <v>80117</v>
      </c>
      <c r="C182" s="200"/>
      <c r="D182" s="50" t="s">
        <v>42</v>
      </c>
      <c r="E182" s="201">
        <f>E183</f>
        <v>3600</v>
      </c>
      <c r="F182" s="201">
        <f>F183</f>
        <v>3600</v>
      </c>
      <c r="G182" s="52"/>
      <c r="H182" s="52"/>
    </row>
    <row r="183" spans="1:8" s="325" customFormat="1" x14ac:dyDescent="0.25">
      <c r="A183" s="319"/>
      <c r="B183" s="320"/>
      <c r="C183" s="321"/>
      <c r="D183" s="322" t="s">
        <v>101</v>
      </c>
      <c r="E183" s="323">
        <f>E188+E184+E185</f>
        <v>3600</v>
      </c>
      <c r="F183" s="323">
        <f>F188+F184+F185</f>
        <v>3600</v>
      </c>
      <c r="G183" s="324"/>
      <c r="H183" s="324"/>
    </row>
    <row r="184" spans="1:8" s="53" customFormat="1" x14ac:dyDescent="0.25">
      <c r="A184" s="202"/>
      <c r="B184" s="54"/>
      <c r="C184" s="55">
        <v>4260</v>
      </c>
      <c r="D184" s="244" t="s">
        <v>26</v>
      </c>
      <c r="E184" s="57"/>
      <c r="F184" s="57">
        <v>3600</v>
      </c>
      <c r="G184" s="52"/>
      <c r="H184" s="52"/>
    </row>
    <row r="185" spans="1:8" s="53" customFormat="1" x14ac:dyDescent="0.25">
      <c r="A185" s="206"/>
      <c r="B185" s="207"/>
      <c r="C185" s="55">
        <v>4270</v>
      </c>
      <c r="D185" s="277" t="s">
        <v>34</v>
      </c>
      <c r="E185" s="57">
        <v>600</v>
      </c>
      <c r="F185" s="57"/>
      <c r="G185" s="52"/>
      <c r="H185" s="52"/>
    </row>
    <row r="186" spans="1:8" s="125" customFormat="1" x14ac:dyDescent="0.25">
      <c r="A186" s="2" t="s">
        <v>0</v>
      </c>
      <c r="B186" s="2" t="s">
        <v>1</v>
      </c>
      <c r="C186" s="2" t="s">
        <v>2</v>
      </c>
      <c r="D186" s="8" t="s">
        <v>3</v>
      </c>
      <c r="E186" s="9" t="s">
        <v>4</v>
      </c>
      <c r="F186" s="10" t="s">
        <v>5</v>
      </c>
      <c r="G186" s="116"/>
      <c r="H186" s="116"/>
    </row>
    <row r="187" spans="1:8" s="124" customFormat="1" x14ac:dyDescent="0.25">
      <c r="A187" s="300"/>
      <c r="B187" s="3"/>
      <c r="C187" s="3"/>
      <c r="D187" s="11"/>
      <c r="E187" s="12"/>
      <c r="F187" s="13"/>
      <c r="G187" s="116"/>
      <c r="H187" s="116"/>
    </row>
    <row r="188" spans="1:8" s="53" customFormat="1" x14ac:dyDescent="0.25">
      <c r="A188" s="339"/>
      <c r="B188" s="336"/>
      <c r="C188" s="55">
        <v>4300</v>
      </c>
      <c r="D188" s="277" t="s">
        <v>12</v>
      </c>
      <c r="E188" s="57">
        <v>3000</v>
      </c>
      <c r="F188" s="57"/>
      <c r="G188" s="52"/>
      <c r="H188" s="52"/>
    </row>
    <row r="189" spans="1:8" s="53" customFormat="1" x14ac:dyDescent="0.25">
      <c r="A189" s="199"/>
      <c r="B189" s="337">
        <v>80120</v>
      </c>
      <c r="C189" s="326"/>
      <c r="D189" s="50" t="s">
        <v>14</v>
      </c>
      <c r="E189" s="201">
        <f>E190</f>
        <v>92100</v>
      </c>
      <c r="F189" s="201">
        <f>F190</f>
        <v>92100</v>
      </c>
      <c r="G189" s="52"/>
      <c r="H189" s="52"/>
    </row>
    <row r="190" spans="1:8" s="325" customFormat="1" x14ac:dyDescent="0.25">
      <c r="A190" s="320"/>
      <c r="B190" s="338"/>
      <c r="C190" s="321"/>
      <c r="D190" s="322" t="s">
        <v>101</v>
      </c>
      <c r="E190" s="323">
        <f>SUM(E191:E197)</f>
        <v>92100</v>
      </c>
      <c r="F190" s="323">
        <f>SUM(F191:F197)</f>
        <v>92100</v>
      </c>
      <c r="G190" s="324"/>
      <c r="H190" s="324"/>
    </row>
    <row r="191" spans="1:8" s="53" customFormat="1" x14ac:dyDescent="0.25">
      <c r="A191" s="54"/>
      <c r="B191" s="336"/>
      <c r="C191" s="55">
        <v>4010</v>
      </c>
      <c r="D191" s="292" t="s">
        <v>13</v>
      </c>
      <c r="E191" s="57"/>
      <c r="F191" s="57">
        <v>92100</v>
      </c>
      <c r="G191" s="52"/>
      <c r="H191" s="52"/>
    </row>
    <row r="192" spans="1:8" s="53" customFormat="1" x14ac:dyDescent="0.25">
      <c r="A192" s="54"/>
      <c r="B192" s="336"/>
      <c r="C192" s="55">
        <v>4110</v>
      </c>
      <c r="D192" s="277" t="s">
        <v>38</v>
      </c>
      <c r="E192" s="57">
        <v>45000</v>
      </c>
      <c r="F192" s="57"/>
      <c r="G192" s="52"/>
      <c r="H192" s="52"/>
    </row>
    <row r="193" spans="1:8" s="53" customFormat="1" x14ac:dyDescent="0.25">
      <c r="A193" s="54"/>
      <c r="B193" s="336"/>
      <c r="C193" s="55">
        <v>4120</v>
      </c>
      <c r="D193" s="292" t="s">
        <v>33</v>
      </c>
      <c r="E193" s="57">
        <v>6000</v>
      </c>
      <c r="F193" s="57"/>
      <c r="G193" s="52"/>
      <c r="H193" s="52"/>
    </row>
    <row r="194" spans="1:8" s="53" customFormat="1" x14ac:dyDescent="0.25">
      <c r="A194" s="54"/>
      <c r="B194" s="336"/>
      <c r="C194" s="55">
        <v>4210</v>
      </c>
      <c r="D194" s="277" t="s">
        <v>10</v>
      </c>
      <c r="E194" s="57">
        <v>6000</v>
      </c>
      <c r="F194" s="57"/>
      <c r="G194" s="52"/>
      <c r="H194" s="52"/>
    </row>
    <row r="195" spans="1:8" s="53" customFormat="1" x14ac:dyDescent="0.25">
      <c r="A195" s="54"/>
      <c r="B195" s="336"/>
      <c r="C195" s="55">
        <v>4260</v>
      </c>
      <c r="D195" s="244" t="s">
        <v>26</v>
      </c>
      <c r="E195" s="57">
        <v>30000</v>
      </c>
      <c r="F195" s="57"/>
      <c r="G195" s="52"/>
      <c r="H195" s="52"/>
    </row>
    <row r="196" spans="1:8" s="53" customFormat="1" x14ac:dyDescent="0.25">
      <c r="A196" s="54"/>
      <c r="B196" s="336"/>
      <c r="C196" s="55">
        <v>4270</v>
      </c>
      <c r="D196" s="277" t="s">
        <v>34</v>
      </c>
      <c r="E196" s="57">
        <v>100</v>
      </c>
      <c r="F196" s="57"/>
      <c r="G196" s="52"/>
      <c r="H196" s="52"/>
    </row>
    <row r="197" spans="1:8" s="53" customFormat="1" x14ac:dyDescent="0.25">
      <c r="A197" s="54"/>
      <c r="B197" s="336"/>
      <c r="C197" s="55">
        <v>4300</v>
      </c>
      <c r="D197" s="277" t="s">
        <v>12</v>
      </c>
      <c r="E197" s="57">
        <v>5000</v>
      </c>
      <c r="F197" s="57"/>
      <c r="G197" s="52"/>
      <c r="H197" s="52"/>
    </row>
    <row r="198" spans="1:8" s="138" customFormat="1" x14ac:dyDescent="0.25">
      <c r="A198" s="285"/>
      <c r="B198" s="315">
        <v>80144</v>
      </c>
      <c r="C198" s="134"/>
      <c r="D198" s="134" t="s">
        <v>86</v>
      </c>
      <c r="E198" s="193">
        <f>E199</f>
        <v>5537</v>
      </c>
      <c r="F198" s="193">
        <f>F199</f>
        <v>3337</v>
      </c>
    </row>
    <row r="199" spans="1:8" s="138" customFormat="1" x14ac:dyDescent="0.25">
      <c r="A199" s="281"/>
      <c r="B199" s="311"/>
      <c r="C199" s="137"/>
      <c r="D199" s="137" t="s">
        <v>32</v>
      </c>
      <c r="E199" s="194">
        <f>E200+E201+E202+E203+E204</f>
        <v>5537</v>
      </c>
      <c r="F199" s="194">
        <f>F200+F201+F202+F203+F204</f>
        <v>3337</v>
      </c>
    </row>
    <row r="200" spans="1:8" s="138" customFormat="1" x14ac:dyDescent="0.25">
      <c r="A200" s="307"/>
      <c r="B200" s="309"/>
      <c r="C200" s="28">
        <v>3020</v>
      </c>
      <c r="D200" s="145" t="s">
        <v>43</v>
      </c>
      <c r="E200" s="210">
        <v>2638</v>
      </c>
      <c r="F200" s="210"/>
    </row>
    <row r="201" spans="1:8" s="138" customFormat="1" x14ac:dyDescent="0.25">
      <c r="A201" s="300"/>
      <c r="B201" s="297"/>
      <c r="C201" s="105">
        <v>4110</v>
      </c>
      <c r="D201" s="277" t="s">
        <v>38</v>
      </c>
      <c r="E201" s="294">
        <v>2200</v>
      </c>
      <c r="F201" s="293"/>
      <c r="G201" s="139"/>
      <c r="H201" s="139"/>
    </row>
    <row r="202" spans="1:8" s="138" customFormat="1" x14ac:dyDescent="0.25">
      <c r="A202" s="300"/>
      <c r="B202" s="297"/>
      <c r="C202" s="105">
        <v>4210</v>
      </c>
      <c r="D202" s="277" t="s">
        <v>10</v>
      </c>
      <c r="E202" s="294"/>
      <c r="F202" s="293">
        <v>2638</v>
      </c>
      <c r="G202" s="139"/>
      <c r="H202" s="139"/>
    </row>
    <row r="203" spans="1:8" s="138" customFormat="1" x14ac:dyDescent="0.25">
      <c r="A203" s="300"/>
      <c r="B203" s="297"/>
      <c r="C203" s="105">
        <v>4260</v>
      </c>
      <c r="D203" s="244" t="s">
        <v>26</v>
      </c>
      <c r="E203" s="294">
        <v>699</v>
      </c>
      <c r="F203" s="293"/>
      <c r="G203" s="139"/>
      <c r="H203" s="139"/>
    </row>
    <row r="204" spans="1:8" s="138" customFormat="1" x14ac:dyDescent="0.25">
      <c r="A204" s="300"/>
      <c r="B204" s="312"/>
      <c r="C204" s="105">
        <v>4270</v>
      </c>
      <c r="D204" s="277" t="s">
        <v>34</v>
      </c>
      <c r="E204" s="294"/>
      <c r="F204" s="293">
        <v>699</v>
      </c>
      <c r="G204" s="139"/>
      <c r="H204" s="139"/>
    </row>
    <row r="205" spans="1:8" s="138" customFormat="1" x14ac:dyDescent="0.25">
      <c r="A205" s="270"/>
      <c r="B205" s="306">
        <v>80151</v>
      </c>
      <c r="C205" s="64"/>
      <c r="D205" s="14" t="s">
        <v>58</v>
      </c>
      <c r="E205" s="39">
        <f>E206</f>
        <v>200</v>
      </c>
      <c r="F205" s="39">
        <f>F206</f>
        <v>1874</v>
      </c>
    </row>
    <row r="206" spans="1:8" s="138" customFormat="1" x14ac:dyDescent="0.25">
      <c r="A206" s="281"/>
      <c r="B206" s="311"/>
      <c r="C206" s="168"/>
      <c r="D206" s="152" t="s">
        <v>54</v>
      </c>
      <c r="E206" s="147">
        <f>SUM(E207:E213)</f>
        <v>200</v>
      </c>
      <c r="F206" s="147">
        <f>SUM(F207:F213)</f>
        <v>1874</v>
      </c>
    </row>
    <row r="207" spans="1:8" s="138" customFormat="1" x14ac:dyDescent="0.25">
      <c r="A207" s="300"/>
      <c r="B207" s="297"/>
      <c r="C207" s="71">
        <v>4010</v>
      </c>
      <c r="D207" s="151" t="s">
        <v>13</v>
      </c>
      <c r="E207" s="89">
        <v>150</v>
      </c>
      <c r="F207" s="89"/>
    </row>
    <row r="208" spans="1:8" s="138" customFormat="1" x14ac:dyDescent="0.25">
      <c r="A208" s="307"/>
      <c r="B208" s="309"/>
      <c r="C208" s="157">
        <v>4120</v>
      </c>
      <c r="D208" s="151" t="s">
        <v>33</v>
      </c>
      <c r="E208" s="89"/>
      <c r="F208" s="89">
        <v>500</v>
      </c>
    </row>
    <row r="209" spans="1:9" s="138" customFormat="1" x14ac:dyDescent="0.25">
      <c r="A209" s="307"/>
      <c r="B209" s="309"/>
      <c r="C209" s="157">
        <v>4210</v>
      </c>
      <c r="D209" s="145" t="s">
        <v>10</v>
      </c>
      <c r="E209" s="89"/>
      <c r="F209" s="89">
        <v>500</v>
      </c>
    </row>
    <row r="210" spans="1:9" s="138" customFormat="1" x14ac:dyDescent="0.25">
      <c r="A210" s="300"/>
      <c r="B210" s="297"/>
      <c r="C210" s="105">
        <v>4260</v>
      </c>
      <c r="D210" s="56" t="s">
        <v>26</v>
      </c>
      <c r="E210" s="154"/>
      <c r="F210" s="153">
        <v>650</v>
      </c>
      <c r="G210" s="139"/>
      <c r="H210" s="139"/>
    </row>
    <row r="211" spans="1:9" s="138" customFormat="1" x14ac:dyDescent="0.25">
      <c r="A211" s="300"/>
      <c r="B211" s="297"/>
      <c r="C211" s="105">
        <v>4270</v>
      </c>
      <c r="D211" s="145" t="s">
        <v>34</v>
      </c>
      <c r="E211" s="154"/>
      <c r="F211" s="153">
        <v>80</v>
      </c>
      <c r="G211" s="139"/>
      <c r="H211" s="139"/>
    </row>
    <row r="212" spans="1:9" s="138" customFormat="1" x14ac:dyDescent="0.25">
      <c r="A212" s="300"/>
      <c r="B212" s="297"/>
      <c r="C212" s="105">
        <v>4360</v>
      </c>
      <c r="D212" s="145" t="s">
        <v>50</v>
      </c>
      <c r="E212" s="154"/>
      <c r="F212" s="153">
        <v>144</v>
      </c>
      <c r="G212" s="139"/>
      <c r="H212" s="139"/>
    </row>
    <row r="213" spans="1:9" s="138" customFormat="1" x14ac:dyDescent="0.25">
      <c r="A213" s="300"/>
      <c r="B213" s="312"/>
      <c r="C213" s="105">
        <v>4430</v>
      </c>
      <c r="D213" s="159" t="s">
        <v>61</v>
      </c>
      <c r="E213" s="154">
        <v>50</v>
      </c>
      <c r="F213" s="153"/>
      <c r="G213" s="139"/>
      <c r="H213" s="139"/>
    </row>
    <row r="214" spans="1:9" s="32" customFormat="1" ht="71.25" x14ac:dyDescent="0.25">
      <c r="A214" s="127"/>
      <c r="B214" s="128">
        <v>80152</v>
      </c>
      <c r="C214" s="129"/>
      <c r="D214" s="130" t="s">
        <v>59</v>
      </c>
      <c r="E214" s="115">
        <f>E215+E225</f>
        <v>12555</v>
      </c>
      <c r="F214" s="115">
        <f>F215+F225</f>
        <v>2881</v>
      </c>
      <c r="G214" s="31"/>
      <c r="H214" s="31"/>
    </row>
    <row r="215" spans="1:9" s="80" customFormat="1" x14ac:dyDescent="0.25">
      <c r="A215" s="287"/>
      <c r="B215" s="66"/>
      <c r="C215" s="70"/>
      <c r="D215" s="67" t="s">
        <v>54</v>
      </c>
      <c r="E215" s="78">
        <f>SUM(E216:E224)</f>
        <v>4555</v>
      </c>
      <c r="F215" s="78">
        <f>SUM(F216:F224)</f>
        <v>2881</v>
      </c>
      <c r="G215" s="79"/>
      <c r="H215" s="79"/>
    </row>
    <row r="216" spans="1:9" s="80" customFormat="1" x14ac:dyDescent="0.25">
      <c r="A216" s="287"/>
      <c r="B216" s="66"/>
      <c r="C216" s="71">
        <v>4010</v>
      </c>
      <c r="D216" s="151" t="s">
        <v>13</v>
      </c>
      <c r="E216" s="154">
        <v>4555</v>
      </c>
      <c r="F216" s="154"/>
      <c r="G216" s="79"/>
      <c r="H216" s="79"/>
    </row>
    <row r="217" spans="1:9" s="80" customFormat="1" x14ac:dyDescent="0.25">
      <c r="A217" s="287"/>
      <c r="B217" s="316"/>
      <c r="C217" s="289">
        <v>4210</v>
      </c>
      <c r="D217" s="277" t="s">
        <v>10</v>
      </c>
      <c r="E217" s="294"/>
      <c r="F217" s="294">
        <v>200</v>
      </c>
      <c r="G217" s="79"/>
      <c r="H217" s="79"/>
    </row>
    <row r="218" spans="1:9" s="80" customFormat="1" x14ac:dyDescent="0.25">
      <c r="A218" s="340"/>
      <c r="B218" s="341"/>
      <c r="C218" s="289">
        <v>4260</v>
      </c>
      <c r="D218" s="244" t="s">
        <v>26</v>
      </c>
      <c r="E218" s="294"/>
      <c r="F218" s="294">
        <v>1000</v>
      </c>
      <c r="G218" s="79"/>
      <c r="H218" s="79"/>
    </row>
    <row r="219" spans="1:9" x14ac:dyDescent="0.25">
      <c r="A219" s="258" t="s">
        <v>0</v>
      </c>
      <c r="B219" s="258" t="s">
        <v>1</v>
      </c>
      <c r="C219" s="258" t="s">
        <v>2</v>
      </c>
      <c r="D219" s="260" t="s">
        <v>3</v>
      </c>
      <c r="E219" s="261" t="s">
        <v>4</v>
      </c>
      <c r="F219" s="262" t="s">
        <v>5</v>
      </c>
    </row>
    <row r="220" spans="1:9" x14ac:dyDescent="0.25">
      <c r="A220" s="259"/>
      <c r="B220" s="259"/>
      <c r="C220" s="259"/>
      <c r="D220" s="263"/>
      <c r="E220" s="264"/>
      <c r="F220" s="265"/>
    </row>
    <row r="221" spans="1:9" s="6" customFormat="1" x14ac:dyDescent="0.25">
      <c r="A221" s="72"/>
      <c r="B221" s="73"/>
      <c r="C221" s="71">
        <v>4270</v>
      </c>
      <c r="D221" s="145" t="s">
        <v>34</v>
      </c>
      <c r="E221" s="154"/>
      <c r="F221" s="154">
        <v>750</v>
      </c>
      <c r="G221" s="7"/>
      <c r="H221" s="7"/>
    </row>
    <row r="222" spans="1:9" s="6" customFormat="1" x14ac:dyDescent="0.25">
      <c r="A222" s="72"/>
      <c r="B222" s="73"/>
      <c r="C222" s="71">
        <v>4280</v>
      </c>
      <c r="D222" s="149" t="s">
        <v>47</v>
      </c>
      <c r="E222" s="154"/>
      <c r="F222" s="154">
        <v>550</v>
      </c>
      <c r="G222" s="7"/>
      <c r="H222" s="7"/>
      <c r="I222" s="123"/>
    </row>
    <row r="223" spans="1:9" s="138" customFormat="1" x14ac:dyDescent="0.25">
      <c r="A223" s="72"/>
      <c r="B223" s="73"/>
      <c r="C223" s="71">
        <v>4300</v>
      </c>
      <c r="D223" s="145" t="s">
        <v>12</v>
      </c>
      <c r="E223" s="154"/>
      <c r="F223" s="154">
        <v>261</v>
      </c>
      <c r="G223" s="139"/>
      <c r="H223" s="139"/>
      <c r="I223" s="123"/>
    </row>
    <row r="224" spans="1:9" s="18" customFormat="1" x14ac:dyDescent="0.25">
      <c r="A224" s="72"/>
      <c r="B224" s="73"/>
      <c r="C224" s="71">
        <v>4360</v>
      </c>
      <c r="D224" s="159" t="s">
        <v>50</v>
      </c>
      <c r="E224" s="154"/>
      <c r="F224" s="154">
        <v>120</v>
      </c>
      <c r="G224" s="7"/>
      <c r="H224" s="7"/>
    </row>
    <row r="225" spans="1:8" s="132" customFormat="1" ht="15.75" customHeight="1" x14ac:dyDescent="0.25">
      <c r="A225" s="83"/>
      <c r="B225" s="93"/>
      <c r="C225" s="94"/>
      <c r="D225" s="67" t="s">
        <v>29</v>
      </c>
      <c r="E225" s="78">
        <f>SUM(E226:E227)</f>
        <v>8000</v>
      </c>
      <c r="F225" s="78">
        <f>SUM(F226:F227)</f>
        <v>0</v>
      </c>
      <c r="G225" s="131"/>
      <c r="H225" s="131"/>
    </row>
    <row r="226" spans="1:8" s="32" customFormat="1" ht="15.75" customHeight="1" x14ac:dyDescent="0.25">
      <c r="A226" s="158"/>
      <c r="B226" s="155"/>
      <c r="C226" s="160">
        <v>4010</v>
      </c>
      <c r="D226" s="145" t="s">
        <v>13</v>
      </c>
      <c r="E226" s="154">
        <v>6000</v>
      </c>
      <c r="F226" s="153"/>
      <c r="G226" s="31"/>
      <c r="H226" s="31"/>
    </row>
    <row r="227" spans="1:8" s="80" customFormat="1" x14ac:dyDescent="0.25">
      <c r="A227" s="3"/>
      <c r="B227" s="77"/>
      <c r="C227" s="150">
        <v>4110</v>
      </c>
      <c r="D227" s="145" t="s">
        <v>38</v>
      </c>
      <c r="E227" s="61">
        <v>2000</v>
      </c>
      <c r="F227" s="62"/>
      <c r="G227" s="79"/>
      <c r="H227" s="79"/>
    </row>
    <row r="228" spans="1:8" s="124" customFormat="1" x14ac:dyDescent="0.25">
      <c r="A228" s="109">
        <v>852</v>
      </c>
      <c r="B228" s="26"/>
      <c r="C228" s="92"/>
      <c r="D228" s="133" t="s">
        <v>35</v>
      </c>
      <c r="E228" s="60">
        <f>E229+E233</f>
        <v>19288</v>
      </c>
      <c r="F228" s="275">
        <f>F229+F233</f>
        <v>19288</v>
      </c>
      <c r="G228" s="116"/>
      <c r="H228" s="116"/>
    </row>
    <row r="229" spans="1:8" x14ac:dyDescent="0.25">
      <c r="A229" s="108"/>
      <c r="B229" s="306">
        <v>85202</v>
      </c>
      <c r="C229" s="33"/>
      <c r="D229" s="27" t="s">
        <v>36</v>
      </c>
      <c r="E229" s="21">
        <f>E230</f>
        <v>13038</v>
      </c>
      <c r="F229" s="21">
        <f>F230</f>
        <v>13038</v>
      </c>
    </row>
    <row r="230" spans="1:8" x14ac:dyDescent="0.25">
      <c r="A230" s="302"/>
      <c r="B230" s="84"/>
      <c r="C230" s="85"/>
      <c r="D230" s="86" t="s">
        <v>40</v>
      </c>
      <c r="E230" s="87">
        <f>SUM(E231:E232)</f>
        <v>13038</v>
      </c>
      <c r="F230" s="87">
        <f>SUM(F231:F232)</f>
        <v>13038</v>
      </c>
    </row>
    <row r="231" spans="1:8" x14ac:dyDescent="0.25">
      <c r="A231" s="300"/>
      <c r="B231" s="88"/>
      <c r="C231" s="28">
        <v>4210</v>
      </c>
      <c r="D231" s="22" t="s">
        <v>10</v>
      </c>
      <c r="E231" s="24"/>
      <c r="F231" s="24">
        <v>13038</v>
      </c>
    </row>
    <row r="232" spans="1:8" x14ac:dyDescent="0.25">
      <c r="A232" s="300"/>
      <c r="B232" s="88"/>
      <c r="C232" s="28">
        <v>6060</v>
      </c>
      <c r="D232" s="56" t="s">
        <v>92</v>
      </c>
      <c r="E232" s="24">
        <v>13038</v>
      </c>
      <c r="F232" s="24"/>
    </row>
    <row r="233" spans="1:8" s="269" customFormat="1" x14ac:dyDescent="0.25">
      <c r="A233" s="350"/>
      <c r="B233" s="272">
        <v>85218</v>
      </c>
      <c r="C233" s="286"/>
      <c r="D233" s="286" t="s">
        <v>107</v>
      </c>
      <c r="E233" s="238">
        <f>E234+E235+E236+E237+E238+E239</f>
        <v>6250</v>
      </c>
      <c r="F233" s="238">
        <f>F234+F235+F236+F237+F238+F239</f>
        <v>6250</v>
      </c>
      <c r="G233" s="140"/>
      <c r="H233" s="140"/>
    </row>
    <row r="234" spans="1:8" x14ac:dyDescent="0.25">
      <c r="A234" s="345"/>
      <c r="B234" s="307"/>
      <c r="C234" s="284">
        <v>4010</v>
      </c>
      <c r="D234" s="292" t="s">
        <v>13</v>
      </c>
      <c r="E234" s="298">
        <v>5800</v>
      </c>
      <c r="F234" s="298"/>
    </row>
    <row r="235" spans="1:8" x14ac:dyDescent="0.25">
      <c r="A235" s="345"/>
      <c r="B235" s="307"/>
      <c r="C235" s="284">
        <v>4110</v>
      </c>
      <c r="D235" s="277" t="s">
        <v>38</v>
      </c>
      <c r="E235" s="298"/>
      <c r="F235" s="298">
        <v>4500</v>
      </c>
    </row>
    <row r="236" spans="1:8" x14ac:dyDescent="0.25">
      <c r="A236" s="345"/>
      <c r="B236" s="307"/>
      <c r="C236" s="284">
        <v>4120</v>
      </c>
      <c r="D236" s="292" t="s">
        <v>33</v>
      </c>
      <c r="E236" s="298"/>
      <c r="F236" s="298">
        <v>1300</v>
      </c>
    </row>
    <row r="237" spans="1:8" x14ac:dyDescent="0.25">
      <c r="A237" s="345"/>
      <c r="B237" s="307"/>
      <c r="C237" s="284">
        <v>4260</v>
      </c>
      <c r="D237" s="244" t="s">
        <v>26</v>
      </c>
      <c r="E237" s="298">
        <v>250</v>
      </c>
      <c r="F237" s="298"/>
    </row>
    <row r="238" spans="1:8" x14ac:dyDescent="0.25">
      <c r="A238" s="345"/>
      <c r="B238" s="307"/>
      <c r="C238" s="284">
        <v>4300</v>
      </c>
      <c r="D238" s="277" t="s">
        <v>12</v>
      </c>
      <c r="E238" s="298">
        <v>200</v>
      </c>
      <c r="F238" s="298"/>
    </row>
    <row r="239" spans="1:8" x14ac:dyDescent="0.25">
      <c r="A239" s="346"/>
      <c r="B239" s="283"/>
      <c r="C239" s="284">
        <v>4410</v>
      </c>
      <c r="D239" s="284" t="s">
        <v>48</v>
      </c>
      <c r="E239" s="298"/>
      <c r="F239" s="298">
        <v>450</v>
      </c>
    </row>
    <row r="240" spans="1:8" s="138" customFormat="1" x14ac:dyDescent="0.25">
      <c r="A240" s="272">
        <v>854</v>
      </c>
      <c r="B240" s="272"/>
      <c r="C240" s="286"/>
      <c r="D240" s="286" t="s">
        <v>31</v>
      </c>
      <c r="E240" s="193">
        <f>E241+E267+E274+E281+E253+E249</f>
        <v>58150</v>
      </c>
      <c r="F240" s="193">
        <f>F241+F267+F274+F281+F253+F249</f>
        <v>58150</v>
      </c>
    </row>
    <row r="241" spans="1:8" s="138" customFormat="1" x14ac:dyDescent="0.25">
      <c r="A241" s="272"/>
      <c r="B241" s="315">
        <v>85403</v>
      </c>
      <c r="C241" s="273"/>
      <c r="D241" s="286" t="s">
        <v>87</v>
      </c>
      <c r="E241" s="193">
        <f>E242</f>
        <v>21000</v>
      </c>
      <c r="F241" s="193">
        <f>F242</f>
        <v>22300</v>
      </c>
    </row>
    <row r="242" spans="1:8" s="138" customFormat="1" x14ac:dyDescent="0.25">
      <c r="A242" s="281"/>
      <c r="B242" s="311"/>
      <c r="C242" s="290"/>
      <c r="D242" s="282" t="s">
        <v>32</v>
      </c>
      <c r="E242" s="194">
        <f>E244+E245+E243+E246+E247+E248</f>
        <v>21000</v>
      </c>
      <c r="F242" s="194">
        <f>F244+F245+F243+F246+F247+F248</f>
        <v>22300</v>
      </c>
    </row>
    <row r="243" spans="1:8" s="138" customFormat="1" x14ac:dyDescent="0.25">
      <c r="A243" s="307"/>
      <c r="B243" s="309"/>
      <c r="C243" s="299">
        <v>4120</v>
      </c>
      <c r="D243" s="292" t="s">
        <v>33</v>
      </c>
      <c r="E243" s="195"/>
      <c r="F243" s="195">
        <v>1300</v>
      </c>
    </row>
    <row r="244" spans="1:8" s="138" customFormat="1" x14ac:dyDescent="0.25">
      <c r="A244" s="307"/>
      <c r="B244" s="309"/>
      <c r="C244" s="299">
        <v>4210</v>
      </c>
      <c r="D244" s="277" t="s">
        <v>10</v>
      </c>
      <c r="E244" s="195"/>
      <c r="F244" s="195">
        <v>8000</v>
      </c>
    </row>
    <row r="245" spans="1:8" s="138" customFormat="1" x14ac:dyDescent="0.25">
      <c r="A245" s="307"/>
      <c r="B245" s="309"/>
      <c r="C245" s="299">
        <v>4220</v>
      </c>
      <c r="D245" s="284" t="s">
        <v>60</v>
      </c>
      <c r="E245" s="195"/>
      <c r="F245" s="195">
        <v>10000</v>
      </c>
    </row>
    <row r="246" spans="1:8" x14ac:dyDescent="0.25">
      <c r="A246" s="307"/>
      <c r="B246" s="309"/>
      <c r="C246" s="299">
        <v>4260</v>
      </c>
      <c r="D246" s="244" t="s">
        <v>26</v>
      </c>
      <c r="E246" s="298">
        <v>11000</v>
      </c>
      <c r="F246" s="298"/>
      <c r="G246" s="139"/>
      <c r="H246" s="139"/>
    </row>
    <row r="247" spans="1:8" x14ac:dyDescent="0.25">
      <c r="A247" s="307"/>
      <c r="B247" s="309"/>
      <c r="C247" s="299">
        <v>4300</v>
      </c>
      <c r="D247" s="277" t="s">
        <v>12</v>
      </c>
      <c r="E247" s="298">
        <v>10000</v>
      </c>
      <c r="F247" s="298"/>
      <c r="G247" s="139"/>
      <c r="H247" s="139"/>
    </row>
    <row r="248" spans="1:8" x14ac:dyDescent="0.25">
      <c r="A248" s="307"/>
      <c r="B248" s="309"/>
      <c r="C248" s="351">
        <v>4710</v>
      </c>
      <c r="D248" s="353" t="s">
        <v>37</v>
      </c>
      <c r="E248" s="352"/>
      <c r="F248" s="352">
        <v>3000</v>
      </c>
      <c r="G248" s="139"/>
      <c r="H248" s="139"/>
    </row>
    <row r="249" spans="1:8" s="356" customFormat="1" x14ac:dyDescent="0.25">
      <c r="A249" s="285"/>
      <c r="B249" s="272">
        <v>85404</v>
      </c>
      <c r="C249" s="286"/>
      <c r="D249" s="217" t="s">
        <v>109</v>
      </c>
      <c r="E249" s="238">
        <f>E250</f>
        <v>3000</v>
      </c>
      <c r="F249" s="238">
        <f>F250</f>
        <v>3000</v>
      </c>
      <c r="G249" s="355"/>
      <c r="H249" s="355"/>
    </row>
    <row r="250" spans="1:8" s="213" customFormat="1" x14ac:dyDescent="0.25">
      <c r="A250" s="287"/>
      <c r="B250" s="287"/>
      <c r="C250" s="288"/>
      <c r="D250" s="280" t="s">
        <v>110</v>
      </c>
      <c r="E250" s="304">
        <f>SUM(E251:E252)</f>
        <v>3000</v>
      </c>
      <c r="F250" s="304">
        <f>SUM(F251:F252)</f>
        <v>3000</v>
      </c>
      <c r="G250" s="257"/>
      <c r="H250" s="257"/>
    </row>
    <row r="251" spans="1:8" s="213" customFormat="1" x14ac:dyDescent="0.25">
      <c r="A251" s="276"/>
      <c r="B251" s="276"/>
      <c r="C251" s="299">
        <v>4010</v>
      </c>
      <c r="D251" s="292" t="s">
        <v>13</v>
      </c>
      <c r="E251" s="298">
        <v>3000</v>
      </c>
      <c r="F251" s="298"/>
      <c r="G251" s="257"/>
      <c r="H251" s="257"/>
    </row>
    <row r="252" spans="1:8" s="213" customFormat="1" x14ac:dyDescent="0.25">
      <c r="A252" s="276"/>
      <c r="B252" s="354"/>
      <c r="C252" s="299">
        <v>4240</v>
      </c>
      <c r="D252" s="301" t="s">
        <v>111</v>
      </c>
      <c r="E252" s="298">
        <v>0</v>
      </c>
      <c r="F252" s="298">
        <v>3000</v>
      </c>
      <c r="G252" s="257"/>
      <c r="H252" s="257"/>
    </row>
    <row r="253" spans="1:8" s="213" customFormat="1" x14ac:dyDescent="0.25">
      <c r="A253" s="343"/>
      <c r="B253" s="69">
        <v>85406</v>
      </c>
      <c r="C253" s="357"/>
      <c r="D253" s="34" t="s">
        <v>100</v>
      </c>
      <c r="E253" s="358">
        <f>E254+E262</f>
        <v>9090</v>
      </c>
      <c r="F253" s="358">
        <f>F254+F262</f>
        <v>9090</v>
      </c>
      <c r="G253" s="247"/>
      <c r="H253" s="247"/>
    </row>
    <row r="254" spans="1:8" s="213" customFormat="1" x14ac:dyDescent="0.25">
      <c r="A254" s="344"/>
      <c r="B254" s="287"/>
      <c r="C254" s="288"/>
      <c r="D254" s="280" t="s">
        <v>99</v>
      </c>
      <c r="E254" s="304">
        <f>SUM(E255:E262)</f>
        <v>5403</v>
      </c>
      <c r="F254" s="304">
        <f>SUM(F255:F262)</f>
        <v>5403</v>
      </c>
      <c r="G254" s="247"/>
      <c r="H254" s="247"/>
    </row>
    <row r="255" spans="1:8" s="213" customFormat="1" x14ac:dyDescent="0.25">
      <c r="A255" s="359"/>
      <c r="B255" s="354"/>
      <c r="C255" s="299">
        <v>4170</v>
      </c>
      <c r="D255" s="301" t="s">
        <v>39</v>
      </c>
      <c r="E255" s="298">
        <v>1430</v>
      </c>
      <c r="F255" s="298"/>
      <c r="G255" s="247"/>
      <c r="H255" s="247"/>
    </row>
    <row r="256" spans="1:8" x14ac:dyDescent="0.25">
      <c r="A256" s="258" t="s">
        <v>0</v>
      </c>
      <c r="B256" s="258" t="s">
        <v>1</v>
      </c>
      <c r="C256" s="258" t="s">
        <v>2</v>
      </c>
      <c r="D256" s="260" t="s">
        <v>3</v>
      </c>
      <c r="E256" s="261" t="s">
        <v>4</v>
      </c>
      <c r="F256" s="262" t="s">
        <v>5</v>
      </c>
    </row>
    <row r="257" spans="1:8" x14ac:dyDescent="0.25">
      <c r="A257" s="259"/>
      <c r="B257" s="259"/>
      <c r="C257" s="259"/>
      <c r="D257" s="263"/>
      <c r="E257" s="264"/>
      <c r="F257" s="265"/>
    </row>
    <row r="258" spans="1:8" s="213" customFormat="1" x14ac:dyDescent="0.25">
      <c r="A258" s="268"/>
      <c r="B258" s="258"/>
      <c r="C258" s="289">
        <v>4210</v>
      </c>
      <c r="D258" s="279" t="s">
        <v>10</v>
      </c>
      <c r="E258" s="305"/>
      <c r="F258" s="305">
        <v>1430</v>
      </c>
      <c r="G258" s="247"/>
      <c r="H258" s="247"/>
    </row>
    <row r="259" spans="1:8" s="213" customFormat="1" x14ac:dyDescent="0.25">
      <c r="A259" s="345"/>
      <c r="B259" s="307"/>
      <c r="C259" s="256">
        <v>4280</v>
      </c>
      <c r="D259" s="254" t="s">
        <v>47</v>
      </c>
      <c r="E259" s="255">
        <v>60</v>
      </c>
      <c r="F259" s="255"/>
      <c r="G259" s="247"/>
      <c r="H259" s="247"/>
    </row>
    <row r="260" spans="1:8" s="213" customFormat="1" x14ac:dyDescent="0.25">
      <c r="A260" s="345"/>
      <c r="B260" s="307"/>
      <c r="C260" s="256">
        <v>4400</v>
      </c>
      <c r="D260" s="257" t="s">
        <v>98</v>
      </c>
      <c r="E260" s="255">
        <v>226</v>
      </c>
      <c r="F260" s="255"/>
      <c r="G260" s="247"/>
      <c r="H260" s="247"/>
    </row>
    <row r="261" spans="1:8" s="213" customFormat="1" x14ac:dyDescent="0.25">
      <c r="A261" s="345"/>
      <c r="B261" s="307"/>
      <c r="C261" s="256">
        <v>4410</v>
      </c>
      <c r="D261" s="253" t="s">
        <v>48</v>
      </c>
      <c r="E261" s="255"/>
      <c r="F261" s="255">
        <v>286</v>
      </c>
      <c r="G261" s="247"/>
      <c r="H261" s="247"/>
    </row>
    <row r="262" spans="1:8" x14ac:dyDescent="0.25">
      <c r="A262" s="345"/>
      <c r="B262" s="307"/>
      <c r="C262" s="299"/>
      <c r="D262" s="280" t="s">
        <v>110</v>
      </c>
      <c r="E262" s="147">
        <f>SUM(E263:E266)</f>
        <v>3687</v>
      </c>
      <c r="F262" s="147">
        <f>SUM(F263:F266)</f>
        <v>3687</v>
      </c>
    </row>
    <row r="263" spans="1:8" x14ac:dyDescent="0.25">
      <c r="A263" s="345"/>
      <c r="B263" s="307"/>
      <c r="C263" s="299">
        <v>4010</v>
      </c>
      <c r="D263" s="292" t="s">
        <v>13</v>
      </c>
      <c r="E263" s="298">
        <v>3000</v>
      </c>
      <c r="F263" s="298"/>
    </row>
    <row r="264" spans="1:8" x14ac:dyDescent="0.25">
      <c r="A264" s="345"/>
      <c r="B264" s="307"/>
      <c r="C264" s="299">
        <v>4120</v>
      </c>
      <c r="D264" s="284" t="s">
        <v>33</v>
      </c>
      <c r="E264" s="298"/>
      <c r="F264" s="298">
        <v>687</v>
      </c>
    </row>
    <row r="265" spans="1:8" x14ac:dyDescent="0.25">
      <c r="A265" s="345"/>
      <c r="B265" s="307"/>
      <c r="C265" s="299">
        <v>4170</v>
      </c>
      <c r="D265" s="301" t="s">
        <v>39</v>
      </c>
      <c r="E265" s="298">
        <v>687</v>
      </c>
      <c r="F265" s="298"/>
    </row>
    <row r="266" spans="1:8" x14ac:dyDescent="0.25">
      <c r="A266" s="345"/>
      <c r="B266" s="283"/>
      <c r="C266" s="299">
        <v>4710</v>
      </c>
      <c r="D266" s="353" t="s">
        <v>37</v>
      </c>
      <c r="E266" s="298"/>
      <c r="F266" s="298">
        <v>3000</v>
      </c>
    </row>
    <row r="267" spans="1:8" s="213" customFormat="1" x14ac:dyDescent="0.25">
      <c r="A267" s="270"/>
      <c r="B267" s="314">
        <v>85410</v>
      </c>
      <c r="C267" s="81"/>
      <c r="D267" s="217" t="s">
        <v>88</v>
      </c>
      <c r="E267" s="23">
        <f>E268</f>
        <v>20172</v>
      </c>
      <c r="F267" s="76">
        <f>F268</f>
        <v>20172</v>
      </c>
      <c r="G267" s="214"/>
      <c r="H267" s="214"/>
    </row>
    <row r="268" spans="1:8" s="213" customFormat="1" x14ac:dyDescent="0.25">
      <c r="A268" s="302"/>
      <c r="B268" s="296"/>
      <c r="C268" s="232"/>
      <c r="D268" s="230" t="s">
        <v>89</v>
      </c>
      <c r="E268" s="295">
        <f>SUM(E269:E273)</f>
        <v>20172</v>
      </c>
      <c r="F268" s="295">
        <f>SUM(F269:F273)</f>
        <v>20172</v>
      </c>
      <c r="G268" s="214"/>
      <c r="H268" s="214"/>
    </row>
    <row r="269" spans="1:8" s="213" customFormat="1" x14ac:dyDescent="0.25">
      <c r="A269" s="300"/>
      <c r="B269" s="297"/>
      <c r="C269" s="291">
        <v>4010</v>
      </c>
      <c r="D269" s="277" t="s">
        <v>13</v>
      </c>
      <c r="E269" s="294">
        <v>20000</v>
      </c>
      <c r="F269" s="293"/>
      <c r="G269" s="214"/>
      <c r="H269" s="214"/>
    </row>
    <row r="270" spans="1:8" s="213" customFormat="1" x14ac:dyDescent="0.25">
      <c r="A270" s="300"/>
      <c r="B270" s="297"/>
      <c r="C270" s="291">
        <v>4220</v>
      </c>
      <c r="D270" s="301" t="s">
        <v>60</v>
      </c>
      <c r="E270" s="294"/>
      <c r="F270" s="293">
        <v>4000</v>
      </c>
      <c r="G270" s="214"/>
      <c r="H270" s="214"/>
    </row>
    <row r="271" spans="1:8" s="213" customFormat="1" x14ac:dyDescent="0.25">
      <c r="A271" s="300"/>
      <c r="B271" s="297"/>
      <c r="C271" s="291">
        <v>4260</v>
      </c>
      <c r="D271" s="277" t="s">
        <v>26</v>
      </c>
      <c r="E271" s="224"/>
      <c r="F271" s="225">
        <v>9000</v>
      </c>
      <c r="G271" s="214"/>
      <c r="H271" s="214"/>
    </row>
    <row r="272" spans="1:8" s="213" customFormat="1" x14ac:dyDescent="0.25">
      <c r="A272" s="300"/>
      <c r="B272" s="297"/>
      <c r="C272" s="291">
        <v>4300</v>
      </c>
      <c r="D272" s="279" t="s">
        <v>12</v>
      </c>
      <c r="E272" s="224"/>
      <c r="F272" s="225">
        <v>7172</v>
      </c>
      <c r="G272" s="214"/>
      <c r="H272" s="214"/>
    </row>
    <row r="273" spans="1:8" s="213" customFormat="1" x14ac:dyDescent="0.25">
      <c r="A273" s="300"/>
      <c r="B273" s="312"/>
      <c r="C273" s="291">
        <v>4440</v>
      </c>
      <c r="D273" s="301" t="s">
        <v>57</v>
      </c>
      <c r="E273" s="224">
        <v>172</v>
      </c>
      <c r="F273" s="225"/>
      <c r="G273" s="214"/>
      <c r="H273" s="214"/>
    </row>
    <row r="274" spans="1:8" s="213" customFormat="1" x14ac:dyDescent="0.25">
      <c r="A274" s="285"/>
      <c r="B274" s="348">
        <v>85411</v>
      </c>
      <c r="C274" s="286"/>
      <c r="D274" s="266" t="s">
        <v>90</v>
      </c>
      <c r="E274" s="238">
        <f>E275</f>
        <v>3588</v>
      </c>
      <c r="F274" s="238">
        <f>F275</f>
        <v>3588</v>
      </c>
    </row>
    <row r="275" spans="1:8" s="213" customFormat="1" x14ac:dyDescent="0.25">
      <c r="A275" s="281"/>
      <c r="B275" s="342"/>
      <c r="C275" s="282"/>
      <c r="D275" s="280" t="s">
        <v>89</v>
      </c>
      <c r="E275" s="147">
        <f>SUM(E276:E280)</f>
        <v>3588</v>
      </c>
      <c r="F275" s="147">
        <f>SUM(F276:F280)</f>
        <v>3588</v>
      </c>
    </row>
    <row r="276" spans="1:8" s="213" customFormat="1" x14ac:dyDescent="0.25">
      <c r="A276" s="307"/>
      <c r="B276" s="278"/>
      <c r="C276" s="284">
        <v>4210</v>
      </c>
      <c r="D276" s="277" t="s">
        <v>10</v>
      </c>
      <c r="E276" s="298">
        <v>1500</v>
      </c>
      <c r="F276" s="298"/>
    </row>
    <row r="277" spans="1:8" x14ac:dyDescent="0.25">
      <c r="A277" s="307"/>
      <c r="B277" s="278"/>
      <c r="C277" s="284">
        <v>4260</v>
      </c>
      <c r="D277" s="244" t="s">
        <v>26</v>
      </c>
      <c r="E277" s="298"/>
      <c r="F277" s="298">
        <v>3558</v>
      </c>
    </row>
    <row r="278" spans="1:8" x14ac:dyDescent="0.25">
      <c r="A278" s="307"/>
      <c r="B278" s="278"/>
      <c r="C278" s="284">
        <v>4270</v>
      </c>
      <c r="D278" s="277" t="s">
        <v>34</v>
      </c>
      <c r="E278" s="298">
        <v>1928</v>
      </c>
      <c r="F278" s="298"/>
    </row>
    <row r="279" spans="1:8" x14ac:dyDescent="0.25">
      <c r="A279" s="307"/>
      <c r="B279" s="278"/>
      <c r="C279" s="284">
        <v>4280</v>
      </c>
      <c r="D279" s="277" t="s">
        <v>47</v>
      </c>
      <c r="E279" s="298">
        <v>160</v>
      </c>
      <c r="F279" s="298"/>
    </row>
    <row r="280" spans="1:8" x14ac:dyDescent="0.25">
      <c r="A280" s="307"/>
      <c r="B280" s="278"/>
      <c r="C280" s="284">
        <v>4440</v>
      </c>
      <c r="D280" s="301" t="s">
        <v>57</v>
      </c>
      <c r="E280" s="298"/>
      <c r="F280" s="298">
        <v>30</v>
      </c>
    </row>
    <row r="281" spans="1:8" x14ac:dyDescent="0.25">
      <c r="A281" s="285"/>
      <c r="B281" s="348">
        <v>85419</v>
      </c>
      <c r="C281" s="286"/>
      <c r="D281" s="286" t="s">
        <v>91</v>
      </c>
      <c r="E281" s="193">
        <f>E283</f>
        <v>1300</v>
      </c>
      <c r="F281" s="193">
        <v>0</v>
      </c>
    </row>
    <row r="282" spans="1:8" ht="15.75" x14ac:dyDescent="0.25">
      <c r="A282" s="281"/>
      <c r="B282" s="342"/>
      <c r="C282" s="282"/>
      <c r="D282" s="282" t="s">
        <v>32</v>
      </c>
      <c r="E282" s="194">
        <f>E283</f>
        <v>1300</v>
      </c>
      <c r="F282" s="194">
        <v>0</v>
      </c>
      <c r="G282" s="271"/>
      <c r="H282" s="278"/>
    </row>
    <row r="283" spans="1:8" ht="15.75" x14ac:dyDescent="0.25">
      <c r="A283" s="283"/>
      <c r="B283" s="349"/>
      <c r="C283" s="284">
        <v>4120</v>
      </c>
      <c r="D283" s="301" t="s">
        <v>33</v>
      </c>
      <c r="E283" s="195">
        <v>1300</v>
      </c>
      <c r="F283" s="195"/>
      <c r="G283" s="251"/>
      <c r="H283" s="252"/>
    </row>
    <row r="284" spans="1:8" s="269" customFormat="1" x14ac:dyDescent="0.25">
      <c r="A284" s="286">
        <v>855</v>
      </c>
      <c r="B284" s="347"/>
      <c r="C284" s="286"/>
      <c r="D284" s="286" t="s">
        <v>55</v>
      </c>
      <c r="E284" s="238">
        <f>E285</f>
        <v>1600</v>
      </c>
      <c r="F284" s="238">
        <f>F285</f>
        <v>1600</v>
      </c>
      <c r="G284" s="140"/>
      <c r="H284" s="140"/>
    </row>
    <row r="285" spans="1:8" s="269" customFormat="1" x14ac:dyDescent="0.25">
      <c r="A285" s="285"/>
      <c r="B285" s="348">
        <v>85508</v>
      </c>
      <c r="C285" s="286"/>
      <c r="D285" s="286" t="s">
        <v>108</v>
      </c>
      <c r="E285" s="238">
        <f>E286+E287</f>
        <v>1600</v>
      </c>
      <c r="F285" s="238">
        <f>F286+F287</f>
        <v>1600</v>
      </c>
      <c r="G285" s="140"/>
      <c r="H285" s="140"/>
    </row>
    <row r="286" spans="1:8" x14ac:dyDescent="0.25">
      <c r="A286" s="307"/>
      <c r="B286" s="278"/>
      <c r="C286" s="284">
        <v>4210</v>
      </c>
      <c r="D286" s="277" t="s">
        <v>10</v>
      </c>
      <c r="E286" s="298"/>
      <c r="F286" s="298">
        <v>1600</v>
      </c>
    </row>
    <row r="287" spans="1:8" x14ac:dyDescent="0.25">
      <c r="A287" s="283"/>
      <c r="B287" s="349"/>
      <c r="C287" s="284">
        <v>4300</v>
      </c>
      <c r="D287" s="279" t="s">
        <v>12</v>
      </c>
      <c r="E287" s="298">
        <v>1600</v>
      </c>
      <c r="F287" s="298"/>
    </row>
    <row r="288" spans="1:8" x14ac:dyDescent="0.25">
      <c r="A288" s="50"/>
      <c r="B288" s="50"/>
      <c r="C288" s="50"/>
      <c r="D288" s="50" t="s">
        <v>9</v>
      </c>
      <c r="E288" s="51">
        <f>E284+E240+E228+E168+E151+E138+E127+E122+E118</f>
        <v>411024</v>
      </c>
      <c r="F288" s="248">
        <f>F284+F240+F228+F168+F151+F138+F127+F122+F118</f>
        <v>411024</v>
      </c>
      <c r="G288" s="250"/>
      <c r="H288" s="250"/>
    </row>
    <row r="289" spans="1:8" x14ac:dyDescent="0.25">
      <c r="A289" s="50"/>
      <c r="B289" s="50"/>
      <c r="C289" s="50"/>
      <c r="D289" s="50" t="s">
        <v>15</v>
      </c>
      <c r="E289" s="51">
        <f>E232+E174</f>
        <v>13038</v>
      </c>
      <c r="F289" s="243">
        <f>F232+F174</f>
        <v>60000</v>
      </c>
      <c r="G289" s="250"/>
      <c r="H289" s="250"/>
    </row>
    <row r="291" spans="1:8" x14ac:dyDescent="0.25">
      <c r="E291" s="360"/>
    </row>
    <row r="292" spans="1:8" x14ac:dyDescent="0.25">
      <c r="E292" s="360"/>
    </row>
  </sheetData>
  <pageMargins left="0.70866141732283472" right="0.70866141732283472" top="0.98425196850393704" bottom="0.70866141732283472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2:C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Arkusz3</vt:lpstr>
      <vt:lpstr>Arkusz2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Skarbnik SPŚwidwin</dc:creator>
  <cp:lastModifiedBy>Anna Buniak</cp:lastModifiedBy>
  <cp:lastPrinted>2021-11-29T07:21:37Z</cp:lastPrinted>
  <dcterms:created xsi:type="dcterms:W3CDTF">2015-09-08T08:14:30Z</dcterms:created>
  <dcterms:modified xsi:type="dcterms:W3CDTF">2021-11-29T08:27:42Z</dcterms:modified>
</cp:coreProperties>
</file>