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70" i="1" s="1"/>
  <c r="E69" i="1" l="1"/>
  <c r="F29" i="1"/>
  <c r="E29" i="1"/>
  <c r="E25" i="1"/>
  <c r="E24" i="1" s="1"/>
  <c r="F236" i="1" l="1"/>
  <c r="F229" i="1"/>
  <c r="E229" i="1"/>
  <c r="F223" i="1"/>
  <c r="F222" i="1" s="1"/>
  <c r="E223" i="1"/>
  <c r="E222" i="1" s="1"/>
  <c r="F216" i="1"/>
  <c r="E216" i="1"/>
  <c r="F210" i="1"/>
  <c r="E210" i="1"/>
  <c r="F202" i="1"/>
  <c r="E202" i="1"/>
  <c r="F194" i="1"/>
  <c r="F193" i="1" s="1"/>
  <c r="E194" i="1"/>
  <c r="F190" i="1"/>
  <c r="E190" i="1"/>
  <c r="F177" i="1"/>
  <c r="E177" i="1"/>
  <c r="F173" i="1"/>
  <c r="F172" i="1" s="1"/>
  <c r="E173" i="1"/>
  <c r="E172" i="1"/>
  <c r="E170" i="1" s="1"/>
  <c r="E169" i="1" s="1"/>
  <c r="F170" i="1"/>
  <c r="F169" i="1" s="1"/>
  <c r="F161" i="1"/>
  <c r="F160" i="1" s="1"/>
  <c r="E161" i="1"/>
  <c r="E160" i="1" s="1"/>
  <c r="E193" i="1" l="1"/>
  <c r="F209" i="1"/>
  <c r="E209" i="1"/>
  <c r="F158" i="1"/>
  <c r="E158" i="1"/>
  <c r="E149" i="1"/>
  <c r="F142" i="1"/>
  <c r="E142" i="1"/>
  <c r="F146" i="1"/>
  <c r="E146" i="1"/>
  <c r="F136" i="1"/>
  <c r="E136" i="1"/>
  <c r="F132" i="1"/>
  <c r="E132" i="1"/>
  <c r="F126" i="1"/>
  <c r="E126" i="1"/>
  <c r="F119" i="1"/>
  <c r="E119" i="1"/>
  <c r="F108" i="1"/>
  <c r="E108" i="1"/>
  <c r="E105" i="1"/>
  <c r="F105" i="1"/>
  <c r="F101" i="1"/>
  <c r="E101" i="1"/>
  <c r="F57" i="1"/>
  <c r="F56" i="1" s="1"/>
  <c r="F55" i="1" s="1"/>
  <c r="E57" i="1"/>
  <c r="E56" i="1" s="1"/>
  <c r="F66" i="1"/>
  <c r="F65" i="1" s="1"/>
  <c r="E66" i="1"/>
  <c r="E65" i="1" s="1"/>
  <c r="F43" i="1"/>
  <c r="F42" i="1" s="1"/>
  <c r="E43" i="1"/>
  <c r="E42" i="1" s="1"/>
  <c r="E145" i="1" l="1"/>
  <c r="E131" i="1"/>
  <c r="F131" i="1"/>
  <c r="E118" i="1"/>
  <c r="F118" i="1"/>
  <c r="F104" i="1"/>
  <c r="F100" i="1" s="1"/>
  <c r="E55" i="1"/>
  <c r="E104" i="1"/>
  <c r="E100" i="1" s="1"/>
  <c r="E53" i="1"/>
  <c r="F49" i="1"/>
  <c r="F77" i="1" s="1"/>
  <c r="F39" i="1"/>
  <c r="E12" i="1"/>
  <c r="E11" i="1" s="1"/>
  <c r="E7" i="1" s="1"/>
  <c r="F48" i="1" l="1"/>
  <c r="F38" i="1"/>
  <c r="E39" i="1"/>
  <c r="E77" i="1" s="1"/>
  <c r="E21" i="1"/>
  <c r="F17" i="1"/>
  <c r="F16" i="1" s="1"/>
  <c r="F8" i="1"/>
  <c r="F7" i="1" s="1"/>
  <c r="E38" i="1" l="1"/>
  <c r="F76" i="1"/>
  <c r="F28" i="1"/>
  <c r="F228" i="1"/>
  <c r="E228" i="1"/>
  <c r="F189" i="1"/>
  <c r="E189" i="1"/>
  <c r="F157" i="1"/>
  <c r="E157" i="1"/>
  <c r="E117" i="1" s="1"/>
  <c r="E188" i="1" l="1"/>
  <c r="F188" i="1"/>
  <c r="F176" i="1"/>
  <c r="F175" i="1" s="1"/>
  <c r="E176" i="1"/>
  <c r="E175" i="1" s="1"/>
  <c r="E235" i="1" l="1"/>
  <c r="F149" i="1"/>
  <c r="F145" i="1" s="1"/>
  <c r="F117" i="1" s="1"/>
  <c r="F235" i="1" s="1"/>
  <c r="E20" i="1" l="1"/>
  <c r="E52" i="1" l="1"/>
  <c r="E76" i="1" s="1"/>
  <c r="E17" i="1"/>
  <c r="E16" i="1" s="1"/>
  <c r="E28" i="1" s="1"/>
  <c r="F30" i="1" s="1"/>
  <c r="F78" i="1" l="1"/>
  <c r="E8" i="1" l="1"/>
</calcChain>
</file>

<file path=xl/sharedStrings.xml><?xml version="1.0" encoding="utf-8"?>
<sst xmlns="http://schemas.openxmlformats.org/spreadsheetml/2006/main" count="249" uniqueCount="98">
  <si>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</si>
  <si>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</si>
  <si>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</si>
  <si>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</si>
  <si>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</si>
  <si>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</si>
  <si>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</si>
  <si>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</si>
  <si>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</si>
  <si>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</si>
  <si>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Razem przeniesienie planowanych wydatków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</si>
  <si>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</si>
  <si>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</si>
  <si>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</si>
  <si>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</si>
  <si>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</si>
  <si>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Załącznik Nr  3  do Uchwały</t>
  </si>
  <si>
    <t xml:space="preserve">PRZENIESIENIE PLANOWANYCH WYDATKÓW </t>
  </si>
  <si>
    <t>Zakup usług pozostałych</t>
  </si>
  <si>
    <t>Zakup materiałów i wyposażenia</t>
  </si>
  <si>
    <t>rządowej oraz inne zadania zlecone ustawami realizowane przez powiat</t>
  </si>
  <si>
    <t>POZOSTAŁE ZADANIA W ZAKRESIE POLITYKI SPOŁECZNEJ</t>
  </si>
  <si>
    <t>OŚWIATA I WYCHOWANIE</t>
  </si>
  <si>
    <t>w tym: wydatki majątkowe</t>
  </si>
  <si>
    <t>Wynagrodzenia osobowe pracowników</t>
  </si>
  <si>
    <t>Składki na ubezpieczenia społeczne</t>
  </si>
  <si>
    <t>Składki na Fundusz Pracy</t>
  </si>
  <si>
    <t>Zakup usług remontowych</t>
  </si>
  <si>
    <t>Pozostała działalność</t>
  </si>
  <si>
    <t>Technika</t>
  </si>
  <si>
    <t>Zespół Szkół w Połczynie Zdroju</t>
  </si>
  <si>
    <t>Odpis na ZFŚS</t>
  </si>
  <si>
    <t>Licea ogólnokształcące</t>
  </si>
  <si>
    <t>OCHRONA ZDROWIA</t>
  </si>
  <si>
    <t>Branżowe szkoły I i II stopnia</t>
  </si>
  <si>
    <t>ADMINISTRACJA PUBLICZNA</t>
  </si>
  <si>
    <t>Wydatki inwestycyjne jednostek budżetowych</t>
  </si>
  <si>
    <t xml:space="preserve">Zakup materiałów i wyposażenia </t>
  </si>
  <si>
    <t>Szkolenia pracowników niebędących członkami korpusu służby cywilnej</t>
  </si>
  <si>
    <t>Zakup usług zdrowotnych</t>
  </si>
  <si>
    <t>Realizacja zadań wymagających stosowania specjalnej organizacji nauki i metod</t>
  </si>
  <si>
    <t xml:space="preserve">pracy dla dzieci i młodzieży  w gimnazjach, klasach dotychczasowego gimnazjum </t>
  </si>
  <si>
    <t>prowadzonych w szkołach innego typu, liceach  ogólnokształcących , technikach,</t>
  </si>
  <si>
    <t>szkołach policealnych, branżowych szkołach I i II stopnia  i klasach dotychczasowej</t>
  </si>
  <si>
    <t>zasadniczej szkoły zawodowej  prowadzonych branżowych szkołach I stopnia</t>
  </si>
  <si>
    <t xml:space="preserve">oraz szkołach  artystycznych </t>
  </si>
  <si>
    <t xml:space="preserve">Wynagrodzenia osobowe pracowników </t>
  </si>
  <si>
    <t>Zakup energii</t>
  </si>
  <si>
    <t>EDUKACYJNA OPIEKA WYCHOWAWCZA</t>
  </si>
  <si>
    <t>Domy wczasów dziecięcych</t>
  </si>
  <si>
    <t>Zespół Placówek Oświatowych w Połczynie Zdroju</t>
  </si>
  <si>
    <t>Internaty i bursy szkolne</t>
  </si>
  <si>
    <t>Wydatki osobowe niezaliczone do wynagrodzeń</t>
  </si>
  <si>
    <t xml:space="preserve">Wczesne wspomaganie rozwoju dziecka </t>
  </si>
  <si>
    <t xml:space="preserve">oraz środków, o których mowa w art. 5 ust. 3 pkt 5 lit. a i b  ustawy lub płatności </t>
  </si>
  <si>
    <t xml:space="preserve">Zakup usług remontowych </t>
  </si>
  <si>
    <t>Kwalifikacja wojskowa</t>
  </si>
  <si>
    <t>Dotacja celowa otrzymana z budżetu państwa  na zadania bieżące realizowane przez powiat</t>
  </si>
  <si>
    <t>na podstawie porozumień z organami administracji rządowej</t>
  </si>
  <si>
    <t>Składki na ubezpieczenie zdrowotne oraz świadczenia dla osób nie objętych obowiązkiem ubezpieczenia zdrowotnego</t>
  </si>
  <si>
    <t>Zespoły do spraw orzekania o niepełnosprawności</t>
  </si>
  <si>
    <t>Powiatowy Urząd Pracy w Świdwinie</t>
  </si>
  <si>
    <t xml:space="preserve">Składki na ubezpieczenie zdrowotne </t>
  </si>
  <si>
    <t>Zespół Szkół Rolniczych CKZ w Świdwinie - Zdobyć zawód a nie być zawiedzionym -edycja II</t>
  </si>
  <si>
    <t>Różne wydatki na rzecz osób fizycznych</t>
  </si>
  <si>
    <t xml:space="preserve">OŚWIATA I WYCHOWANIE </t>
  </si>
  <si>
    <t>POPC"Powszechny dostęp do szybkiego internetu"pn.wsparcie Ogólnopolskiej Sieci Edukacyjnej w syst. kształcenia zdalnego</t>
  </si>
  <si>
    <t xml:space="preserve">Starostwo  Powiatowe w Świdwinie </t>
  </si>
  <si>
    <t>Zakup środków dydaktycznych i książek</t>
  </si>
  <si>
    <t xml:space="preserve">Zespół Szkół Rolniczych CKZ w Świdwinie </t>
  </si>
  <si>
    <t>Nr 62/170/20 dnia 30.09.2020r.</t>
  </si>
  <si>
    <t>Starostwa powiatowe</t>
  </si>
  <si>
    <t>Kary, odszkodowania i grzywny wypłacane na rzecz osób prawnych i innych jedn. organizacyjnych</t>
  </si>
  <si>
    <t>Budowa zintegrowanego szkolnictwa zawodowego na terenie Strefy Centralnej, poprzez wzmocnienie specjalizacji regionalnych na obszarze powiatu świdwińskiego</t>
  </si>
  <si>
    <t>Zespół Szkół Rolniczych CKZ w Świdwinie</t>
  </si>
  <si>
    <t>Zespół Szkół w Świdwinie</t>
  </si>
  <si>
    <t>Dokształcenie i doskonalenie zawodowe</t>
  </si>
  <si>
    <t>Kwalifikacyjne kursy zawodowe</t>
  </si>
  <si>
    <t>Powiatowe urzędy pracy</t>
  </si>
  <si>
    <t>Różne opłaty i składki</t>
  </si>
  <si>
    <t>Opłaty za administrowanie i czynsze za budynki, lokale i pomieszczenia garażowe</t>
  </si>
  <si>
    <t>Poradnie psychologiczno - pedagogiczne</t>
  </si>
  <si>
    <t>Poradnia Psychologiczno - Pedagogiczna w Połczynie Zdroju</t>
  </si>
  <si>
    <t>Wynagrodzenia bezosobowe</t>
  </si>
  <si>
    <t>Zakup środków żywności</t>
  </si>
  <si>
    <t>Podatek od towarów i usług (VAT)</t>
  </si>
  <si>
    <t>Schroniska szkolne</t>
  </si>
  <si>
    <t>Podróże służbowe krajowe</t>
  </si>
  <si>
    <t>Dotacja celowa w ramach programów finansowanych  z udziałem środków  europejskich</t>
  </si>
  <si>
    <t>Dotacja celowa otrzymana z budżetu państwa  na zadania bieżące z zakresu administracji</t>
  </si>
  <si>
    <t xml:space="preserve">w ramach  budżetu środków europejskich, realizowanych przez  jednostki samorządu teryt. </t>
  </si>
  <si>
    <t>Zdobyć zawód a nie być zawiedzionym - edycja II - realizator ZSR CKZ Świdwin</t>
  </si>
  <si>
    <t>Starostwo Powiatowe w Świdwinie</t>
  </si>
  <si>
    <t>RODZINA</t>
  </si>
  <si>
    <t>Wspieranie rodziny</t>
  </si>
  <si>
    <t>Powiatowe Centrum Pomocy Rodzinie w Świdwinie</t>
  </si>
  <si>
    <t>Świadczenia społeczne</t>
  </si>
  <si>
    <t>Poradnia Psychologiczno - Pedagogiczna w Świdwinie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</si>
</sst>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0" borderId="7" xfId="0" applyFont="1" applyBorder="1" applyAlignment="1"/>
    <xf numFmtId="0" fontId="1" fillId="0" borderId="8" xfId="0" applyFont="1" applyBorder="1" applyAlignment="1"/>
    <xf numFmtId="0" fontId="1" fillId="0" borderId="7" xfId="0" applyFont="1" applyBorder="1" applyAlignment="1"/>
    <xf numFmtId="0" fontId="0" fillId="0" borderId="0" xfId="0"/>
    <xf numFmtId="0" fontId="1" fillId="0" borderId="0" xfId="0" applyFont="1"/>
    <xf numFmtId="164" fontId="1" fillId="0" borderId="7" xfId="0" applyNumberFormat="1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0" fontId="0" fillId="0" borderId="0" xfId="0"/>
    <xf numFmtId="0" fontId="1" fillId="0" borderId="0" xfId="0" applyFont="1"/>
    <xf numFmtId="0" fontId="4" fillId="0" borderId="0" xfId="0" applyFont="1"/>
    <xf numFmtId="164" fontId="1" fillId="0" borderId="0" xfId="0" applyNumberFormat="1" applyFont="1"/>
    <xf numFmtId="0" fontId="1" fillId="0" borderId="8" xfId="0" applyFont="1" applyBorder="1" applyAlignment="1">
      <alignment horizontal="center"/>
    </xf>
    <xf numFmtId="0" fontId="3" fillId="0" borderId="7" xfId="0" applyFont="1" applyBorder="1" applyAlignment="1"/>
    <xf numFmtId="0" fontId="1" fillId="0" borderId="9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164" fontId="2" fillId="0" borderId="4" xfId="0" applyNumberFormat="1" applyFont="1" applyBorder="1" applyAlignment="1"/>
    <xf numFmtId="164" fontId="1" fillId="0" borderId="4" xfId="0" applyNumberFormat="1" applyFont="1" applyBorder="1" applyAlignment="1"/>
    <xf numFmtId="0" fontId="1" fillId="0" borderId="2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0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164" fontId="3" fillId="0" borderId="4" xfId="0" applyNumberFormat="1" applyFont="1" applyBorder="1" applyAlignment="1"/>
    <xf numFmtId="0" fontId="3" fillId="0" borderId="5" xfId="0" applyFont="1" applyBorder="1" applyAlignment="1"/>
    <xf numFmtId="164" fontId="3" fillId="0" borderId="7" xfId="0" applyNumberFormat="1" applyFont="1" applyBorder="1" applyAlignment="1"/>
    <xf numFmtId="164" fontId="1" fillId="0" borderId="6" xfId="0" applyNumberFormat="1" applyFont="1" applyBorder="1" applyAlignment="1"/>
    <xf numFmtId="0" fontId="1" fillId="0" borderId="6" xfId="0" applyFont="1" applyBorder="1" applyAlignment="1"/>
    <xf numFmtId="0" fontId="1" fillId="0" borderId="11" xfId="0" applyFont="1" applyBorder="1" applyAlignment="1"/>
    <xf numFmtId="0" fontId="2" fillId="0" borderId="2" xfId="0" applyFont="1" applyBorder="1" applyAlignment="1"/>
    <xf numFmtId="0" fontId="2" fillId="0" borderId="11" xfId="0" applyFont="1" applyBorder="1" applyAlignment="1"/>
    <xf numFmtId="0" fontId="2" fillId="0" borderId="4" xfId="0" applyFont="1" applyBorder="1"/>
    <xf numFmtId="0" fontId="2" fillId="0" borderId="13" xfId="0" applyFont="1" applyBorder="1" applyAlignment="1"/>
    <xf numFmtId="0" fontId="1" fillId="0" borderId="10" xfId="0" applyFont="1" applyBorder="1" applyAlignment="1"/>
    <xf numFmtId="0" fontId="3" fillId="0" borderId="8" xfId="0" applyFont="1" applyBorder="1" applyAlignment="1"/>
    <xf numFmtId="0" fontId="1" fillId="0" borderId="0" xfId="0" applyFont="1" applyAlignment="1">
      <alignment horizontal="right"/>
    </xf>
    <xf numFmtId="0" fontId="0" fillId="0" borderId="0" xfId="0" applyFont="1"/>
    <xf numFmtId="164" fontId="2" fillId="0" borderId="4" xfId="0" applyNumberFormat="1" applyFont="1" applyBorder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3" fillId="0" borderId="10" xfId="0" applyFont="1" applyBorder="1" applyAlignment="1"/>
    <xf numFmtId="0" fontId="1" fillId="0" borderId="12" xfId="0" applyFont="1" applyBorder="1" applyAlignment="1"/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3" fillId="0" borderId="2" xfId="0" applyFont="1" applyBorder="1" applyAlignment="1"/>
    <xf numFmtId="164" fontId="2" fillId="0" borderId="9" xfId="0" applyNumberFormat="1" applyFont="1" applyBorder="1" applyAlignment="1"/>
    <xf numFmtId="0" fontId="3" fillId="0" borderId="9" xfId="0" applyFont="1" applyBorder="1" applyAlignment="1"/>
    <xf numFmtId="0" fontId="3" fillId="0" borderId="11" xfId="0" applyFont="1" applyBorder="1" applyAlignment="1"/>
    <xf numFmtId="0" fontId="2" fillId="0" borderId="0" xfId="0" applyFont="1"/>
    <xf numFmtId="0" fontId="7" fillId="0" borderId="0" xfId="0" applyFont="1"/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0" borderId="6" xfId="0" applyFont="1" applyBorder="1"/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3" fillId="0" borderId="6" xfId="0" applyFont="1" applyBorder="1" applyAlignment="1"/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7" xfId="0" applyFont="1" applyBorder="1" applyAlignment="1"/>
    <xf numFmtId="164" fontId="9" fillId="0" borderId="7" xfId="0" applyNumberFormat="1" applyFont="1" applyBorder="1" applyAlignment="1"/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6" xfId="0" applyFont="1" applyBorder="1"/>
    <xf numFmtId="0" fontId="2" fillId="0" borderId="15" xfId="0" applyFont="1" applyBorder="1" applyAlignment="1"/>
    <xf numFmtId="164" fontId="2" fillId="0" borderId="4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164" fontId="3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8" xfId="0" applyFont="1" applyBorder="1" applyAlignment="1">
      <alignment horizontal="center"/>
    </xf>
    <xf numFmtId="0" fontId="1" fillId="0" borderId="5" xfId="0" applyFont="1" applyBorder="1" applyAlignment="1"/>
    <xf numFmtId="0" fontId="1" fillId="0" borderId="9" xfId="0" applyFont="1" applyBorder="1"/>
    <xf numFmtId="0" fontId="2" fillId="0" borderId="14" xfId="0" applyFont="1" applyBorder="1" applyAlignment="1"/>
    <xf numFmtId="164" fontId="2" fillId="0" borderId="8" xfId="0" applyNumberFormat="1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4" xfId="0" applyFont="1" applyBorder="1"/>
    <xf numFmtId="164" fontId="1" fillId="0" borderId="7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7" fillId="0" borderId="0" xfId="0" applyFont="1" applyBorder="1"/>
    <xf numFmtId="0" fontId="1" fillId="0" borderId="9" xfId="0" applyFont="1" applyBorder="1" applyAlignment="1">
      <alignment horizontal="right"/>
    </xf>
    <xf numFmtId="164" fontId="2" fillId="0" borderId="3" xfId="0" applyNumberFormat="1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/>
    <xf numFmtId="0" fontId="1" fillId="0" borderId="7" xfId="0" applyFont="1" applyBorder="1" applyAlignment="1">
      <alignment vertical="center" wrapText="1"/>
    </xf>
    <xf numFmtId="164" fontId="1" fillId="0" borderId="7" xfId="0" applyNumberFormat="1" applyFont="1" applyBorder="1" applyAlignment="1">
      <alignment vertical="center"/>
    </xf>
    <xf numFmtId="164" fontId="1" fillId="0" borderId="9" xfId="0" applyNumberFormat="1" applyFont="1" applyBorder="1" applyAlignment="1"/>
    <xf numFmtId="0" fontId="0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/>
    </xf>
    <xf numFmtId="164" fontId="3" fillId="0" borderId="9" xfId="0" applyNumberFormat="1" applyFont="1" applyBorder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1" fillId="0" borderId="3" xfId="0" applyNumberFormat="1" applyFont="1" applyBorder="1" applyAlignment="1"/>
    <xf numFmtId="0" fontId="11" fillId="0" borderId="7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3" xfId="0" applyFont="1" applyBorder="1"/>
    <xf numFmtId="0" fontId="4" fillId="0" borderId="0" xfId="0" applyFont="1" applyBorder="1"/>
    <xf numFmtId="0" fontId="0" fillId="0" borderId="0" xfId="0" applyFont="1" applyBorder="1"/>
    <xf numFmtId="0" fontId="3" fillId="0" borderId="3" xfId="0" applyFont="1" applyBorder="1" applyAlignment="1"/>
    <xf numFmtId="0" fontId="1" fillId="0" borderId="7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164" fontId="1" fillId="0" borderId="0" xfId="0" applyNumberFormat="1" applyFont="1" applyBorder="1" applyAlignment="1"/>
    <xf numFmtId="0" fontId="1" fillId="0" borderId="12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tabSelected="1" topLeftCell="A184" workbookViewId="0">
      <selection activeCell="D203" sqref="D203"/>
    </sheetView>
  </sheetViews>
  <sheetFormatPr defaultRowHeight="15" x14ac:dyDescent="0.25"/>
  <cols>
    <col min="1" max="1" width="7.28515625" style="20" customWidth="1"/>
    <col min="2" max="2" width="8.7109375" style="20" customWidth="1"/>
    <col min="3" max="3" width="6.85546875" style="20" customWidth="1"/>
    <col min="4" max="4" width="81.5703125" style="20" customWidth="1"/>
    <col min="5" max="6" width="13.28515625" style="22" customWidth="1"/>
    <col min="7" max="7" width="9.140625" style="15"/>
    <col min="8" max="8" width="9.140625" style="1"/>
  </cols>
  <sheetData>
    <row r="1" spans="1:8" s="14" customFormat="1" x14ac:dyDescent="0.25">
      <c r="A1" s="20"/>
      <c r="B1" s="20"/>
      <c r="C1" s="20"/>
      <c r="F1" s="53" t="s">
        <v>14</v>
      </c>
      <c r="G1" s="15"/>
      <c r="H1" s="15"/>
    </row>
    <row r="2" spans="1:8" s="14" customFormat="1" x14ac:dyDescent="0.25">
      <c r="A2" s="20"/>
      <c r="B2" s="20"/>
      <c r="C2" s="20"/>
      <c r="F2" s="53" t="s">
        <v>13</v>
      </c>
      <c r="G2" s="15"/>
      <c r="H2" s="15"/>
    </row>
    <row r="3" spans="1:8" s="14" customFormat="1" x14ac:dyDescent="0.25">
      <c r="A3" s="20"/>
      <c r="B3" s="20"/>
      <c r="C3" s="20"/>
      <c r="F3" s="53" t="s">
        <v>70</v>
      </c>
      <c r="G3" s="15"/>
      <c r="H3" s="15"/>
    </row>
    <row r="4" spans="1:8" s="14" customFormat="1" x14ac:dyDescent="0.25">
      <c r="A4" s="20"/>
      <c r="B4" s="20"/>
      <c r="C4" s="20"/>
      <c r="D4" s="18" t="s">
        <v>6</v>
      </c>
      <c r="E4" s="22"/>
      <c r="F4" s="22"/>
      <c r="G4" s="15"/>
      <c r="H4" s="15"/>
    </row>
    <row r="5" spans="1:8" s="14" customFormat="1" x14ac:dyDescent="0.25">
      <c r="A5" s="2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5" t="s">
        <v>5</v>
      </c>
      <c r="G5" s="15"/>
      <c r="H5" s="15"/>
    </row>
    <row r="6" spans="1:8" s="14" customFormat="1" x14ac:dyDescent="0.25">
      <c r="A6" s="6"/>
      <c r="B6" s="6"/>
      <c r="C6" s="6"/>
      <c r="D6" s="7"/>
      <c r="E6" s="8"/>
      <c r="F6" s="9"/>
      <c r="G6" s="15"/>
      <c r="H6" s="15"/>
    </row>
    <row r="7" spans="1:8" s="19" customFormat="1" x14ac:dyDescent="0.25">
      <c r="A7" s="11">
        <v>750</v>
      </c>
      <c r="B7" s="11"/>
      <c r="C7" s="11"/>
      <c r="D7" s="11" t="s">
        <v>35</v>
      </c>
      <c r="E7" s="17">
        <f>E11</f>
        <v>73600</v>
      </c>
      <c r="F7" s="17">
        <f>F8</f>
        <v>1100</v>
      </c>
      <c r="G7" s="20"/>
      <c r="H7" s="20"/>
    </row>
    <row r="8" spans="1:8" s="19" customFormat="1" x14ac:dyDescent="0.25">
      <c r="A8" s="10"/>
      <c r="B8" s="10">
        <v>75045</v>
      </c>
      <c r="C8" s="11"/>
      <c r="D8" s="11" t="s">
        <v>56</v>
      </c>
      <c r="E8" s="17">
        <f>E10</f>
        <v>0</v>
      </c>
      <c r="F8" s="17">
        <f>F10</f>
        <v>1100</v>
      </c>
      <c r="G8" s="20"/>
      <c r="H8" s="20"/>
    </row>
    <row r="9" spans="1:8" s="19" customFormat="1" x14ac:dyDescent="0.25">
      <c r="A9" s="12"/>
      <c r="B9" s="12"/>
      <c r="C9" s="13">
        <v>2120</v>
      </c>
      <c r="D9" s="13" t="s">
        <v>57</v>
      </c>
      <c r="E9" s="16"/>
      <c r="F9" s="16"/>
      <c r="G9" s="20"/>
      <c r="H9" s="20"/>
    </row>
    <row r="10" spans="1:8" s="19" customFormat="1" x14ac:dyDescent="0.25">
      <c r="A10" s="12"/>
      <c r="B10" s="36"/>
      <c r="C10" s="13"/>
      <c r="D10" s="13" t="s">
        <v>58</v>
      </c>
      <c r="E10" s="16"/>
      <c r="F10" s="16">
        <v>1100</v>
      </c>
      <c r="G10" s="20"/>
      <c r="H10" s="20"/>
    </row>
    <row r="11" spans="1:8" s="68" customFormat="1" x14ac:dyDescent="0.25">
      <c r="A11" s="27"/>
      <c r="B11" s="48">
        <v>75095</v>
      </c>
      <c r="C11" s="11"/>
      <c r="D11" s="11" t="s">
        <v>28</v>
      </c>
      <c r="E11" s="17">
        <f>E12</f>
        <v>73600</v>
      </c>
      <c r="F11" s="17">
        <v>0</v>
      </c>
      <c r="G11" s="67"/>
      <c r="H11" s="67"/>
    </row>
    <row r="12" spans="1:8" s="19" customFormat="1" x14ac:dyDescent="0.25">
      <c r="A12" s="27"/>
      <c r="B12" s="48"/>
      <c r="C12" s="13"/>
      <c r="D12" s="84" t="s">
        <v>91</v>
      </c>
      <c r="E12" s="85">
        <f>E15</f>
        <v>73600</v>
      </c>
      <c r="F12" s="16"/>
      <c r="G12" s="20"/>
      <c r="H12" s="20"/>
    </row>
    <row r="13" spans="1:8" s="19" customFormat="1" x14ac:dyDescent="0.25">
      <c r="A13" s="27"/>
      <c r="B13" s="48"/>
      <c r="C13" s="32">
        <v>2057</v>
      </c>
      <c r="D13" s="13" t="s">
        <v>88</v>
      </c>
      <c r="E13" s="31"/>
      <c r="F13" s="44"/>
      <c r="G13" s="20"/>
      <c r="H13" s="20"/>
    </row>
    <row r="14" spans="1:8" s="19" customFormat="1" x14ac:dyDescent="0.25">
      <c r="A14" s="27"/>
      <c r="B14" s="48"/>
      <c r="C14" s="32"/>
      <c r="D14" s="35" t="s">
        <v>54</v>
      </c>
      <c r="E14" s="31"/>
      <c r="F14" s="44"/>
      <c r="G14" s="20"/>
      <c r="H14" s="20"/>
    </row>
    <row r="15" spans="1:8" s="19" customFormat="1" x14ac:dyDescent="0.25">
      <c r="A15" s="27"/>
      <c r="B15" s="48"/>
      <c r="C15" s="32"/>
      <c r="D15" s="35" t="s">
        <v>90</v>
      </c>
      <c r="E15" s="31">
        <v>73600</v>
      </c>
      <c r="F15" s="44"/>
      <c r="G15" s="20"/>
      <c r="H15" s="20"/>
    </row>
    <row r="16" spans="1:8" s="19" customFormat="1" x14ac:dyDescent="0.25">
      <c r="A16" s="11">
        <v>851</v>
      </c>
      <c r="B16" s="11"/>
      <c r="C16" s="11"/>
      <c r="D16" s="11" t="s">
        <v>33</v>
      </c>
      <c r="E16" s="17">
        <f>E17</f>
        <v>0</v>
      </c>
      <c r="F16" s="17">
        <f>F17</f>
        <v>10000</v>
      </c>
      <c r="G16" s="20"/>
      <c r="H16" s="20"/>
    </row>
    <row r="17" spans="1:8" s="125" customFormat="1" ht="28.5" x14ac:dyDescent="0.2">
      <c r="A17" s="119"/>
      <c r="B17" s="120">
        <v>85156</v>
      </c>
      <c r="C17" s="121"/>
      <c r="D17" s="122" t="s">
        <v>59</v>
      </c>
      <c r="E17" s="123">
        <f>E19</f>
        <v>0</v>
      </c>
      <c r="F17" s="17">
        <f>F19</f>
        <v>10000</v>
      </c>
      <c r="G17" s="124"/>
      <c r="H17" s="124"/>
    </row>
    <row r="18" spans="1:8" s="19" customFormat="1" x14ac:dyDescent="0.25">
      <c r="A18" s="12"/>
      <c r="B18" s="46"/>
      <c r="C18" s="13">
        <v>2110</v>
      </c>
      <c r="D18" s="13" t="s">
        <v>89</v>
      </c>
      <c r="E18" s="16"/>
      <c r="F18" s="123"/>
      <c r="G18" s="20"/>
      <c r="H18" s="20"/>
    </row>
    <row r="19" spans="1:8" s="19" customFormat="1" x14ac:dyDescent="0.25">
      <c r="A19" s="12"/>
      <c r="B19" s="46"/>
      <c r="C19" s="13"/>
      <c r="D19" s="13" t="s">
        <v>20</v>
      </c>
      <c r="E19" s="16">
        <v>0</v>
      </c>
      <c r="F19" s="16">
        <v>10000</v>
      </c>
      <c r="G19" s="20"/>
      <c r="H19" s="20"/>
    </row>
    <row r="20" spans="1:8" s="68" customFormat="1" x14ac:dyDescent="0.25">
      <c r="A20" s="11">
        <v>853</v>
      </c>
      <c r="B20" s="11"/>
      <c r="C20" s="11"/>
      <c r="D20" s="11" t="s">
        <v>21</v>
      </c>
      <c r="E20" s="17">
        <f>E21</f>
        <v>109</v>
      </c>
      <c r="F20" s="17">
        <v>0</v>
      </c>
      <c r="G20" s="67"/>
      <c r="H20" s="67"/>
    </row>
    <row r="21" spans="1:8" s="68" customFormat="1" x14ac:dyDescent="0.25">
      <c r="A21" s="27"/>
      <c r="B21" s="48">
        <v>85321</v>
      </c>
      <c r="C21" s="11"/>
      <c r="D21" s="11" t="s">
        <v>60</v>
      </c>
      <c r="E21" s="17">
        <f>E23</f>
        <v>109</v>
      </c>
      <c r="F21" s="17">
        <v>0</v>
      </c>
      <c r="G21" s="67"/>
      <c r="H21" s="67"/>
    </row>
    <row r="22" spans="1:8" s="19" customFormat="1" x14ac:dyDescent="0.25">
      <c r="A22" s="12"/>
      <c r="B22" s="46"/>
      <c r="C22" s="13">
        <v>2110</v>
      </c>
      <c r="D22" s="13" t="s">
        <v>89</v>
      </c>
      <c r="E22" s="16"/>
      <c r="F22" s="123"/>
      <c r="G22" s="20"/>
      <c r="H22" s="20"/>
    </row>
    <row r="23" spans="1:8" s="19" customFormat="1" x14ac:dyDescent="0.25">
      <c r="A23" s="12"/>
      <c r="B23" s="46"/>
      <c r="C23" s="13"/>
      <c r="D23" s="13" t="s">
        <v>20</v>
      </c>
      <c r="E23" s="16">
        <v>109</v>
      </c>
      <c r="F23" s="16">
        <v>0</v>
      </c>
      <c r="G23" s="20"/>
      <c r="H23" s="20"/>
    </row>
    <row r="24" spans="1:8" s="68" customFormat="1" x14ac:dyDescent="0.25">
      <c r="A24" s="11">
        <v>855</v>
      </c>
      <c r="B24" s="11"/>
      <c r="C24" s="11"/>
      <c r="D24" s="11" t="s">
        <v>93</v>
      </c>
      <c r="E24" s="17">
        <f>E25</f>
        <v>4430</v>
      </c>
      <c r="F24" s="17">
        <v>0</v>
      </c>
      <c r="G24" s="67"/>
      <c r="H24" s="67"/>
    </row>
    <row r="25" spans="1:8" s="68" customFormat="1" x14ac:dyDescent="0.25">
      <c r="A25" s="27"/>
      <c r="B25" s="48">
        <v>85504</v>
      </c>
      <c r="C25" s="11"/>
      <c r="D25" s="11" t="s">
        <v>94</v>
      </c>
      <c r="E25" s="17">
        <f>E27</f>
        <v>4430</v>
      </c>
      <c r="F25" s="17">
        <v>0</v>
      </c>
      <c r="G25" s="67"/>
      <c r="H25" s="67"/>
    </row>
    <row r="26" spans="1:8" s="19" customFormat="1" x14ac:dyDescent="0.25">
      <c r="A26" s="12"/>
      <c r="B26" s="46"/>
      <c r="C26" s="13">
        <v>2110</v>
      </c>
      <c r="D26" s="13" t="s">
        <v>89</v>
      </c>
      <c r="E26" s="16"/>
      <c r="F26" s="123"/>
      <c r="G26" s="20"/>
      <c r="H26" s="20"/>
    </row>
    <row r="27" spans="1:8" s="19" customFormat="1" x14ac:dyDescent="0.25">
      <c r="A27" s="12"/>
      <c r="B27" s="46"/>
      <c r="C27" s="13"/>
      <c r="D27" s="13" t="s">
        <v>20</v>
      </c>
      <c r="E27" s="16">
        <v>4430</v>
      </c>
      <c r="F27" s="16">
        <v>0</v>
      </c>
      <c r="G27" s="20"/>
      <c r="H27" s="20"/>
    </row>
    <row r="28" spans="1:8" s="19" customFormat="1" ht="15.75" x14ac:dyDescent="0.25">
      <c r="A28" s="28"/>
      <c r="B28" s="28"/>
      <c r="C28" s="11"/>
      <c r="D28" s="11" t="s">
        <v>8</v>
      </c>
      <c r="E28" s="17">
        <f>E20+E16+E7+E24</f>
        <v>78139</v>
      </c>
      <c r="F28" s="17">
        <f>F20+F16+F7</f>
        <v>11100</v>
      </c>
      <c r="G28" s="21"/>
      <c r="H28" s="20"/>
    </row>
    <row r="29" spans="1:8" s="19" customFormat="1" ht="15.75" x14ac:dyDescent="0.25">
      <c r="A29" s="13"/>
      <c r="B29" s="13"/>
      <c r="C29" s="13"/>
      <c r="D29" s="11" t="s">
        <v>12</v>
      </c>
      <c r="E29" s="17">
        <f>E19+E23+E27</f>
        <v>4539</v>
      </c>
      <c r="F29" s="17">
        <f>F19+F23+F27</f>
        <v>10000</v>
      </c>
      <c r="G29" s="21"/>
      <c r="H29" s="20"/>
    </row>
    <row r="30" spans="1:8" s="19" customFormat="1" ht="15.75" x14ac:dyDescent="0.25">
      <c r="A30" s="118"/>
      <c r="B30" s="118"/>
      <c r="C30" s="118"/>
      <c r="D30" s="34"/>
      <c r="E30" s="126"/>
      <c r="F30" s="22">
        <f>E28-F28</f>
        <v>67039</v>
      </c>
      <c r="G30" s="21"/>
      <c r="H30" s="20"/>
    </row>
    <row r="31" spans="1:8" s="19" customFormat="1" ht="15.75" x14ac:dyDescent="0.25">
      <c r="A31" s="118"/>
      <c r="B31" s="118"/>
      <c r="C31" s="118"/>
      <c r="D31" s="34"/>
      <c r="E31" s="126"/>
      <c r="F31" s="22"/>
      <c r="G31" s="21"/>
      <c r="H31" s="20"/>
    </row>
    <row r="32" spans="1:8" s="19" customFormat="1" ht="15.75" x14ac:dyDescent="0.25">
      <c r="A32" s="20"/>
      <c r="B32" s="20"/>
      <c r="C32" s="20"/>
      <c r="D32" s="20"/>
      <c r="F32" s="53" t="s">
        <v>15</v>
      </c>
      <c r="G32" s="21"/>
      <c r="H32" s="20"/>
    </row>
    <row r="33" spans="1:8" s="19" customFormat="1" ht="15.75" x14ac:dyDescent="0.25">
      <c r="A33" s="20"/>
      <c r="B33" s="20"/>
      <c r="C33" s="20"/>
      <c r="D33" s="20"/>
      <c r="F33" s="53" t="s">
        <v>13</v>
      </c>
      <c r="G33" s="21"/>
      <c r="H33" s="20"/>
    </row>
    <row r="34" spans="1:8" s="19" customFormat="1" x14ac:dyDescent="0.25">
      <c r="A34" s="20"/>
      <c r="B34" s="20"/>
      <c r="C34" s="20"/>
      <c r="D34" s="20"/>
      <c r="F34" s="53" t="s">
        <v>70</v>
      </c>
      <c r="G34" s="22"/>
      <c r="H34" s="20"/>
    </row>
    <row r="35" spans="1:8" s="19" customFormat="1" ht="15.75" x14ac:dyDescent="0.25">
      <c r="A35" s="20"/>
      <c r="B35" s="20"/>
      <c r="C35" s="20"/>
      <c r="D35" s="18" t="s">
        <v>7</v>
      </c>
      <c r="E35" s="22"/>
      <c r="F35" s="22"/>
      <c r="G35" s="21"/>
      <c r="H35" s="20"/>
    </row>
    <row r="36" spans="1:8" s="19" customFormat="1" ht="15.75" x14ac:dyDescent="0.25">
      <c r="A36" s="2" t="s">
        <v>0</v>
      </c>
      <c r="B36" s="2" t="s">
        <v>1</v>
      </c>
      <c r="C36" s="2" t="s">
        <v>2</v>
      </c>
      <c r="D36" s="3" t="s">
        <v>3</v>
      </c>
      <c r="E36" s="4" t="s">
        <v>4</v>
      </c>
      <c r="F36" s="5" t="s">
        <v>5</v>
      </c>
      <c r="G36" s="21"/>
      <c r="H36" s="20"/>
    </row>
    <row r="37" spans="1:8" s="19" customFormat="1" ht="15.75" x14ac:dyDescent="0.25">
      <c r="A37" s="6"/>
      <c r="B37" s="6"/>
      <c r="C37" s="6"/>
      <c r="D37" s="7"/>
      <c r="E37" s="8"/>
      <c r="F37" s="9"/>
      <c r="G37" s="21"/>
      <c r="H37" s="20"/>
    </row>
    <row r="38" spans="1:8" s="19" customFormat="1" x14ac:dyDescent="0.25">
      <c r="A38" s="11">
        <v>750</v>
      </c>
      <c r="B38" s="11"/>
      <c r="C38" s="11"/>
      <c r="D38" s="11" t="s">
        <v>35</v>
      </c>
      <c r="E38" s="17">
        <f>E39</f>
        <v>0</v>
      </c>
      <c r="F38" s="17">
        <f>F39</f>
        <v>1100</v>
      </c>
      <c r="G38" s="20"/>
      <c r="H38" s="20"/>
    </row>
    <row r="39" spans="1:8" s="19" customFormat="1" x14ac:dyDescent="0.25">
      <c r="A39" s="10"/>
      <c r="B39" s="47">
        <v>75045</v>
      </c>
      <c r="C39" s="11"/>
      <c r="D39" s="11" t="s">
        <v>56</v>
      </c>
      <c r="E39" s="17">
        <f>E41</f>
        <v>0</v>
      </c>
      <c r="F39" s="17">
        <f>F41+F40</f>
        <v>1100</v>
      </c>
      <c r="G39" s="20"/>
      <c r="H39" s="20"/>
    </row>
    <row r="40" spans="1:8" s="19" customFormat="1" x14ac:dyDescent="0.25">
      <c r="A40" s="12"/>
      <c r="B40" s="46"/>
      <c r="C40" s="13">
        <v>3030</v>
      </c>
      <c r="D40" s="13" t="s">
        <v>64</v>
      </c>
      <c r="E40" s="16"/>
      <c r="F40" s="16">
        <v>600</v>
      </c>
      <c r="G40" s="20"/>
      <c r="H40" s="20"/>
    </row>
    <row r="41" spans="1:8" s="19" customFormat="1" x14ac:dyDescent="0.25">
      <c r="A41" s="12"/>
      <c r="B41" s="46"/>
      <c r="C41" s="13">
        <v>4280</v>
      </c>
      <c r="D41" s="13" t="s">
        <v>39</v>
      </c>
      <c r="E41" s="16"/>
      <c r="F41" s="16">
        <v>500</v>
      </c>
      <c r="G41" s="20"/>
      <c r="H41" s="20"/>
    </row>
    <row r="42" spans="1:8" s="19" customFormat="1" ht="15.75" x14ac:dyDescent="0.25">
      <c r="A42" s="10">
        <v>801</v>
      </c>
      <c r="B42" s="26"/>
      <c r="C42" s="11"/>
      <c r="D42" s="11" t="s">
        <v>65</v>
      </c>
      <c r="E42" s="17">
        <f>E43</f>
        <v>80000</v>
      </c>
      <c r="F42" s="17">
        <f>F43</f>
        <v>80000</v>
      </c>
      <c r="G42" s="21"/>
      <c r="H42" s="20"/>
    </row>
    <row r="43" spans="1:8" s="19" customFormat="1" ht="15.75" x14ac:dyDescent="0.25">
      <c r="A43" s="10"/>
      <c r="B43" s="34">
        <v>80195</v>
      </c>
      <c r="C43" s="11"/>
      <c r="D43" s="11" t="s">
        <v>28</v>
      </c>
      <c r="E43" s="17">
        <f>E46+E47</f>
        <v>80000</v>
      </c>
      <c r="F43" s="17">
        <f>F46+F47</f>
        <v>80000</v>
      </c>
      <c r="G43" s="21"/>
      <c r="H43" s="20"/>
    </row>
    <row r="44" spans="1:8" s="19" customFormat="1" ht="26.25" x14ac:dyDescent="0.25">
      <c r="A44" s="27"/>
      <c r="B44" s="34"/>
      <c r="C44" s="11"/>
      <c r="D44" s="137" t="s">
        <v>66</v>
      </c>
      <c r="E44" s="16">
        <v>80000</v>
      </c>
      <c r="F44" s="16">
        <v>80000</v>
      </c>
      <c r="G44" s="21"/>
      <c r="H44" s="20"/>
    </row>
    <row r="45" spans="1:8" s="19" customFormat="1" ht="15.75" x14ac:dyDescent="0.25">
      <c r="A45" s="27"/>
      <c r="B45" s="34"/>
      <c r="C45" s="11"/>
      <c r="D45" s="24" t="s">
        <v>67</v>
      </c>
      <c r="E45" s="43">
        <v>80000</v>
      </c>
      <c r="F45" s="43">
        <v>80000</v>
      </c>
      <c r="G45" s="21"/>
      <c r="H45" s="20"/>
    </row>
    <row r="46" spans="1:8" s="19" customFormat="1" ht="15.75" x14ac:dyDescent="0.25">
      <c r="A46" s="27"/>
      <c r="B46" s="34"/>
      <c r="C46" s="13">
        <v>4217</v>
      </c>
      <c r="D46" s="13" t="s">
        <v>37</v>
      </c>
      <c r="E46" s="16"/>
      <c r="F46" s="16">
        <v>80000</v>
      </c>
      <c r="G46" s="21"/>
      <c r="H46" s="20"/>
    </row>
    <row r="47" spans="1:8" s="19" customFormat="1" x14ac:dyDescent="0.25">
      <c r="A47" s="36"/>
      <c r="B47" s="46"/>
      <c r="C47" s="13">
        <v>4247</v>
      </c>
      <c r="D47" s="13" t="s">
        <v>68</v>
      </c>
      <c r="E47" s="16">
        <v>80000</v>
      </c>
      <c r="F47" s="16"/>
      <c r="G47" s="20"/>
      <c r="H47" s="20"/>
    </row>
    <row r="48" spans="1:8" s="19" customFormat="1" x14ac:dyDescent="0.25">
      <c r="A48" s="27">
        <v>851</v>
      </c>
      <c r="B48" s="10"/>
      <c r="C48" s="11"/>
      <c r="D48" s="11" t="s">
        <v>33</v>
      </c>
      <c r="E48" s="17">
        <v>0</v>
      </c>
      <c r="F48" s="17">
        <f>F49</f>
        <v>10000</v>
      </c>
      <c r="G48" s="20"/>
      <c r="H48" s="20"/>
    </row>
    <row r="49" spans="1:8" s="125" customFormat="1" ht="28.5" x14ac:dyDescent="0.2">
      <c r="A49" s="158"/>
      <c r="B49" s="119">
        <v>85156</v>
      </c>
      <c r="C49" s="160"/>
      <c r="D49" s="122" t="s">
        <v>59</v>
      </c>
      <c r="E49" s="123">
        <v>0</v>
      </c>
      <c r="F49" s="17">
        <f>F50</f>
        <v>10000</v>
      </c>
      <c r="G49" s="124"/>
      <c r="H49" s="124"/>
    </row>
    <row r="50" spans="1:8" s="135" customFormat="1" x14ac:dyDescent="0.25">
      <c r="A50" s="140"/>
      <c r="B50" s="141"/>
      <c r="C50" s="161"/>
      <c r="D50" s="131" t="s">
        <v>61</v>
      </c>
      <c r="E50" s="132">
        <v>0</v>
      </c>
      <c r="F50" s="133">
        <v>10000</v>
      </c>
      <c r="G50" s="134"/>
      <c r="H50" s="134"/>
    </row>
    <row r="51" spans="1:8" s="130" customFormat="1" x14ac:dyDescent="0.25">
      <c r="A51" s="159"/>
      <c r="B51" s="157"/>
      <c r="C51" s="79">
        <v>4130</v>
      </c>
      <c r="D51" s="127" t="s">
        <v>62</v>
      </c>
      <c r="E51" s="128"/>
      <c r="F51" s="129">
        <v>10000</v>
      </c>
      <c r="G51" s="124"/>
      <c r="H51" s="124"/>
    </row>
    <row r="52" spans="1:8" s="19" customFormat="1" x14ac:dyDescent="0.25">
      <c r="A52" s="28">
        <v>853</v>
      </c>
      <c r="B52" s="28"/>
      <c r="C52" s="11"/>
      <c r="D52" s="11" t="s">
        <v>21</v>
      </c>
      <c r="E52" s="17">
        <f>E53</f>
        <v>109</v>
      </c>
      <c r="F52" s="64">
        <v>0</v>
      </c>
      <c r="G52" s="20"/>
      <c r="H52" s="20"/>
    </row>
    <row r="53" spans="1:8" s="68" customFormat="1" x14ac:dyDescent="0.25">
      <c r="A53" s="27"/>
      <c r="B53" s="48">
        <v>85321</v>
      </c>
      <c r="C53" s="11"/>
      <c r="D53" s="11" t="s">
        <v>60</v>
      </c>
      <c r="E53" s="17">
        <f>E54</f>
        <v>109</v>
      </c>
      <c r="F53" s="17">
        <v>0</v>
      </c>
      <c r="G53" s="67"/>
      <c r="H53" s="67"/>
    </row>
    <row r="54" spans="1:8" s="54" customFormat="1" x14ac:dyDescent="0.25">
      <c r="A54" s="36"/>
      <c r="B54" s="46"/>
      <c r="C54" s="13">
        <v>4300</v>
      </c>
      <c r="D54" s="13" t="s">
        <v>18</v>
      </c>
      <c r="E54" s="16">
        <v>109</v>
      </c>
      <c r="F54" s="16"/>
      <c r="G54" s="20"/>
      <c r="H54" s="20"/>
    </row>
    <row r="55" spans="1:8" s="19" customFormat="1" ht="15.75" x14ac:dyDescent="0.25">
      <c r="A55" s="50">
        <v>854</v>
      </c>
      <c r="B55" s="10"/>
      <c r="C55" s="10"/>
      <c r="D55" s="47" t="s">
        <v>48</v>
      </c>
      <c r="E55" s="116">
        <f>E56+E65</f>
        <v>215100</v>
      </c>
      <c r="F55" s="116">
        <f>F56</f>
        <v>141500</v>
      </c>
      <c r="G55" s="21"/>
      <c r="H55" s="20"/>
    </row>
    <row r="56" spans="1:8" s="114" customFormat="1" ht="15.75" x14ac:dyDescent="0.25">
      <c r="A56" s="50"/>
      <c r="B56" s="10">
        <v>85410</v>
      </c>
      <c r="C56" s="11"/>
      <c r="D56" s="11" t="s">
        <v>51</v>
      </c>
      <c r="E56" s="17">
        <f>E57</f>
        <v>0</v>
      </c>
      <c r="F56" s="17">
        <f>F57</f>
        <v>141500</v>
      </c>
      <c r="G56" s="112"/>
      <c r="H56" s="113"/>
    </row>
    <row r="57" spans="1:8" s="111" customFormat="1" ht="15.75" x14ac:dyDescent="0.25">
      <c r="A57" s="59"/>
      <c r="B57" s="52"/>
      <c r="C57" s="24"/>
      <c r="D57" s="24" t="s">
        <v>69</v>
      </c>
      <c r="E57" s="43">
        <f>SUM(E58:E61)+E64</f>
        <v>0</v>
      </c>
      <c r="F57" s="43">
        <f>SUM(F58:F61)+F64</f>
        <v>141500</v>
      </c>
      <c r="G57" s="109"/>
      <c r="H57" s="110"/>
    </row>
    <row r="58" spans="1:8" s="19" customFormat="1" x14ac:dyDescent="0.25">
      <c r="A58" s="105"/>
      <c r="B58" s="86"/>
      <c r="C58" s="13">
        <v>4010</v>
      </c>
      <c r="D58" s="13" t="s">
        <v>24</v>
      </c>
      <c r="E58" s="108"/>
      <c r="F58" s="108">
        <v>100000</v>
      </c>
      <c r="G58" s="20"/>
      <c r="H58" s="20"/>
    </row>
    <row r="59" spans="1:8" s="54" customFormat="1" x14ac:dyDescent="0.25">
      <c r="A59" s="51"/>
      <c r="B59" s="12"/>
      <c r="C59" s="13">
        <v>4110</v>
      </c>
      <c r="D59" s="61" t="s">
        <v>25</v>
      </c>
      <c r="E59" s="16"/>
      <c r="F59" s="16">
        <v>16500</v>
      </c>
      <c r="G59" s="20"/>
      <c r="H59" s="20"/>
    </row>
    <row r="60" spans="1:8" s="54" customFormat="1" x14ac:dyDescent="0.25">
      <c r="A60" s="51"/>
      <c r="B60" s="12"/>
      <c r="C60" s="13">
        <v>4120</v>
      </c>
      <c r="D60" s="13" t="s">
        <v>26</v>
      </c>
      <c r="E60" s="16"/>
      <c r="F60" s="16">
        <v>7000</v>
      </c>
      <c r="G60" s="20"/>
      <c r="H60" s="20"/>
    </row>
    <row r="61" spans="1:8" s="54" customFormat="1" x14ac:dyDescent="0.25">
      <c r="A61" s="60"/>
      <c r="B61" s="36"/>
      <c r="C61" s="13">
        <v>4220</v>
      </c>
      <c r="D61" s="61" t="s">
        <v>84</v>
      </c>
      <c r="E61" s="16"/>
      <c r="F61" s="16">
        <v>13000</v>
      </c>
      <c r="G61" s="20"/>
      <c r="H61" s="20"/>
    </row>
    <row r="62" spans="1:8" s="19" customFormat="1" ht="15.75" x14ac:dyDescent="0.25">
      <c r="A62" s="2" t="s">
        <v>0</v>
      </c>
      <c r="B62" s="2" t="s">
        <v>1</v>
      </c>
      <c r="C62" s="2" t="s">
        <v>2</v>
      </c>
      <c r="D62" s="3" t="s">
        <v>3</v>
      </c>
      <c r="E62" s="4" t="s">
        <v>4</v>
      </c>
      <c r="F62" s="5" t="s">
        <v>5</v>
      </c>
      <c r="G62" s="21"/>
      <c r="H62" s="20"/>
    </row>
    <row r="63" spans="1:8" s="19" customFormat="1" ht="15.75" x14ac:dyDescent="0.25">
      <c r="A63" s="6"/>
      <c r="B63" s="6"/>
      <c r="C63" s="6"/>
      <c r="D63" s="7"/>
      <c r="E63" s="8"/>
      <c r="F63" s="9"/>
      <c r="G63" s="21"/>
      <c r="H63" s="20"/>
    </row>
    <row r="64" spans="1:8" s="54" customFormat="1" x14ac:dyDescent="0.25">
      <c r="A64" s="12"/>
      <c r="B64" s="46"/>
      <c r="C64" s="13">
        <v>4300</v>
      </c>
      <c r="D64" s="73" t="s">
        <v>18</v>
      </c>
      <c r="E64" s="16"/>
      <c r="F64" s="16">
        <v>5000</v>
      </c>
      <c r="G64" s="20"/>
      <c r="H64" s="20"/>
    </row>
    <row r="65" spans="1:8" s="114" customFormat="1" ht="15.75" x14ac:dyDescent="0.25">
      <c r="A65" s="10"/>
      <c r="B65" s="47">
        <v>85495</v>
      </c>
      <c r="C65" s="11"/>
      <c r="D65" s="11" t="s">
        <v>28</v>
      </c>
      <c r="E65" s="17">
        <f>E66</f>
        <v>215100</v>
      </c>
      <c r="F65" s="17">
        <f>F66</f>
        <v>0</v>
      </c>
      <c r="G65" s="112"/>
      <c r="H65" s="113"/>
    </row>
    <row r="66" spans="1:8" s="111" customFormat="1" ht="15.75" x14ac:dyDescent="0.25">
      <c r="A66" s="52"/>
      <c r="B66" s="66"/>
      <c r="C66" s="24"/>
      <c r="D66" s="24" t="s">
        <v>63</v>
      </c>
      <c r="E66" s="43">
        <f>E68+E67</f>
        <v>215100</v>
      </c>
      <c r="F66" s="43">
        <f>F68+F67</f>
        <v>0</v>
      </c>
      <c r="G66" s="109"/>
      <c r="H66" s="110"/>
    </row>
    <row r="67" spans="1:8" s="19" customFormat="1" x14ac:dyDescent="0.25">
      <c r="A67" s="12"/>
      <c r="B67" s="46"/>
      <c r="C67" s="13">
        <v>4247</v>
      </c>
      <c r="D67" s="13" t="s">
        <v>68</v>
      </c>
      <c r="E67" s="16">
        <v>73600</v>
      </c>
      <c r="F67" s="16"/>
      <c r="G67" s="20"/>
      <c r="H67" s="20"/>
    </row>
    <row r="68" spans="1:8" s="19" customFormat="1" x14ac:dyDescent="0.25">
      <c r="A68" s="36"/>
      <c r="B68" s="46"/>
      <c r="C68" s="13">
        <v>4247</v>
      </c>
      <c r="D68" s="13" t="s">
        <v>68</v>
      </c>
      <c r="E68" s="16">
        <v>141500</v>
      </c>
      <c r="F68" s="16"/>
      <c r="G68" s="20"/>
      <c r="H68" s="20"/>
    </row>
    <row r="69" spans="1:8" s="68" customFormat="1" x14ac:dyDescent="0.25">
      <c r="A69" s="11">
        <v>855</v>
      </c>
      <c r="B69" s="11"/>
      <c r="C69" s="11"/>
      <c r="D69" s="11" t="s">
        <v>93</v>
      </c>
      <c r="E69" s="17">
        <f>E70</f>
        <v>4430</v>
      </c>
      <c r="F69" s="17">
        <v>0</v>
      </c>
      <c r="G69" s="67"/>
      <c r="H69" s="67"/>
    </row>
    <row r="70" spans="1:8" s="68" customFormat="1" x14ac:dyDescent="0.25">
      <c r="A70" s="27"/>
      <c r="B70" s="48">
        <v>85504</v>
      </c>
      <c r="C70" s="11"/>
      <c r="D70" s="11" t="s">
        <v>94</v>
      </c>
      <c r="E70" s="17">
        <f>E71</f>
        <v>4430</v>
      </c>
      <c r="F70" s="17">
        <v>0</v>
      </c>
      <c r="G70" s="67"/>
      <c r="H70" s="67"/>
    </row>
    <row r="71" spans="1:8" s="111" customFormat="1" ht="15.75" x14ac:dyDescent="0.25">
      <c r="A71" s="52"/>
      <c r="B71" s="66"/>
      <c r="C71" s="24"/>
      <c r="D71" s="24" t="s">
        <v>95</v>
      </c>
      <c r="E71" s="43">
        <f>SUM(E72:E75)</f>
        <v>4430</v>
      </c>
      <c r="F71" s="43"/>
      <c r="G71" s="109"/>
      <c r="H71" s="110"/>
    </row>
    <row r="72" spans="1:8" s="19" customFormat="1" x14ac:dyDescent="0.25">
      <c r="A72" s="12"/>
      <c r="B72" s="46"/>
      <c r="C72" s="13">
        <v>3110</v>
      </c>
      <c r="D72" s="13" t="s">
        <v>96</v>
      </c>
      <c r="E72" s="16">
        <v>3900</v>
      </c>
      <c r="F72" s="16"/>
      <c r="G72" s="20"/>
      <c r="H72" s="20"/>
    </row>
    <row r="73" spans="1:8" s="19" customFormat="1" x14ac:dyDescent="0.25">
      <c r="A73" s="105"/>
      <c r="B73" s="86"/>
      <c r="C73" s="13">
        <v>4010</v>
      </c>
      <c r="D73" s="13" t="s">
        <v>24</v>
      </c>
      <c r="E73" s="108">
        <v>400</v>
      </c>
      <c r="F73" s="108"/>
      <c r="G73" s="20"/>
      <c r="H73" s="20"/>
    </row>
    <row r="74" spans="1:8" s="54" customFormat="1" x14ac:dyDescent="0.25">
      <c r="A74" s="51"/>
      <c r="B74" s="12"/>
      <c r="C74" s="13">
        <v>4110</v>
      </c>
      <c r="D74" s="61" t="s">
        <v>25</v>
      </c>
      <c r="E74" s="16">
        <v>120</v>
      </c>
      <c r="F74" s="16"/>
      <c r="G74" s="20"/>
      <c r="H74" s="20"/>
    </row>
    <row r="75" spans="1:8" s="54" customFormat="1" x14ac:dyDescent="0.25">
      <c r="A75" s="51"/>
      <c r="B75" s="12"/>
      <c r="C75" s="13">
        <v>4120</v>
      </c>
      <c r="D75" s="13" t="s">
        <v>26</v>
      </c>
      <c r="E75" s="16">
        <v>10</v>
      </c>
      <c r="F75" s="16"/>
      <c r="G75" s="20"/>
      <c r="H75" s="20"/>
    </row>
    <row r="76" spans="1:8" s="19" customFormat="1" ht="15.75" x14ac:dyDescent="0.25">
      <c r="A76" s="28"/>
      <c r="B76" s="11"/>
      <c r="C76" s="11"/>
      <c r="D76" s="11" t="s">
        <v>9</v>
      </c>
      <c r="E76" s="17">
        <f>E55+E52+E48+E42+E38+E69</f>
        <v>299639</v>
      </c>
      <c r="F76" s="17">
        <f>F55+F52+F48+F42+F38</f>
        <v>232600</v>
      </c>
      <c r="G76" s="21"/>
      <c r="H76" s="20"/>
    </row>
    <row r="77" spans="1:8" s="19" customFormat="1" ht="15.75" x14ac:dyDescent="0.25">
      <c r="A77" s="11"/>
      <c r="B77" s="11"/>
      <c r="C77" s="26"/>
      <c r="D77" s="11" t="s">
        <v>11</v>
      </c>
      <c r="E77" s="17">
        <f>E39+E49+E53+E71</f>
        <v>4539</v>
      </c>
      <c r="F77" s="17">
        <f>F49+F53</f>
        <v>10000</v>
      </c>
      <c r="G77" s="21"/>
      <c r="H77" s="20"/>
    </row>
    <row r="78" spans="1:8" x14ac:dyDescent="0.25">
      <c r="F78" s="22">
        <f>E76-F76</f>
        <v>67039</v>
      </c>
    </row>
    <row r="81" spans="1:8" s="19" customFormat="1" x14ac:dyDescent="0.25">
      <c r="A81" s="20"/>
      <c r="B81" s="20"/>
      <c r="C81" s="20"/>
      <c r="D81" s="20"/>
      <c r="E81" s="22"/>
      <c r="F81" s="22"/>
      <c r="G81" s="20"/>
      <c r="H81" s="20"/>
    </row>
    <row r="84" spans="1:8" s="19" customFormat="1" x14ac:dyDescent="0.25">
      <c r="A84" s="20"/>
      <c r="B84" s="20"/>
      <c r="C84" s="20"/>
      <c r="D84" s="20"/>
      <c r="E84" s="22"/>
      <c r="F84" s="22"/>
      <c r="G84" s="20"/>
      <c r="H84" s="20"/>
    </row>
    <row r="85" spans="1:8" s="19" customFormat="1" x14ac:dyDescent="0.25">
      <c r="A85" s="20"/>
      <c r="B85" s="20"/>
      <c r="C85" s="20"/>
      <c r="D85" s="20"/>
      <c r="E85" s="22"/>
      <c r="F85" s="22"/>
      <c r="G85" s="20"/>
      <c r="H85" s="20"/>
    </row>
    <row r="86" spans="1:8" s="19" customFormat="1" x14ac:dyDescent="0.25">
      <c r="A86" s="20"/>
      <c r="B86" s="20"/>
      <c r="C86" s="20"/>
      <c r="D86" s="20"/>
      <c r="E86" s="22"/>
      <c r="F86" s="22"/>
      <c r="G86" s="20"/>
      <c r="H86" s="20"/>
    </row>
    <row r="88" spans="1:8" s="19" customFormat="1" x14ac:dyDescent="0.25">
      <c r="A88" s="20"/>
      <c r="B88" s="20"/>
      <c r="C88" s="20"/>
      <c r="D88" s="20"/>
      <c r="E88" s="22"/>
      <c r="F88" s="22"/>
      <c r="G88" s="20"/>
      <c r="H88" s="20"/>
    </row>
    <row r="89" spans="1:8" s="19" customFormat="1" x14ac:dyDescent="0.25">
      <c r="A89" s="20"/>
      <c r="B89" s="20"/>
      <c r="C89" s="20"/>
      <c r="D89" s="20"/>
      <c r="E89" s="22"/>
      <c r="F89" s="22"/>
      <c r="G89" s="20"/>
      <c r="H89" s="20"/>
    </row>
    <row r="90" spans="1:8" s="19" customFormat="1" x14ac:dyDescent="0.25">
      <c r="A90" s="20"/>
      <c r="B90" s="20"/>
      <c r="C90" s="20"/>
      <c r="D90" s="20"/>
      <c r="E90" s="22"/>
      <c r="F90" s="22"/>
      <c r="G90" s="20"/>
      <c r="H90" s="20"/>
    </row>
    <row r="91" spans="1:8" s="19" customFormat="1" x14ac:dyDescent="0.25">
      <c r="A91" s="20"/>
      <c r="B91" s="20"/>
      <c r="C91" s="20"/>
      <c r="D91" s="20"/>
      <c r="E91" s="22"/>
      <c r="F91" s="22"/>
      <c r="G91" s="20"/>
      <c r="H91" s="20"/>
    </row>
    <row r="92" spans="1:8" s="19" customFormat="1" x14ac:dyDescent="0.25">
      <c r="A92" s="20"/>
      <c r="B92" s="20"/>
      <c r="C92" s="20"/>
      <c r="D92" s="20"/>
      <c r="E92" s="22"/>
      <c r="F92" s="22"/>
      <c r="G92" s="20"/>
      <c r="H92" s="20"/>
    </row>
    <row r="94" spans="1:8" s="19" customFormat="1" ht="15.75" x14ac:dyDescent="0.25">
      <c r="A94" s="34"/>
      <c r="B94" s="34"/>
      <c r="C94" s="34"/>
      <c r="D94" s="34"/>
      <c r="F94" s="53" t="s">
        <v>16</v>
      </c>
      <c r="G94" s="21"/>
      <c r="H94" s="20"/>
    </row>
    <row r="95" spans="1:8" s="19" customFormat="1" ht="15.75" x14ac:dyDescent="0.25">
      <c r="A95" s="34"/>
      <c r="B95" s="34"/>
      <c r="C95" s="34"/>
      <c r="D95" s="34"/>
      <c r="F95" s="53" t="s">
        <v>13</v>
      </c>
      <c r="G95" s="21"/>
      <c r="H95" s="20"/>
    </row>
    <row r="96" spans="1:8" x14ac:dyDescent="0.25">
      <c r="F96" s="53" t="s">
        <v>70</v>
      </c>
    </row>
    <row r="97" spans="1:8" x14ac:dyDescent="0.25">
      <c r="D97" s="18" t="s">
        <v>17</v>
      </c>
      <c r="G97" s="22"/>
      <c r="H97" s="22"/>
    </row>
    <row r="98" spans="1:8" x14ac:dyDescent="0.25">
      <c r="A98" s="2" t="s">
        <v>0</v>
      </c>
      <c r="B98" s="2" t="s">
        <v>1</v>
      </c>
      <c r="C98" s="2" t="s">
        <v>2</v>
      </c>
      <c r="D98" s="3" t="s">
        <v>3</v>
      </c>
      <c r="E98" s="4" t="s">
        <v>4</v>
      </c>
      <c r="F98" s="5" t="s">
        <v>5</v>
      </c>
    </row>
    <row r="99" spans="1:8" x14ac:dyDescent="0.25">
      <c r="A99" s="6"/>
      <c r="B99" s="6"/>
      <c r="C99" s="6"/>
      <c r="D99" s="7"/>
      <c r="E99" s="8"/>
      <c r="F99" s="9"/>
    </row>
    <row r="100" spans="1:8" s="19" customFormat="1" x14ac:dyDescent="0.25">
      <c r="A100" s="10">
        <v>750</v>
      </c>
      <c r="B100" s="11"/>
      <c r="C100" s="11"/>
      <c r="D100" s="11" t="s">
        <v>35</v>
      </c>
      <c r="E100" s="17">
        <f>E101+E104</f>
        <v>121103</v>
      </c>
      <c r="F100" s="17">
        <f>F101+F104</f>
        <v>121103</v>
      </c>
      <c r="G100" s="20"/>
      <c r="H100" s="20"/>
    </row>
    <row r="101" spans="1:8" s="19" customFormat="1" x14ac:dyDescent="0.25">
      <c r="A101" s="10"/>
      <c r="B101" s="47">
        <v>75020</v>
      </c>
      <c r="C101" s="33"/>
      <c r="D101" s="29" t="s">
        <v>71</v>
      </c>
      <c r="E101" s="30">
        <f>E102+E103</f>
        <v>500</v>
      </c>
      <c r="F101" s="30">
        <f>F102+F103</f>
        <v>500</v>
      </c>
      <c r="G101" s="20"/>
      <c r="H101" s="20"/>
    </row>
    <row r="102" spans="1:8" s="19" customFormat="1" ht="15.75" x14ac:dyDescent="0.25">
      <c r="A102" s="23"/>
      <c r="B102" s="74"/>
      <c r="C102" s="75">
        <v>4600</v>
      </c>
      <c r="D102" s="139" t="s">
        <v>72</v>
      </c>
      <c r="E102" s="69">
        <v>500</v>
      </c>
      <c r="F102" s="70"/>
      <c r="G102" s="21"/>
      <c r="H102" s="20"/>
    </row>
    <row r="103" spans="1:8" s="54" customFormat="1" x14ac:dyDescent="0.25">
      <c r="A103" s="12"/>
      <c r="B103" s="46"/>
      <c r="C103" s="13">
        <v>4700</v>
      </c>
      <c r="D103" s="13" t="s">
        <v>38</v>
      </c>
      <c r="E103" s="16"/>
      <c r="F103" s="16">
        <v>500</v>
      </c>
      <c r="G103" s="20"/>
      <c r="H103" s="20"/>
    </row>
    <row r="104" spans="1:8" s="19" customFormat="1" x14ac:dyDescent="0.25">
      <c r="A104" s="27"/>
      <c r="B104" s="47">
        <v>75095</v>
      </c>
      <c r="C104" s="33"/>
      <c r="D104" s="29" t="s">
        <v>28</v>
      </c>
      <c r="E104" s="30">
        <f>E105+E108</f>
        <v>120603</v>
      </c>
      <c r="F104" s="30">
        <f>F105+F108</f>
        <v>120603</v>
      </c>
      <c r="G104" s="20"/>
      <c r="H104" s="20"/>
    </row>
    <row r="105" spans="1:8" s="40" customFormat="1" ht="15.75" x14ac:dyDescent="0.25">
      <c r="A105" s="59"/>
      <c r="B105" s="52"/>
      <c r="C105" s="76"/>
      <c r="D105" s="42" t="s">
        <v>92</v>
      </c>
      <c r="E105" s="41">
        <f>E106+E107</f>
        <v>117165</v>
      </c>
      <c r="F105" s="41">
        <f>F106+F107</f>
        <v>117165</v>
      </c>
      <c r="G105" s="38"/>
      <c r="H105" s="39"/>
    </row>
    <row r="106" spans="1:8" s="19" customFormat="1" ht="15.75" x14ac:dyDescent="0.25">
      <c r="A106" s="23"/>
      <c r="B106" s="74"/>
      <c r="C106" s="75">
        <v>4270</v>
      </c>
      <c r="D106" s="73" t="s">
        <v>55</v>
      </c>
      <c r="E106" s="69">
        <v>117165</v>
      </c>
      <c r="F106" s="70"/>
      <c r="G106" s="21"/>
      <c r="H106" s="20"/>
    </row>
    <row r="107" spans="1:8" s="54" customFormat="1" ht="15.75" x14ac:dyDescent="0.25">
      <c r="A107" s="51"/>
      <c r="B107" s="12"/>
      <c r="C107" s="25">
        <v>6050</v>
      </c>
      <c r="D107" s="13" t="s">
        <v>36</v>
      </c>
      <c r="E107" s="16"/>
      <c r="F107" s="16">
        <v>117165</v>
      </c>
      <c r="G107" s="21"/>
      <c r="H107" s="20"/>
    </row>
    <row r="108" spans="1:8" s="135" customFormat="1" ht="30" x14ac:dyDescent="0.25">
      <c r="A108" s="140"/>
      <c r="B108" s="141"/>
      <c r="C108" s="142"/>
      <c r="D108" s="143" t="s">
        <v>73</v>
      </c>
      <c r="E108" s="144">
        <f>SUM(E109:E116)</f>
        <v>3438</v>
      </c>
      <c r="F108" s="144">
        <f>SUM(F109:F116)</f>
        <v>3438</v>
      </c>
      <c r="G108" s="145"/>
      <c r="H108" s="134"/>
    </row>
    <row r="109" spans="1:8" s="54" customFormat="1" ht="15.75" x14ac:dyDescent="0.25">
      <c r="A109" s="51"/>
      <c r="B109" s="12"/>
      <c r="C109" s="45">
        <v>4017</v>
      </c>
      <c r="D109" s="13" t="s">
        <v>24</v>
      </c>
      <c r="E109" s="31">
        <v>2422</v>
      </c>
      <c r="F109" s="44"/>
      <c r="G109" s="21"/>
      <c r="H109" s="20"/>
    </row>
    <row r="110" spans="1:8" s="54" customFormat="1" ht="15.75" x14ac:dyDescent="0.25">
      <c r="A110" s="51"/>
      <c r="B110" s="12"/>
      <c r="C110" s="45">
        <v>4019</v>
      </c>
      <c r="D110" s="13" t="s">
        <v>24</v>
      </c>
      <c r="E110" s="31">
        <v>428</v>
      </c>
      <c r="F110" s="44"/>
      <c r="G110" s="21"/>
      <c r="H110" s="20"/>
    </row>
    <row r="111" spans="1:8" s="54" customFormat="1" ht="15.75" x14ac:dyDescent="0.25">
      <c r="A111" s="51"/>
      <c r="B111" s="12"/>
      <c r="C111" s="45">
        <v>4117</v>
      </c>
      <c r="D111" s="61" t="s">
        <v>25</v>
      </c>
      <c r="E111" s="31">
        <v>454</v>
      </c>
      <c r="F111" s="44"/>
      <c r="G111" s="21"/>
      <c r="H111" s="20"/>
    </row>
    <row r="112" spans="1:8" s="54" customFormat="1" ht="15.75" x14ac:dyDescent="0.25">
      <c r="A112" s="51"/>
      <c r="B112" s="12"/>
      <c r="C112" s="45">
        <v>4119</v>
      </c>
      <c r="D112" s="61" t="s">
        <v>25</v>
      </c>
      <c r="E112" s="31">
        <v>80</v>
      </c>
      <c r="F112" s="44"/>
      <c r="G112" s="21"/>
      <c r="H112" s="20"/>
    </row>
    <row r="113" spans="1:8" s="54" customFormat="1" ht="15.75" x14ac:dyDescent="0.25">
      <c r="A113" s="51"/>
      <c r="B113" s="12"/>
      <c r="C113" s="45">
        <v>4127</v>
      </c>
      <c r="D113" s="13" t="s">
        <v>26</v>
      </c>
      <c r="E113" s="31">
        <v>45</v>
      </c>
      <c r="F113" s="44"/>
      <c r="G113" s="21"/>
      <c r="H113" s="20"/>
    </row>
    <row r="114" spans="1:8" s="54" customFormat="1" ht="15.75" x14ac:dyDescent="0.25">
      <c r="A114" s="51"/>
      <c r="B114" s="12"/>
      <c r="C114" s="45">
        <v>4129</v>
      </c>
      <c r="D114" s="13" t="s">
        <v>26</v>
      </c>
      <c r="E114" s="31">
        <v>9</v>
      </c>
      <c r="F114" s="44"/>
      <c r="G114" s="21"/>
      <c r="H114" s="20"/>
    </row>
    <row r="115" spans="1:8" s="54" customFormat="1" ht="15.75" x14ac:dyDescent="0.25">
      <c r="A115" s="51"/>
      <c r="B115" s="12"/>
      <c r="C115" s="45">
        <v>4307</v>
      </c>
      <c r="D115" s="13" t="s">
        <v>18</v>
      </c>
      <c r="E115" s="31"/>
      <c r="F115" s="44">
        <v>2921</v>
      </c>
      <c r="G115" s="21"/>
      <c r="H115" s="20"/>
    </row>
    <row r="116" spans="1:8" s="54" customFormat="1" ht="15.75" x14ac:dyDescent="0.25">
      <c r="A116" s="51"/>
      <c r="B116" s="12"/>
      <c r="C116" s="45">
        <v>4309</v>
      </c>
      <c r="D116" s="13" t="s">
        <v>18</v>
      </c>
      <c r="E116" s="31"/>
      <c r="F116" s="44">
        <v>517</v>
      </c>
      <c r="G116" s="21"/>
      <c r="H116" s="20"/>
    </row>
    <row r="117" spans="1:8" s="19" customFormat="1" ht="15.75" x14ac:dyDescent="0.25">
      <c r="A117" s="90">
        <v>801</v>
      </c>
      <c r="B117" s="11"/>
      <c r="C117" s="47"/>
      <c r="D117" s="47" t="s">
        <v>22</v>
      </c>
      <c r="E117" s="104">
        <f>E118+E131+E145+E157+E160+E169+E172</f>
        <v>130975</v>
      </c>
      <c r="F117" s="104">
        <f>F118+F131+F145+F157+F160+F169+F172</f>
        <v>130975</v>
      </c>
      <c r="G117" s="21"/>
      <c r="H117" s="20"/>
    </row>
    <row r="118" spans="1:8" s="19" customFormat="1" ht="15.75" x14ac:dyDescent="0.25">
      <c r="A118" s="23"/>
      <c r="B118" s="47">
        <v>80115</v>
      </c>
      <c r="C118" s="11"/>
      <c r="D118" s="11" t="s">
        <v>29</v>
      </c>
      <c r="E118" s="17">
        <f>E119+E126</f>
        <v>40040</v>
      </c>
      <c r="F118" s="17">
        <f>F119+F126</f>
        <v>39040</v>
      </c>
      <c r="G118" s="21"/>
      <c r="H118" s="20"/>
    </row>
    <row r="119" spans="1:8" s="19" customFormat="1" ht="15.75" x14ac:dyDescent="0.25">
      <c r="A119" s="27"/>
      <c r="B119" s="48"/>
      <c r="C119" s="33"/>
      <c r="D119" s="42" t="s">
        <v>30</v>
      </c>
      <c r="E119" s="41">
        <f>SUM(E120:E123)</f>
        <v>26500</v>
      </c>
      <c r="F119" s="41">
        <f>SUM(F120:F123)</f>
        <v>25500</v>
      </c>
      <c r="G119" s="21"/>
      <c r="H119" s="20"/>
    </row>
    <row r="120" spans="1:8" s="19" customFormat="1" ht="15.75" x14ac:dyDescent="0.25">
      <c r="A120" s="12"/>
      <c r="B120" s="46"/>
      <c r="C120" s="45">
        <v>4010</v>
      </c>
      <c r="D120" s="13" t="s">
        <v>24</v>
      </c>
      <c r="E120" s="31"/>
      <c r="F120" s="44">
        <v>25500</v>
      </c>
      <c r="G120" s="21"/>
      <c r="H120" s="20"/>
    </row>
    <row r="121" spans="1:8" s="19" customFormat="1" ht="15.75" x14ac:dyDescent="0.25">
      <c r="A121" s="12"/>
      <c r="B121" s="46"/>
      <c r="C121" s="45">
        <v>4110</v>
      </c>
      <c r="D121" s="61" t="s">
        <v>25</v>
      </c>
      <c r="E121" s="31">
        <v>25000</v>
      </c>
      <c r="F121" s="44"/>
      <c r="G121" s="21"/>
      <c r="H121" s="20"/>
    </row>
    <row r="122" spans="1:8" s="54" customFormat="1" ht="15.75" x14ac:dyDescent="0.25">
      <c r="A122" s="23"/>
      <c r="B122" s="46"/>
      <c r="C122" s="25">
        <v>4120</v>
      </c>
      <c r="D122" s="13" t="s">
        <v>26</v>
      </c>
      <c r="E122" s="16">
        <v>500</v>
      </c>
      <c r="F122" s="16"/>
      <c r="G122" s="21"/>
      <c r="H122" s="20"/>
    </row>
    <row r="123" spans="1:8" x14ac:dyDescent="0.25">
      <c r="A123" s="106"/>
      <c r="B123" s="107"/>
      <c r="C123" s="87">
        <v>4440</v>
      </c>
      <c r="D123" s="13" t="s">
        <v>31</v>
      </c>
      <c r="E123" s="108">
        <v>1000</v>
      </c>
      <c r="F123" s="108"/>
    </row>
    <row r="124" spans="1:8" s="19" customFormat="1" x14ac:dyDescent="0.25">
      <c r="A124" s="2" t="s">
        <v>0</v>
      </c>
      <c r="B124" s="2" t="s">
        <v>1</v>
      </c>
      <c r="C124" s="2" t="s">
        <v>2</v>
      </c>
      <c r="D124" s="3" t="s">
        <v>3</v>
      </c>
      <c r="E124" s="4" t="s">
        <v>4</v>
      </c>
      <c r="F124" s="5" t="s">
        <v>5</v>
      </c>
      <c r="G124" s="20"/>
      <c r="H124" s="20"/>
    </row>
    <row r="125" spans="1:8" s="19" customFormat="1" x14ac:dyDescent="0.25">
      <c r="A125" s="23"/>
      <c r="B125" s="6"/>
      <c r="C125" s="6"/>
      <c r="D125" s="7"/>
      <c r="E125" s="8"/>
      <c r="F125" s="9"/>
      <c r="G125" s="20"/>
      <c r="H125" s="20"/>
    </row>
    <row r="126" spans="1:8" s="111" customFormat="1" ht="15.75" x14ac:dyDescent="0.25">
      <c r="A126" s="149"/>
      <c r="B126" s="63"/>
      <c r="C126" s="24"/>
      <c r="D126" s="24" t="s">
        <v>74</v>
      </c>
      <c r="E126" s="43">
        <f>SUM(E127:E130)</f>
        <v>13540</v>
      </c>
      <c r="F126" s="43">
        <f>SUM(F127:F130)</f>
        <v>13540</v>
      </c>
      <c r="G126" s="109"/>
      <c r="H126" s="110"/>
    </row>
    <row r="127" spans="1:8" s="148" customFormat="1" ht="15.75" x14ac:dyDescent="0.25">
      <c r="A127" s="12"/>
      <c r="B127" s="46"/>
      <c r="C127" s="13">
        <v>3020</v>
      </c>
      <c r="D127" s="87" t="s">
        <v>52</v>
      </c>
      <c r="E127" s="16"/>
      <c r="F127" s="16">
        <v>1540</v>
      </c>
      <c r="G127" s="147"/>
      <c r="H127" s="117"/>
    </row>
    <row r="128" spans="1:8" s="54" customFormat="1" x14ac:dyDescent="0.25">
      <c r="A128" s="86"/>
      <c r="B128" s="88"/>
      <c r="C128" s="87">
        <v>4120</v>
      </c>
      <c r="D128" s="13" t="s">
        <v>26</v>
      </c>
      <c r="E128" s="108"/>
      <c r="F128" s="108">
        <v>12000</v>
      </c>
      <c r="G128" s="20"/>
      <c r="H128" s="20"/>
    </row>
    <row r="129" spans="1:8" s="58" customFormat="1" ht="15.75" x14ac:dyDescent="0.25">
      <c r="A129" s="71"/>
      <c r="B129" s="46"/>
      <c r="C129" s="115">
        <v>4240</v>
      </c>
      <c r="D129" s="13" t="s">
        <v>68</v>
      </c>
      <c r="E129" s="62">
        <v>3540</v>
      </c>
      <c r="F129" s="62"/>
      <c r="G129" s="56"/>
      <c r="H129" s="57"/>
    </row>
    <row r="130" spans="1:8" s="58" customFormat="1" ht="15.75" x14ac:dyDescent="0.25">
      <c r="A130" s="71"/>
      <c r="B130" s="46"/>
      <c r="C130" s="115">
        <v>4300</v>
      </c>
      <c r="D130" s="13" t="s">
        <v>18</v>
      </c>
      <c r="E130" s="62">
        <v>10000</v>
      </c>
      <c r="F130" s="62"/>
      <c r="G130" s="56"/>
      <c r="H130" s="57"/>
    </row>
    <row r="131" spans="1:8" s="19" customFormat="1" ht="15.75" x14ac:dyDescent="0.25">
      <c r="A131" s="23"/>
      <c r="B131" s="47">
        <v>80117</v>
      </c>
      <c r="C131" s="26"/>
      <c r="D131" s="11" t="s">
        <v>34</v>
      </c>
      <c r="E131" s="17">
        <f>E132+E136+E142</f>
        <v>18658</v>
      </c>
      <c r="F131" s="17">
        <f>F132+F136+F142</f>
        <v>5075</v>
      </c>
      <c r="G131" s="21"/>
      <c r="H131" s="20"/>
    </row>
    <row r="132" spans="1:8" s="19" customFormat="1" ht="15.75" x14ac:dyDescent="0.25">
      <c r="A132" s="23"/>
      <c r="B132" s="48"/>
      <c r="C132" s="26"/>
      <c r="D132" s="42" t="s">
        <v>30</v>
      </c>
      <c r="E132" s="43">
        <f>SUM(E133:E135)</f>
        <v>2200</v>
      </c>
      <c r="F132" s="43">
        <f>SUM(F133:F135)</f>
        <v>2200</v>
      </c>
      <c r="G132" s="21"/>
      <c r="H132" s="20"/>
    </row>
    <row r="133" spans="1:8" s="19" customFormat="1" ht="15.75" x14ac:dyDescent="0.25">
      <c r="A133" s="12"/>
      <c r="B133" s="46"/>
      <c r="C133" s="45">
        <v>4010</v>
      </c>
      <c r="D133" s="13" t="s">
        <v>24</v>
      </c>
      <c r="E133" s="31"/>
      <c r="F133" s="44">
        <v>2200</v>
      </c>
      <c r="G133" s="21"/>
      <c r="H133" s="20"/>
    </row>
    <row r="134" spans="1:8" s="19" customFormat="1" ht="15.75" x14ac:dyDescent="0.25">
      <c r="A134" s="12"/>
      <c r="B134" s="46"/>
      <c r="C134" s="45">
        <v>4110</v>
      </c>
      <c r="D134" s="61" t="s">
        <v>25</v>
      </c>
      <c r="E134" s="31">
        <v>2000</v>
      </c>
      <c r="F134" s="44"/>
      <c r="G134" s="21"/>
      <c r="H134" s="20"/>
    </row>
    <row r="135" spans="1:8" s="19" customFormat="1" ht="15.75" x14ac:dyDescent="0.25">
      <c r="A135" s="12"/>
      <c r="B135" s="46"/>
      <c r="C135" s="25">
        <v>4120</v>
      </c>
      <c r="D135" s="13" t="s">
        <v>26</v>
      </c>
      <c r="E135" s="31">
        <v>200</v>
      </c>
      <c r="F135" s="44"/>
      <c r="G135" s="21"/>
      <c r="H135" s="20"/>
    </row>
    <row r="136" spans="1:8" s="19" customFormat="1" ht="15.75" x14ac:dyDescent="0.25">
      <c r="A136" s="23"/>
      <c r="B136" s="48"/>
      <c r="C136" s="26"/>
      <c r="D136" s="42" t="s">
        <v>75</v>
      </c>
      <c r="E136" s="43">
        <f>SUM(E137:E141)</f>
        <v>15958</v>
      </c>
      <c r="F136" s="43">
        <f>SUM(F137:F141)</f>
        <v>2375</v>
      </c>
      <c r="G136" s="21"/>
      <c r="H136" s="20"/>
    </row>
    <row r="137" spans="1:8" s="19" customFormat="1" ht="15.75" x14ac:dyDescent="0.25">
      <c r="A137" s="12"/>
      <c r="B137" s="46"/>
      <c r="C137" s="45">
        <v>4010</v>
      </c>
      <c r="D137" s="13" t="s">
        <v>24</v>
      </c>
      <c r="E137" s="31">
        <v>13583</v>
      </c>
      <c r="F137" s="44"/>
      <c r="G137" s="21"/>
      <c r="H137" s="20"/>
    </row>
    <row r="138" spans="1:8" s="19" customFormat="1" ht="15.75" x14ac:dyDescent="0.25">
      <c r="A138" s="12"/>
      <c r="B138" s="46"/>
      <c r="C138" s="45">
        <v>4210</v>
      </c>
      <c r="D138" s="61" t="s">
        <v>19</v>
      </c>
      <c r="E138" s="31"/>
      <c r="F138" s="44">
        <v>125</v>
      </c>
      <c r="G138" s="21"/>
      <c r="H138" s="20"/>
    </row>
    <row r="139" spans="1:8" s="19" customFormat="1" ht="15.75" x14ac:dyDescent="0.25">
      <c r="A139" s="12"/>
      <c r="B139" s="46"/>
      <c r="C139" s="25">
        <v>4260</v>
      </c>
      <c r="D139" s="61" t="s">
        <v>47</v>
      </c>
      <c r="E139" s="31"/>
      <c r="F139" s="44">
        <v>2250</v>
      </c>
      <c r="G139" s="21"/>
      <c r="H139" s="20"/>
    </row>
    <row r="140" spans="1:8" s="19" customFormat="1" ht="15.75" x14ac:dyDescent="0.25">
      <c r="A140" s="12"/>
      <c r="B140" s="46"/>
      <c r="C140" s="45">
        <v>4270</v>
      </c>
      <c r="D140" s="13" t="s">
        <v>27</v>
      </c>
      <c r="E140" s="31">
        <v>125</v>
      </c>
      <c r="F140" s="44"/>
      <c r="G140" s="21"/>
      <c r="H140" s="20"/>
    </row>
    <row r="141" spans="1:8" s="19" customFormat="1" ht="15.75" x14ac:dyDescent="0.25">
      <c r="A141" s="12"/>
      <c r="B141" s="46"/>
      <c r="C141" s="45">
        <v>4300</v>
      </c>
      <c r="D141" s="13" t="s">
        <v>18</v>
      </c>
      <c r="E141" s="31">
        <v>2250</v>
      </c>
      <c r="F141" s="44"/>
      <c r="G141" s="21"/>
      <c r="H141" s="20"/>
    </row>
    <row r="142" spans="1:8" s="111" customFormat="1" ht="15.75" x14ac:dyDescent="0.25">
      <c r="A142" s="52"/>
      <c r="B142" s="66"/>
      <c r="C142" s="65"/>
      <c r="D142" s="24" t="s">
        <v>74</v>
      </c>
      <c r="E142" s="43">
        <f>SUM(E143:E144)</f>
        <v>500</v>
      </c>
      <c r="F142" s="43">
        <f>SUM(F143:F144)</f>
        <v>500</v>
      </c>
      <c r="G142" s="109"/>
      <c r="H142" s="110"/>
    </row>
    <row r="143" spans="1:8" s="148" customFormat="1" ht="15.75" x14ac:dyDescent="0.25">
      <c r="A143" s="12"/>
      <c r="B143" s="46"/>
      <c r="C143" s="25">
        <v>4240</v>
      </c>
      <c r="D143" s="13" t="s">
        <v>68</v>
      </c>
      <c r="E143" s="16">
        <v>500</v>
      </c>
      <c r="F143" s="16"/>
      <c r="G143" s="147"/>
      <c r="H143" s="117"/>
    </row>
    <row r="144" spans="1:8" s="54" customFormat="1" x14ac:dyDescent="0.25">
      <c r="A144" s="86"/>
      <c r="B144" s="89"/>
      <c r="C144" s="102">
        <v>4270</v>
      </c>
      <c r="D144" s="13" t="s">
        <v>27</v>
      </c>
      <c r="E144" s="108"/>
      <c r="F144" s="108">
        <v>500</v>
      </c>
      <c r="G144" s="20"/>
      <c r="H144" s="20"/>
    </row>
    <row r="145" spans="1:8" s="19" customFormat="1" ht="15.75" x14ac:dyDescent="0.25">
      <c r="A145" s="23"/>
      <c r="B145" s="47">
        <v>80120</v>
      </c>
      <c r="C145" s="11"/>
      <c r="D145" s="11" t="s">
        <v>32</v>
      </c>
      <c r="E145" s="17">
        <f>E146+E149</f>
        <v>72177</v>
      </c>
      <c r="F145" s="17">
        <f>F146+F149</f>
        <v>72177</v>
      </c>
      <c r="G145" s="21"/>
      <c r="H145" s="20"/>
    </row>
    <row r="146" spans="1:8" s="19" customFormat="1" ht="15.75" x14ac:dyDescent="0.25">
      <c r="A146" s="27"/>
      <c r="B146" s="48"/>
      <c r="C146" s="33"/>
      <c r="D146" s="42" t="s">
        <v>30</v>
      </c>
      <c r="E146" s="41">
        <f>SUM(E147:E148)</f>
        <v>20000</v>
      </c>
      <c r="F146" s="41">
        <f>SUM(F147:F148)</f>
        <v>20000</v>
      </c>
      <c r="G146" s="21"/>
      <c r="H146" s="20"/>
    </row>
    <row r="147" spans="1:8" s="19" customFormat="1" ht="15.75" x14ac:dyDescent="0.25">
      <c r="A147" s="12"/>
      <c r="B147" s="46"/>
      <c r="C147" s="45">
        <v>4010</v>
      </c>
      <c r="D147" s="35" t="s">
        <v>24</v>
      </c>
      <c r="E147" s="31"/>
      <c r="F147" s="44">
        <v>20000</v>
      </c>
      <c r="G147" s="21"/>
      <c r="H147" s="20"/>
    </row>
    <row r="148" spans="1:8" s="19" customFormat="1" ht="15.75" x14ac:dyDescent="0.25">
      <c r="A148" s="12"/>
      <c r="B148" s="46"/>
      <c r="C148" s="45">
        <v>4110</v>
      </c>
      <c r="D148" s="61" t="s">
        <v>25</v>
      </c>
      <c r="E148" s="31">
        <v>20000</v>
      </c>
      <c r="F148" s="44"/>
      <c r="G148" s="21"/>
      <c r="H148" s="20"/>
    </row>
    <row r="149" spans="1:8" s="19" customFormat="1" ht="15.75" x14ac:dyDescent="0.25">
      <c r="A149" s="27"/>
      <c r="B149" s="48"/>
      <c r="C149" s="33"/>
      <c r="D149" s="42" t="s">
        <v>75</v>
      </c>
      <c r="E149" s="41">
        <f>SUM(E150:E154)</f>
        <v>52177</v>
      </c>
      <c r="F149" s="41">
        <f>SUM(F150:F154)</f>
        <v>52177</v>
      </c>
      <c r="G149" s="21"/>
      <c r="H149" s="20"/>
    </row>
    <row r="150" spans="1:8" s="19" customFormat="1" ht="15.75" x14ac:dyDescent="0.25">
      <c r="A150" s="12"/>
      <c r="B150" s="46"/>
      <c r="C150" s="45">
        <v>4010</v>
      </c>
      <c r="D150" s="35" t="s">
        <v>24</v>
      </c>
      <c r="E150" s="31"/>
      <c r="F150" s="44">
        <v>48677</v>
      </c>
      <c r="G150" s="21"/>
      <c r="H150" s="20"/>
    </row>
    <row r="151" spans="1:8" s="19" customFormat="1" ht="15.75" x14ac:dyDescent="0.25">
      <c r="A151" s="12"/>
      <c r="B151" s="46"/>
      <c r="C151" s="45">
        <v>4110</v>
      </c>
      <c r="D151" s="61" t="s">
        <v>25</v>
      </c>
      <c r="E151" s="31">
        <v>48677</v>
      </c>
      <c r="F151" s="44"/>
      <c r="G151" s="21"/>
      <c r="H151" s="20"/>
    </row>
    <row r="152" spans="1:8" s="54" customFormat="1" ht="15.75" x14ac:dyDescent="0.25">
      <c r="A152" s="23"/>
      <c r="B152" s="46"/>
      <c r="C152" s="13">
        <v>4210</v>
      </c>
      <c r="D152" s="61" t="s">
        <v>19</v>
      </c>
      <c r="E152" s="16"/>
      <c r="F152" s="16">
        <v>3500</v>
      </c>
      <c r="G152" s="21"/>
      <c r="H152" s="20"/>
    </row>
    <row r="153" spans="1:8" s="54" customFormat="1" x14ac:dyDescent="0.25">
      <c r="A153" s="12"/>
      <c r="B153" s="46"/>
      <c r="C153" s="13">
        <v>4240</v>
      </c>
      <c r="D153" s="13" t="s">
        <v>68</v>
      </c>
      <c r="E153" s="16">
        <v>2000</v>
      </c>
      <c r="F153" s="16"/>
      <c r="G153" s="20"/>
      <c r="H153" s="20"/>
    </row>
    <row r="154" spans="1:8" s="54" customFormat="1" x14ac:dyDescent="0.25">
      <c r="A154" s="36"/>
      <c r="B154" s="45"/>
      <c r="C154" s="13">
        <v>4270</v>
      </c>
      <c r="D154" s="13" t="s">
        <v>27</v>
      </c>
      <c r="E154" s="16">
        <v>1500</v>
      </c>
      <c r="F154" s="16"/>
      <c r="G154" s="20"/>
      <c r="H154" s="20"/>
    </row>
    <row r="155" spans="1:8" s="19" customFormat="1" x14ac:dyDescent="0.25">
      <c r="A155" s="2" t="s">
        <v>0</v>
      </c>
      <c r="B155" s="2" t="s">
        <v>1</v>
      </c>
      <c r="C155" s="2" t="s">
        <v>2</v>
      </c>
      <c r="D155" s="3" t="s">
        <v>3</v>
      </c>
      <c r="E155" s="4" t="s">
        <v>4</v>
      </c>
      <c r="F155" s="5" t="s">
        <v>5</v>
      </c>
      <c r="G155" s="20"/>
      <c r="H155" s="20"/>
    </row>
    <row r="156" spans="1:8" s="19" customFormat="1" x14ac:dyDescent="0.25">
      <c r="A156" s="23"/>
      <c r="B156" s="6"/>
      <c r="C156" s="6"/>
      <c r="D156" s="7"/>
      <c r="E156" s="8"/>
      <c r="F156" s="9"/>
      <c r="G156" s="20"/>
      <c r="H156" s="20"/>
    </row>
    <row r="157" spans="1:8" s="114" customFormat="1" ht="15.75" x14ac:dyDescent="0.25">
      <c r="A157" s="10"/>
      <c r="B157" s="47">
        <v>80146</v>
      </c>
      <c r="C157" s="11"/>
      <c r="D157" s="11" t="s">
        <v>76</v>
      </c>
      <c r="E157" s="17">
        <f>E158</f>
        <v>0</v>
      </c>
      <c r="F157" s="17">
        <f>F158</f>
        <v>910</v>
      </c>
      <c r="G157" s="112"/>
      <c r="H157" s="113"/>
    </row>
    <row r="158" spans="1:8" s="111" customFormat="1" ht="15.75" x14ac:dyDescent="0.25">
      <c r="A158" s="52"/>
      <c r="B158" s="66"/>
      <c r="C158" s="24"/>
      <c r="D158" s="24" t="s">
        <v>75</v>
      </c>
      <c r="E158" s="43">
        <f>E159</f>
        <v>0</v>
      </c>
      <c r="F158" s="43">
        <f>F159</f>
        <v>910</v>
      </c>
      <c r="G158" s="109"/>
      <c r="H158" s="110"/>
    </row>
    <row r="159" spans="1:8" s="19" customFormat="1" x14ac:dyDescent="0.25">
      <c r="A159" s="86"/>
      <c r="B159" s="89"/>
      <c r="C159" s="13">
        <v>4700</v>
      </c>
      <c r="D159" s="13" t="s">
        <v>38</v>
      </c>
      <c r="E159" s="108"/>
      <c r="F159" s="108">
        <v>910</v>
      </c>
      <c r="G159" s="20"/>
      <c r="H159" s="20"/>
    </row>
    <row r="160" spans="1:8" s="68" customFormat="1" x14ac:dyDescent="0.25">
      <c r="A160" s="27"/>
      <c r="B160" s="47">
        <v>80151</v>
      </c>
      <c r="C160" s="11"/>
      <c r="D160" s="11" t="s">
        <v>77</v>
      </c>
      <c r="E160" s="17">
        <f>E161</f>
        <v>100</v>
      </c>
      <c r="F160" s="17">
        <f>F161</f>
        <v>100</v>
      </c>
      <c r="G160" s="67"/>
      <c r="H160" s="67"/>
    </row>
    <row r="161" spans="1:8" s="19" customFormat="1" ht="15.75" x14ac:dyDescent="0.25">
      <c r="A161" s="23"/>
      <c r="B161" s="74"/>
      <c r="C161" s="150"/>
      <c r="D161" s="151" t="s">
        <v>74</v>
      </c>
      <c r="E161" s="152">
        <f>E162+E163</f>
        <v>100</v>
      </c>
      <c r="F161" s="152">
        <f>F162+F163</f>
        <v>100</v>
      </c>
      <c r="G161" s="21"/>
      <c r="H161" s="20"/>
    </row>
    <row r="162" spans="1:8" s="40" customFormat="1" ht="15.75" x14ac:dyDescent="0.25">
      <c r="A162" s="100"/>
      <c r="B162" s="66"/>
      <c r="C162" s="13">
        <v>4240</v>
      </c>
      <c r="D162" s="13" t="s">
        <v>68</v>
      </c>
      <c r="E162" s="62">
        <v>100</v>
      </c>
      <c r="F162" s="62"/>
      <c r="G162" s="38"/>
      <c r="H162" s="39"/>
    </row>
    <row r="163" spans="1:8" s="19" customFormat="1" ht="15.75" x14ac:dyDescent="0.25">
      <c r="A163" s="23"/>
      <c r="B163" s="153"/>
      <c r="C163" s="45">
        <v>4270</v>
      </c>
      <c r="D163" s="13" t="s">
        <v>27</v>
      </c>
      <c r="E163" s="69"/>
      <c r="F163" s="70">
        <v>100</v>
      </c>
      <c r="G163" s="21"/>
      <c r="H163" s="20"/>
    </row>
    <row r="164" spans="1:8" s="19" customFormat="1" ht="15.75" x14ac:dyDescent="0.25">
      <c r="A164" s="23"/>
      <c r="B164" s="47">
        <v>80152</v>
      </c>
      <c r="C164" s="33"/>
      <c r="D164" s="29" t="s">
        <v>40</v>
      </c>
      <c r="E164" s="91"/>
      <c r="F164" s="92"/>
      <c r="G164" s="21"/>
      <c r="H164" s="20"/>
    </row>
    <row r="165" spans="1:8" s="19" customFormat="1" ht="15.75" x14ac:dyDescent="0.25">
      <c r="A165" s="23"/>
      <c r="B165" s="46"/>
      <c r="C165" s="45"/>
      <c r="D165" s="29" t="s">
        <v>41</v>
      </c>
      <c r="E165" s="91"/>
      <c r="F165" s="92"/>
      <c r="G165" s="21"/>
      <c r="H165" s="20"/>
    </row>
    <row r="166" spans="1:8" s="19" customFormat="1" ht="15.75" x14ac:dyDescent="0.25">
      <c r="A166" s="23"/>
      <c r="B166" s="46"/>
      <c r="C166" s="45"/>
      <c r="D166" s="29" t="s">
        <v>42</v>
      </c>
      <c r="E166" s="69"/>
      <c r="F166" s="70"/>
      <c r="G166" s="21"/>
      <c r="H166" s="20"/>
    </row>
    <row r="167" spans="1:8" s="19" customFormat="1" ht="15.75" x14ac:dyDescent="0.25">
      <c r="A167" s="23"/>
      <c r="B167" s="46"/>
      <c r="C167" s="45"/>
      <c r="D167" s="29" t="s">
        <v>43</v>
      </c>
      <c r="E167" s="69"/>
      <c r="F167" s="70"/>
      <c r="G167" s="21"/>
      <c r="H167" s="20"/>
    </row>
    <row r="168" spans="1:8" s="19" customFormat="1" ht="15.75" x14ac:dyDescent="0.25">
      <c r="A168" s="23"/>
      <c r="B168" s="46"/>
      <c r="C168" s="45"/>
      <c r="D168" s="29" t="s">
        <v>44</v>
      </c>
      <c r="E168" s="69"/>
      <c r="F168" s="70"/>
      <c r="G168" s="21"/>
      <c r="H168" s="20"/>
    </row>
    <row r="169" spans="1:8" s="19" customFormat="1" ht="15.75" x14ac:dyDescent="0.25">
      <c r="A169" s="23"/>
      <c r="B169" s="46"/>
      <c r="C169" s="45"/>
      <c r="D169" s="29" t="s">
        <v>45</v>
      </c>
      <c r="E169" s="91">
        <f>E170</f>
        <v>0</v>
      </c>
      <c r="F169" s="92">
        <f>F170</f>
        <v>12673</v>
      </c>
      <c r="G169" s="21"/>
      <c r="H169" s="20"/>
    </row>
    <row r="170" spans="1:8" s="99" customFormat="1" ht="15.75" x14ac:dyDescent="0.25">
      <c r="A170" s="93"/>
      <c r="B170" s="48"/>
      <c r="C170" s="94"/>
      <c r="D170" s="95" t="s">
        <v>75</v>
      </c>
      <c r="E170" s="96">
        <f>SUM(E171:E173)</f>
        <v>0</v>
      </c>
      <c r="F170" s="96">
        <f>SUM(F171)</f>
        <v>12673</v>
      </c>
      <c r="G170" s="97"/>
      <c r="H170" s="98"/>
    </row>
    <row r="171" spans="1:8" s="40" customFormat="1" ht="15.75" x14ac:dyDescent="0.25">
      <c r="A171" s="100"/>
      <c r="B171" s="66"/>
      <c r="C171" s="45">
        <v>4010</v>
      </c>
      <c r="D171" s="101" t="s">
        <v>46</v>
      </c>
      <c r="E171" s="69"/>
      <c r="F171" s="69">
        <v>12673</v>
      </c>
      <c r="G171" s="38"/>
      <c r="H171" s="39"/>
    </row>
    <row r="172" spans="1:8" s="114" customFormat="1" ht="15.75" x14ac:dyDescent="0.25">
      <c r="A172" s="27"/>
      <c r="B172" s="47">
        <v>80195</v>
      </c>
      <c r="C172" s="11"/>
      <c r="D172" s="11" t="s">
        <v>28</v>
      </c>
      <c r="E172" s="17">
        <f>E173</f>
        <v>0</v>
      </c>
      <c r="F172" s="17">
        <f>F173</f>
        <v>1000</v>
      </c>
      <c r="G172" s="112"/>
      <c r="H172" s="113"/>
    </row>
    <row r="173" spans="1:8" s="111" customFormat="1" ht="15.75" x14ac:dyDescent="0.25">
      <c r="A173" s="52"/>
      <c r="B173" s="66"/>
      <c r="C173" s="24"/>
      <c r="D173" s="24" t="s">
        <v>30</v>
      </c>
      <c r="E173" s="43">
        <f>E174</f>
        <v>0</v>
      </c>
      <c r="F173" s="43">
        <f>F174</f>
        <v>1000</v>
      </c>
      <c r="G173" s="109"/>
      <c r="H173" s="110"/>
    </row>
    <row r="174" spans="1:8" s="19" customFormat="1" x14ac:dyDescent="0.25">
      <c r="A174" s="107"/>
      <c r="B174" s="89"/>
      <c r="C174" s="13">
        <v>4440</v>
      </c>
      <c r="D174" s="13" t="s">
        <v>31</v>
      </c>
      <c r="E174" s="108"/>
      <c r="F174" s="108">
        <v>1000</v>
      </c>
      <c r="G174" s="20"/>
      <c r="H174" s="20"/>
    </row>
    <row r="175" spans="1:8" s="19" customFormat="1" ht="15.75" x14ac:dyDescent="0.25">
      <c r="A175" s="50">
        <v>853</v>
      </c>
      <c r="B175" s="10"/>
      <c r="C175" s="11"/>
      <c r="D175" s="103" t="s">
        <v>21</v>
      </c>
      <c r="E175" s="17">
        <f>E176</f>
        <v>5425</v>
      </c>
      <c r="F175" s="17">
        <f>F176</f>
        <v>5425</v>
      </c>
      <c r="G175" s="21"/>
      <c r="H175" s="20"/>
    </row>
    <row r="176" spans="1:8" s="19" customFormat="1" ht="15.75" x14ac:dyDescent="0.25">
      <c r="A176" s="50"/>
      <c r="B176" s="10">
        <v>85333</v>
      </c>
      <c r="C176" s="33"/>
      <c r="D176" s="29" t="s">
        <v>78</v>
      </c>
      <c r="E176" s="30">
        <f>E177</f>
        <v>5425</v>
      </c>
      <c r="F176" s="30">
        <f>F177</f>
        <v>5425</v>
      </c>
      <c r="G176" s="21"/>
      <c r="H176" s="20"/>
    </row>
    <row r="177" spans="1:8" s="40" customFormat="1" ht="15.75" x14ac:dyDescent="0.25">
      <c r="A177" s="59"/>
      <c r="B177" s="52"/>
      <c r="C177" s="76"/>
      <c r="D177" s="42" t="s">
        <v>61</v>
      </c>
      <c r="E177" s="41">
        <f>SUM(E178:E184)</f>
        <v>5425</v>
      </c>
      <c r="F177" s="41">
        <f>SUM(F178:F184)</f>
        <v>5425</v>
      </c>
      <c r="G177" s="38"/>
      <c r="H177" s="39"/>
    </row>
    <row r="178" spans="1:8" s="83" customFormat="1" ht="15.75" x14ac:dyDescent="0.25">
      <c r="A178" s="77"/>
      <c r="B178" s="78"/>
      <c r="C178" s="79">
        <v>4260</v>
      </c>
      <c r="D178" s="61" t="s">
        <v>47</v>
      </c>
      <c r="E178" s="80"/>
      <c r="F178" s="80">
        <v>2417</v>
      </c>
      <c r="G178" s="81"/>
      <c r="H178" s="82"/>
    </row>
    <row r="179" spans="1:8" s="19" customFormat="1" ht="15.75" x14ac:dyDescent="0.25">
      <c r="A179" s="37"/>
      <c r="B179" s="23"/>
      <c r="C179" s="25">
        <v>4280</v>
      </c>
      <c r="D179" s="13" t="s">
        <v>39</v>
      </c>
      <c r="E179" s="16">
        <v>625</v>
      </c>
      <c r="F179" s="16"/>
      <c r="G179" s="21"/>
      <c r="H179" s="20"/>
    </row>
    <row r="180" spans="1:8" s="54" customFormat="1" ht="15.75" x14ac:dyDescent="0.25">
      <c r="A180" s="37"/>
      <c r="B180" s="23"/>
      <c r="C180" s="32">
        <v>4300</v>
      </c>
      <c r="D180" s="13" t="s">
        <v>18</v>
      </c>
      <c r="E180" s="136">
        <v>2700</v>
      </c>
      <c r="F180" s="136"/>
      <c r="G180" s="21"/>
      <c r="H180" s="20"/>
    </row>
    <row r="181" spans="1:8" s="54" customFormat="1" ht="15.75" x14ac:dyDescent="0.25">
      <c r="A181" s="37"/>
      <c r="B181" s="23"/>
      <c r="C181" s="32">
        <v>4400</v>
      </c>
      <c r="D181" s="32" t="s">
        <v>80</v>
      </c>
      <c r="E181" s="136">
        <v>2100</v>
      </c>
      <c r="F181" s="136"/>
      <c r="G181" s="21"/>
      <c r="H181" s="20"/>
    </row>
    <row r="182" spans="1:8" s="54" customFormat="1" ht="15.75" x14ac:dyDescent="0.25">
      <c r="A182" s="37"/>
      <c r="B182" s="23"/>
      <c r="C182" s="32">
        <v>4430</v>
      </c>
      <c r="D182" s="32" t="s">
        <v>79</v>
      </c>
      <c r="E182" s="136"/>
      <c r="F182" s="136">
        <v>800</v>
      </c>
      <c r="G182" s="21"/>
      <c r="H182" s="20"/>
    </row>
    <row r="183" spans="1:8" s="54" customFormat="1" ht="15.75" x14ac:dyDescent="0.25">
      <c r="A183" s="37"/>
      <c r="B183" s="23"/>
      <c r="C183" s="32">
        <v>4440</v>
      </c>
      <c r="D183" s="13" t="s">
        <v>31</v>
      </c>
      <c r="E183" s="136"/>
      <c r="F183" s="136">
        <v>1333</v>
      </c>
      <c r="G183" s="21"/>
      <c r="H183" s="20"/>
    </row>
    <row r="184" spans="1:8" s="54" customFormat="1" ht="15.75" x14ac:dyDescent="0.25">
      <c r="A184" s="155"/>
      <c r="B184" s="6"/>
      <c r="C184" s="25">
        <v>4700</v>
      </c>
      <c r="D184" s="13" t="s">
        <v>38</v>
      </c>
      <c r="E184" s="16"/>
      <c r="F184" s="16">
        <v>875</v>
      </c>
      <c r="G184" s="21"/>
      <c r="H184" s="20"/>
    </row>
    <row r="185" spans="1:8" s="148" customFormat="1" ht="15.75" x14ac:dyDescent="0.25">
      <c r="A185" s="138"/>
      <c r="B185" s="138"/>
      <c r="C185" s="118"/>
      <c r="D185" s="118"/>
      <c r="E185" s="154"/>
      <c r="F185" s="154"/>
      <c r="G185" s="147"/>
      <c r="H185" s="117"/>
    </row>
    <row r="186" spans="1:8" s="19" customFormat="1" x14ac:dyDescent="0.25">
      <c r="A186" s="2" t="s">
        <v>0</v>
      </c>
      <c r="B186" s="2" t="s">
        <v>1</v>
      </c>
      <c r="C186" s="2" t="s">
        <v>2</v>
      </c>
      <c r="D186" s="3" t="s">
        <v>3</v>
      </c>
      <c r="E186" s="4" t="s">
        <v>4</v>
      </c>
      <c r="F186" s="5" t="s">
        <v>5</v>
      </c>
      <c r="G186" s="20"/>
      <c r="H186" s="20"/>
    </row>
    <row r="187" spans="1:8" s="19" customFormat="1" x14ac:dyDescent="0.25">
      <c r="A187" s="23"/>
      <c r="B187" s="6"/>
      <c r="C187" s="6"/>
      <c r="D187" s="7"/>
      <c r="E187" s="8"/>
      <c r="F187" s="9"/>
      <c r="G187" s="20"/>
      <c r="H187" s="20"/>
    </row>
    <row r="188" spans="1:8" s="19" customFormat="1" ht="15.75" x14ac:dyDescent="0.25">
      <c r="A188" s="50">
        <v>854</v>
      </c>
      <c r="B188" s="11"/>
      <c r="C188" s="47"/>
      <c r="D188" s="47" t="s">
        <v>48</v>
      </c>
      <c r="E188" s="116">
        <f>E189+E193+E209+E222+E228</f>
        <v>85623</v>
      </c>
      <c r="F188" s="116">
        <f>F189+F193+F209+F222+F228</f>
        <v>85623</v>
      </c>
      <c r="G188" s="21"/>
      <c r="H188" s="20"/>
    </row>
    <row r="189" spans="1:8" s="114" customFormat="1" ht="15.75" x14ac:dyDescent="0.25">
      <c r="A189" s="10"/>
      <c r="B189" s="47">
        <v>85404</v>
      </c>
      <c r="C189" s="11"/>
      <c r="D189" s="11" t="s">
        <v>53</v>
      </c>
      <c r="E189" s="17">
        <f>E190</f>
        <v>3000</v>
      </c>
      <c r="F189" s="17">
        <f>F190</f>
        <v>3000</v>
      </c>
      <c r="G189" s="112"/>
      <c r="H189" s="113"/>
    </row>
    <row r="190" spans="1:8" s="111" customFormat="1" ht="15.75" x14ac:dyDescent="0.25">
      <c r="A190" s="52"/>
      <c r="B190" s="66"/>
      <c r="C190" s="24"/>
      <c r="D190" s="24" t="s">
        <v>82</v>
      </c>
      <c r="E190" s="43">
        <f>E191+E192</f>
        <v>3000</v>
      </c>
      <c r="F190" s="43">
        <f>F191+F192</f>
        <v>3000</v>
      </c>
      <c r="G190" s="109"/>
      <c r="H190" s="110"/>
    </row>
    <row r="191" spans="1:8" s="40" customFormat="1" ht="15.75" x14ac:dyDescent="0.25">
      <c r="A191" s="100"/>
      <c r="B191" s="66"/>
      <c r="C191" s="13">
        <v>4240</v>
      </c>
      <c r="D191" s="13" t="s">
        <v>68</v>
      </c>
      <c r="E191" s="62"/>
      <c r="F191" s="62">
        <v>3000</v>
      </c>
      <c r="G191" s="38"/>
      <c r="H191" s="39"/>
    </row>
    <row r="192" spans="1:8" s="19" customFormat="1" x14ac:dyDescent="0.25">
      <c r="A192" s="86"/>
      <c r="B192" s="88"/>
      <c r="C192" s="25">
        <v>4700</v>
      </c>
      <c r="D192" s="13" t="s">
        <v>38</v>
      </c>
      <c r="E192" s="108">
        <v>3000</v>
      </c>
      <c r="F192" s="108"/>
      <c r="G192" s="20"/>
      <c r="H192" s="20"/>
    </row>
    <row r="193" spans="1:8" s="114" customFormat="1" ht="15.75" x14ac:dyDescent="0.25">
      <c r="A193" s="27"/>
      <c r="B193" s="47">
        <v>85406</v>
      </c>
      <c r="C193" s="26"/>
      <c r="D193" s="11" t="s">
        <v>81</v>
      </c>
      <c r="E193" s="17">
        <f>E194+E202</f>
        <v>10060</v>
      </c>
      <c r="F193" s="17">
        <f>F194+F202</f>
        <v>10060</v>
      </c>
      <c r="G193" s="112"/>
      <c r="H193" s="113"/>
    </row>
    <row r="194" spans="1:8" s="111" customFormat="1" ht="15.75" x14ac:dyDescent="0.25">
      <c r="A194" s="52"/>
      <c r="B194" s="66"/>
      <c r="C194" s="65"/>
      <c r="D194" s="24" t="s">
        <v>82</v>
      </c>
      <c r="E194" s="43">
        <f>SUM(E195:E201)</f>
        <v>5424</v>
      </c>
      <c r="F194" s="43">
        <f>SUM(F195:F201)</f>
        <v>5424</v>
      </c>
      <c r="G194" s="109"/>
      <c r="H194" s="110"/>
    </row>
    <row r="195" spans="1:8" s="19" customFormat="1" x14ac:dyDescent="0.25">
      <c r="A195" s="86"/>
      <c r="B195" s="88"/>
      <c r="C195" s="115">
        <v>4110</v>
      </c>
      <c r="D195" s="61" t="s">
        <v>25</v>
      </c>
      <c r="E195" s="108"/>
      <c r="F195" s="108">
        <v>2300</v>
      </c>
      <c r="G195" s="20"/>
      <c r="H195" s="20"/>
    </row>
    <row r="196" spans="1:8" s="19" customFormat="1" x14ac:dyDescent="0.25">
      <c r="A196" s="23"/>
      <c r="B196" s="74"/>
      <c r="C196" s="115">
        <v>4120</v>
      </c>
      <c r="D196" s="13" t="s">
        <v>26</v>
      </c>
      <c r="E196" s="62">
        <v>700</v>
      </c>
      <c r="F196" s="156"/>
      <c r="G196" s="20"/>
      <c r="H196" s="20"/>
    </row>
    <row r="197" spans="1:8" x14ac:dyDescent="0.25">
      <c r="A197" s="86"/>
      <c r="B197" s="88"/>
      <c r="C197" s="115">
        <v>4170</v>
      </c>
      <c r="D197" s="87" t="s">
        <v>83</v>
      </c>
      <c r="E197" s="108">
        <v>1600</v>
      </c>
      <c r="F197" s="108"/>
    </row>
    <row r="198" spans="1:8" s="19" customFormat="1" x14ac:dyDescent="0.25">
      <c r="A198" s="86"/>
      <c r="B198" s="88"/>
      <c r="C198" s="102">
        <v>4210</v>
      </c>
      <c r="D198" s="61" t="s">
        <v>19</v>
      </c>
      <c r="E198" s="108">
        <v>1500</v>
      </c>
      <c r="F198" s="108"/>
      <c r="G198" s="20"/>
      <c r="H198" s="20"/>
    </row>
    <row r="199" spans="1:8" s="19" customFormat="1" x14ac:dyDescent="0.25">
      <c r="A199" s="86"/>
      <c r="B199" s="88"/>
      <c r="C199" s="102">
        <v>4240</v>
      </c>
      <c r="D199" s="13" t="s">
        <v>68</v>
      </c>
      <c r="E199" s="108"/>
      <c r="F199" s="108">
        <v>2000</v>
      </c>
      <c r="G199" s="20"/>
      <c r="H199" s="20"/>
    </row>
    <row r="200" spans="1:8" s="19" customFormat="1" x14ac:dyDescent="0.25">
      <c r="A200" s="86"/>
      <c r="B200" s="88"/>
      <c r="C200" s="102">
        <v>4410</v>
      </c>
      <c r="D200" s="87" t="s">
        <v>87</v>
      </c>
      <c r="E200" s="108"/>
      <c r="F200" s="108">
        <v>1124</v>
      </c>
      <c r="G200" s="20"/>
      <c r="H200" s="20"/>
    </row>
    <row r="201" spans="1:8" s="19" customFormat="1" x14ac:dyDescent="0.25">
      <c r="A201" s="86"/>
      <c r="B201" s="88"/>
      <c r="C201" s="102">
        <v>4440</v>
      </c>
      <c r="D201" s="13" t="s">
        <v>31</v>
      </c>
      <c r="E201" s="108">
        <v>1624</v>
      </c>
      <c r="F201" s="108"/>
      <c r="G201" s="20"/>
      <c r="H201" s="20"/>
    </row>
    <row r="202" spans="1:8" s="111" customFormat="1" ht="15.75" x14ac:dyDescent="0.25">
      <c r="A202" s="52"/>
      <c r="B202" s="66"/>
      <c r="C202" s="65"/>
      <c r="D202" s="24" t="s">
        <v>97</v>
      </c>
      <c r="E202" s="43">
        <f>SUM(E203:E208)</f>
        <v>4636</v>
      </c>
      <c r="F202" s="43">
        <f>SUM(F203:F208)</f>
        <v>4636</v>
      </c>
      <c r="G202" s="109"/>
      <c r="H202" s="110"/>
    </row>
    <row r="203" spans="1:8" s="19" customFormat="1" x14ac:dyDescent="0.25">
      <c r="A203" s="86"/>
      <c r="B203" s="88"/>
      <c r="C203" s="115">
        <v>4010</v>
      </c>
      <c r="D203" s="101" t="s">
        <v>46</v>
      </c>
      <c r="E203" s="108"/>
      <c r="F203" s="108">
        <v>2000</v>
      </c>
      <c r="G203" s="20"/>
      <c r="H203" s="20"/>
    </row>
    <row r="204" spans="1:8" s="19" customFormat="1" x14ac:dyDescent="0.25">
      <c r="A204" s="23"/>
      <c r="B204" s="74"/>
      <c r="C204" s="115">
        <v>4170</v>
      </c>
      <c r="D204" s="87" t="s">
        <v>83</v>
      </c>
      <c r="E204" s="62">
        <v>1500</v>
      </c>
      <c r="F204" s="156"/>
      <c r="G204" s="20"/>
      <c r="H204" s="20"/>
    </row>
    <row r="205" spans="1:8" s="19" customFormat="1" x14ac:dyDescent="0.25">
      <c r="A205" s="86"/>
      <c r="B205" s="88"/>
      <c r="C205" s="115">
        <v>4210</v>
      </c>
      <c r="D205" s="61" t="s">
        <v>19</v>
      </c>
      <c r="E205" s="108">
        <v>3000</v>
      </c>
      <c r="F205" s="108"/>
      <c r="G205" s="20"/>
      <c r="H205" s="20"/>
    </row>
    <row r="206" spans="1:8" s="19" customFormat="1" x14ac:dyDescent="0.25">
      <c r="A206" s="86"/>
      <c r="B206" s="88"/>
      <c r="C206" s="102">
        <v>4240</v>
      </c>
      <c r="D206" s="13" t="s">
        <v>68</v>
      </c>
      <c r="E206" s="108"/>
      <c r="F206" s="108">
        <v>2000</v>
      </c>
      <c r="G206" s="20"/>
      <c r="H206" s="20"/>
    </row>
    <row r="207" spans="1:8" s="19" customFormat="1" x14ac:dyDescent="0.25">
      <c r="A207" s="86"/>
      <c r="B207" s="88"/>
      <c r="C207" s="102">
        <v>4410</v>
      </c>
      <c r="D207" s="87" t="s">
        <v>87</v>
      </c>
      <c r="E207" s="108"/>
      <c r="F207" s="108">
        <v>636</v>
      </c>
      <c r="G207" s="20"/>
      <c r="H207" s="20"/>
    </row>
    <row r="208" spans="1:8" s="19" customFormat="1" x14ac:dyDescent="0.25">
      <c r="A208" s="86"/>
      <c r="B208" s="89"/>
      <c r="C208" s="102">
        <v>4440</v>
      </c>
      <c r="D208" s="13" t="s">
        <v>31</v>
      </c>
      <c r="E208" s="108">
        <v>136</v>
      </c>
      <c r="F208" s="108"/>
      <c r="G208" s="20"/>
      <c r="H208" s="20"/>
    </row>
    <row r="209" spans="1:8" s="114" customFormat="1" ht="15.75" x14ac:dyDescent="0.25">
      <c r="A209" s="27"/>
      <c r="B209" s="47">
        <v>85410</v>
      </c>
      <c r="C209" s="26"/>
      <c r="D209" s="11" t="s">
        <v>51</v>
      </c>
      <c r="E209" s="17">
        <f>E210+E216</f>
        <v>30000</v>
      </c>
      <c r="F209" s="17">
        <f>F210+F216</f>
        <v>47000</v>
      </c>
      <c r="G209" s="112"/>
      <c r="H209" s="113"/>
    </row>
    <row r="210" spans="1:8" s="111" customFormat="1" ht="15.75" x14ac:dyDescent="0.25">
      <c r="A210" s="52"/>
      <c r="B210" s="66"/>
      <c r="C210" s="65"/>
      <c r="D210" s="24" t="s">
        <v>74</v>
      </c>
      <c r="E210" s="43">
        <f>SUM(E211:E215)</f>
        <v>10000</v>
      </c>
      <c r="F210" s="43">
        <f>SUM(F211:F215)</f>
        <v>27000</v>
      </c>
      <c r="G210" s="109"/>
      <c r="H210" s="110"/>
    </row>
    <row r="211" spans="1:8" s="19" customFormat="1" x14ac:dyDescent="0.25">
      <c r="A211" s="86"/>
      <c r="B211" s="88"/>
      <c r="C211" s="115">
        <v>3020</v>
      </c>
      <c r="D211" s="87" t="s">
        <v>52</v>
      </c>
      <c r="E211" s="108"/>
      <c r="F211" s="108">
        <v>1765</v>
      </c>
      <c r="G211" s="20"/>
      <c r="H211" s="20"/>
    </row>
    <row r="212" spans="1:8" s="19" customFormat="1" x14ac:dyDescent="0.25">
      <c r="A212" s="23"/>
      <c r="B212" s="74"/>
      <c r="C212" s="115">
        <v>4210</v>
      </c>
      <c r="D212" s="61" t="s">
        <v>19</v>
      </c>
      <c r="E212" s="62">
        <v>10000</v>
      </c>
      <c r="F212" s="156"/>
      <c r="G212" s="20"/>
      <c r="H212" s="20"/>
    </row>
    <row r="213" spans="1:8" s="19" customFormat="1" x14ac:dyDescent="0.25">
      <c r="A213" s="86"/>
      <c r="B213" s="88"/>
      <c r="C213" s="115">
        <v>4220</v>
      </c>
      <c r="D213" s="61" t="s">
        <v>84</v>
      </c>
      <c r="E213" s="108"/>
      <c r="F213" s="108">
        <v>17000</v>
      </c>
      <c r="G213" s="20"/>
      <c r="H213" s="20"/>
    </row>
    <row r="214" spans="1:8" s="19" customFormat="1" x14ac:dyDescent="0.25">
      <c r="A214" s="86"/>
      <c r="B214" s="88"/>
      <c r="C214" s="102">
        <v>4270</v>
      </c>
      <c r="D214" s="13" t="s">
        <v>27</v>
      </c>
      <c r="E214" s="108"/>
      <c r="F214" s="108">
        <v>5000</v>
      </c>
      <c r="G214" s="20"/>
      <c r="H214" s="20"/>
    </row>
    <row r="215" spans="1:8" s="19" customFormat="1" x14ac:dyDescent="0.25">
      <c r="A215" s="86"/>
      <c r="B215" s="88"/>
      <c r="C215" s="102">
        <v>4300</v>
      </c>
      <c r="D215" s="13" t="s">
        <v>18</v>
      </c>
      <c r="E215" s="108"/>
      <c r="F215" s="108">
        <v>3235</v>
      </c>
      <c r="G215" s="20"/>
      <c r="H215" s="20"/>
    </row>
    <row r="216" spans="1:8" s="111" customFormat="1" ht="15.75" x14ac:dyDescent="0.25">
      <c r="A216" s="52"/>
      <c r="B216" s="66"/>
      <c r="C216" s="65"/>
      <c r="D216" s="24" t="s">
        <v>50</v>
      </c>
      <c r="E216" s="43">
        <f>SUM(E217:E221)</f>
        <v>20000</v>
      </c>
      <c r="F216" s="43">
        <f>SUM(F217:F221)</f>
        <v>20000</v>
      </c>
      <c r="G216" s="109"/>
      <c r="H216" s="110"/>
    </row>
    <row r="217" spans="1:8" s="19" customFormat="1" x14ac:dyDescent="0.25">
      <c r="A217" s="107"/>
      <c r="B217" s="89"/>
      <c r="C217" s="115">
        <v>4010</v>
      </c>
      <c r="D217" s="13" t="s">
        <v>24</v>
      </c>
      <c r="E217" s="108">
        <v>20000</v>
      </c>
      <c r="F217" s="108"/>
      <c r="G217" s="20"/>
      <c r="H217" s="20"/>
    </row>
    <row r="218" spans="1:8" s="19" customFormat="1" x14ac:dyDescent="0.25">
      <c r="A218" s="2" t="s">
        <v>0</v>
      </c>
      <c r="B218" s="2" t="s">
        <v>1</v>
      </c>
      <c r="C218" s="2" t="s">
        <v>2</v>
      </c>
      <c r="D218" s="3" t="s">
        <v>3</v>
      </c>
      <c r="E218" s="4" t="s">
        <v>4</v>
      </c>
      <c r="F218" s="5" t="s">
        <v>5</v>
      </c>
      <c r="G218" s="20"/>
      <c r="H218" s="20"/>
    </row>
    <row r="219" spans="1:8" s="19" customFormat="1" x14ac:dyDescent="0.25">
      <c r="A219" s="23"/>
      <c r="B219" s="6"/>
      <c r="C219" s="6"/>
      <c r="D219" s="7"/>
      <c r="E219" s="8"/>
      <c r="F219" s="9"/>
      <c r="G219" s="20"/>
      <c r="H219" s="20"/>
    </row>
    <row r="220" spans="1:8" s="19" customFormat="1" x14ac:dyDescent="0.25">
      <c r="A220" s="146"/>
      <c r="B220" s="20"/>
      <c r="C220" s="87">
        <v>4260</v>
      </c>
      <c r="D220" s="61" t="s">
        <v>47</v>
      </c>
      <c r="E220" s="108"/>
      <c r="F220" s="108">
        <v>10000</v>
      </c>
      <c r="G220" s="20"/>
      <c r="H220" s="20"/>
    </row>
    <row r="221" spans="1:8" s="19" customFormat="1" x14ac:dyDescent="0.25">
      <c r="A221" s="86"/>
      <c r="B221" s="20"/>
      <c r="C221" s="87">
        <v>4300</v>
      </c>
      <c r="D221" s="13" t="s">
        <v>18</v>
      </c>
      <c r="E221" s="108"/>
      <c r="F221" s="108">
        <v>10000</v>
      </c>
      <c r="G221" s="20"/>
      <c r="H221" s="20"/>
    </row>
    <row r="222" spans="1:8" s="114" customFormat="1" ht="15.75" x14ac:dyDescent="0.25">
      <c r="A222" s="27"/>
      <c r="B222" s="47">
        <v>85411</v>
      </c>
      <c r="C222" s="26"/>
      <c r="D222" s="11" t="s">
        <v>49</v>
      </c>
      <c r="E222" s="17">
        <f>E223</f>
        <v>21563</v>
      </c>
      <c r="F222" s="17">
        <f>F223</f>
        <v>21563</v>
      </c>
      <c r="G222" s="112"/>
      <c r="H222" s="113"/>
    </row>
    <row r="223" spans="1:8" s="111" customFormat="1" ht="15.75" x14ac:dyDescent="0.25">
      <c r="A223" s="52"/>
      <c r="B223" s="66"/>
      <c r="C223" s="65"/>
      <c r="D223" s="24" t="s">
        <v>50</v>
      </c>
      <c r="E223" s="43">
        <f>SUM(E224:E227)</f>
        <v>21563</v>
      </c>
      <c r="F223" s="43">
        <f>SUM(F224:F227)</f>
        <v>21563</v>
      </c>
      <c r="G223" s="109"/>
      <c r="H223" s="110"/>
    </row>
    <row r="224" spans="1:8" s="19" customFormat="1" x14ac:dyDescent="0.25">
      <c r="A224" s="86"/>
      <c r="B224" s="88"/>
      <c r="C224" s="115">
        <v>4010</v>
      </c>
      <c r="D224" s="13" t="s">
        <v>24</v>
      </c>
      <c r="E224" s="108">
        <v>20000</v>
      </c>
      <c r="F224" s="108"/>
      <c r="G224" s="20"/>
      <c r="H224" s="20"/>
    </row>
    <row r="225" spans="1:8" s="19" customFormat="1" x14ac:dyDescent="0.25">
      <c r="A225" s="86"/>
      <c r="B225" s="20"/>
      <c r="C225" s="87">
        <v>4220</v>
      </c>
      <c r="D225" s="61" t="s">
        <v>84</v>
      </c>
      <c r="E225" s="108"/>
      <c r="F225" s="108">
        <v>15000</v>
      </c>
      <c r="G225" s="20"/>
      <c r="H225" s="20"/>
    </row>
    <row r="226" spans="1:8" s="19" customFormat="1" x14ac:dyDescent="0.25">
      <c r="A226" s="86"/>
      <c r="B226" s="20"/>
      <c r="C226" s="87">
        <v>4300</v>
      </c>
      <c r="D226" s="13" t="s">
        <v>18</v>
      </c>
      <c r="E226" s="108"/>
      <c r="F226" s="108">
        <v>6563</v>
      </c>
      <c r="G226" s="20"/>
      <c r="H226" s="20"/>
    </row>
    <row r="227" spans="1:8" s="19" customFormat="1" x14ac:dyDescent="0.25">
      <c r="A227" s="86"/>
      <c r="B227" s="20"/>
      <c r="C227" s="87">
        <v>4530</v>
      </c>
      <c r="D227" s="87" t="s">
        <v>85</v>
      </c>
      <c r="E227" s="108">
        <v>1563</v>
      </c>
      <c r="F227" s="108"/>
      <c r="G227" s="20"/>
      <c r="H227" s="20"/>
    </row>
    <row r="228" spans="1:8" s="114" customFormat="1" ht="15.75" x14ac:dyDescent="0.25">
      <c r="A228" s="27"/>
      <c r="B228" s="47">
        <v>85417</v>
      </c>
      <c r="C228" s="11"/>
      <c r="D228" s="11" t="s">
        <v>86</v>
      </c>
      <c r="E228" s="17">
        <f>E229</f>
        <v>21000</v>
      </c>
      <c r="F228" s="17">
        <f>F229</f>
        <v>4000</v>
      </c>
      <c r="G228" s="112"/>
      <c r="H228" s="113"/>
    </row>
    <row r="229" spans="1:8" s="111" customFormat="1" ht="15.75" x14ac:dyDescent="0.25">
      <c r="A229" s="52"/>
      <c r="B229" s="66"/>
      <c r="C229" s="24"/>
      <c r="D229" s="24" t="s">
        <v>74</v>
      </c>
      <c r="E229" s="43">
        <f>SUM(E230:E234)</f>
        <v>21000</v>
      </c>
      <c r="F229" s="43">
        <f>SUM(F230:F234)</f>
        <v>4000</v>
      </c>
      <c r="G229" s="109"/>
      <c r="H229" s="110"/>
    </row>
    <row r="230" spans="1:8" s="148" customFormat="1" ht="15.75" x14ac:dyDescent="0.25">
      <c r="A230" s="12"/>
      <c r="B230" s="46"/>
      <c r="C230" s="13">
        <v>4110</v>
      </c>
      <c r="D230" s="61" t="s">
        <v>25</v>
      </c>
      <c r="E230" s="16"/>
      <c r="F230" s="16">
        <v>2500</v>
      </c>
      <c r="G230" s="147"/>
      <c r="H230" s="117"/>
    </row>
    <row r="231" spans="1:8" s="148" customFormat="1" ht="15.75" x14ac:dyDescent="0.25">
      <c r="A231" s="12"/>
      <c r="B231" s="46"/>
      <c r="C231" s="13">
        <v>4120</v>
      </c>
      <c r="D231" s="13" t="s">
        <v>26</v>
      </c>
      <c r="E231" s="16"/>
      <c r="F231" s="16">
        <v>500</v>
      </c>
      <c r="G231" s="147"/>
      <c r="H231" s="117"/>
    </row>
    <row r="232" spans="1:8" s="19" customFormat="1" x14ac:dyDescent="0.25">
      <c r="A232" s="86"/>
      <c r="B232" s="88"/>
      <c r="C232" s="87">
        <v>4210</v>
      </c>
      <c r="D232" s="61" t="s">
        <v>19</v>
      </c>
      <c r="E232" s="108">
        <v>4000</v>
      </c>
      <c r="F232" s="108"/>
      <c r="G232" s="20"/>
      <c r="H232" s="20"/>
    </row>
    <row r="233" spans="1:8" s="19" customFormat="1" x14ac:dyDescent="0.25">
      <c r="A233" s="86"/>
      <c r="B233" s="88"/>
      <c r="C233" s="87">
        <v>4220</v>
      </c>
      <c r="D233" s="61" t="s">
        <v>84</v>
      </c>
      <c r="E233" s="108">
        <v>17000</v>
      </c>
      <c r="F233" s="108"/>
      <c r="G233" s="20"/>
      <c r="H233" s="20"/>
    </row>
    <row r="234" spans="1:8" s="19" customFormat="1" x14ac:dyDescent="0.25">
      <c r="A234" s="107"/>
      <c r="B234" s="89"/>
      <c r="C234" s="87">
        <v>4270</v>
      </c>
      <c r="D234" s="13" t="s">
        <v>27</v>
      </c>
      <c r="E234" s="108"/>
      <c r="F234" s="108">
        <v>1000</v>
      </c>
      <c r="G234" s="20"/>
      <c r="H234" s="20"/>
    </row>
    <row r="235" spans="1:8" s="19" customFormat="1" x14ac:dyDescent="0.25">
      <c r="A235" s="49"/>
      <c r="B235" s="72"/>
      <c r="C235" s="49"/>
      <c r="D235" s="49" t="s">
        <v>10</v>
      </c>
      <c r="E235" s="55">
        <f>E188+E175+E117+E100</f>
        <v>343126</v>
      </c>
      <c r="F235" s="55">
        <f>F188+F175+F117+F100</f>
        <v>343126</v>
      </c>
      <c r="G235" s="20"/>
      <c r="H235" s="20"/>
    </row>
    <row r="236" spans="1:8" s="19" customFormat="1" ht="15.75" x14ac:dyDescent="0.25">
      <c r="A236" s="28"/>
      <c r="B236" s="11"/>
      <c r="C236" s="26"/>
      <c r="D236" s="11" t="s">
        <v>23</v>
      </c>
      <c r="E236" s="17">
        <v>0</v>
      </c>
      <c r="F236" s="17">
        <f>F107</f>
        <v>117165</v>
      </c>
      <c r="G236" s="21"/>
      <c r="H236" s="20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2020-09-29T08:20:42Z</cp:lastPrinted>
  <dcterms:created xsi:type="dcterms:W3CDTF">2015-09-08T08:14:30Z</dcterms:created>
  <dcterms:modified xsi:type="dcterms:W3CDTF">2020-10-01T06:01:30Z</dcterms:modified>
</cp:coreProperties>
</file>