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.Buniak\Desktop\"/>
    </mc:Choice>
  </mc:AlternateContent>
  <bookViews>
    <workbookView xWindow="0" yWindow="0" windowWidth="28800" windowHeight="12435"/>
  </bookViews>
  <sheets>
    <sheet name="Arkusz1" sheetId="1" r:id="rId1"/>
    <sheet name="Arkusz3" sheetId="3" r:id="rId2"/>
    <sheet name="Arkusz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1" l="1"/>
  <c r="F100" i="1"/>
  <c r="F259" i="1"/>
  <c r="F426" i="1" s="1"/>
  <c r="E259" i="1"/>
  <c r="F260" i="1"/>
  <c r="E260" i="1"/>
  <c r="E426" i="1"/>
  <c r="E351" i="1"/>
  <c r="F325" i="1"/>
  <c r="F286" i="1"/>
  <c r="E370" i="1"/>
  <c r="E369" i="1" s="1"/>
  <c r="F380" i="1"/>
  <c r="E380" i="1"/>
  <c r="F370" i="1"/>
  <c r="F369" i="1" s="1"/>
  <c r="E350" i="1"/>
  <c r="F339" i="1"/>
  <c r="F338" i="1" s="1"/>
  <c r="E339" i="1"/>
  <c r="E338" i="1" s="1"/>
  <c r="F351" i="1"/>
  <c r="F350" i="1" s="1"/>
  <c r="E325" i="1"/>
  <c r="F322" i="1"/>
  <c r="E322" i="1"/>
  <c r="E314" i="1"/>
  <c r="E313" i="1" s="1"/>
  <c r="F314" i="1"/>
  <c r="F313" i="1" s="1"/>
  <c r="F188" i="1"/>
  <c r="F309" i="1"/>
  <c r="E309" i="1"/>
  <c r="F321" i="1" l="1"/>
  <c r="E321" i="1"/>
  <c r="F303" i="1" l="1"/>
  <c r="F302" i="1" s="1"/>
  <c r="E303" i="1"/>
  <c r="E302" i="1" s="1"/>
  <c r="E286" i="1"/>
  <c r="E285" i="1" s="1"/>
  <c r="F285" i="1"/>
  <c r="F217" i="1" l="1"/>
  <c r="F206" i="1"/>
  <c r="F198" i="1"/>
  <c r="F146" i="1"/>
  <c r="F197" i="1" l="1"/>
  <c r="F252" i="1"/>
  <c r="E252" i="1"/>
  <c r="F250" i="1"/>
  <c r="E250" i="1"/>
  <c r="F248" i="1"/>
  <c r="E248" i="1"/>
  <c r="F240" i="1"/>
  <c r="E240" i="1"/>
  <c r="F216" i="1"/>
  <c r="E217" i="1"/>
  <c r="E216" i="1" s="1"/>
  <c r="F232" i="1"/>
  <c r="E232" i="1"/>
  <c r="F230" i="1"/>
  <c r="E230" i="1"/>
  <c r="E229" i="1" s="1"/>
  <c r="E206" i="1"/>
  <c r="E188" i="1"/>
  <c r="F160" i="1"/>
  <c r="F159" i="1" s="1"/>
  <c r="E160" i="1"/>
  <c r="E159" i="1" s="1"/>
  <c r="F145" i="1"/>
  <c r="E146" i="1"/>
  <c r="E145" i="1" s="1"/>
  <c r="E247" i="1" l="1"/>
  <c r="F229" i="1"/>
  <c r="F247" i="1"/>
  <c r="F423" i="1"/>
  <c r="F422" i="1" s="1"/>
  <c r="E423" i="1"/>
  <c r="E422" i="1" s="1"/>
  <c r="F137" i="1"/>
  <c r="E137" i="1"/>
  <c r="F117" i="1"/>
  <c r="F116" i="1" s="1"/>
  <c r="E117" i="1"/>
  <c r="E116" i="1" s="1"/>
  <c r="F96" i="1" l="1"/>
  <c r="F95" i="1" s="1"/>
  <c r="E96" i="1"/>
  <c r="E95" i="1" s="1"/>
  <c r="F407" i="1" l="1"/>
  <c r="F406" i="1" s="1"/>
  <c r="E407" i="1"/>
  <c r="E406" i="1" s="1"/>
  <c r="F261" i="1" l="1"/>
  <c r="E261" i="1"/>
  <c r="E235" i="1"/>
  <c r="E234" i="1" s="1"/>
  <c r="E198" i="1"/>
  <c r="E197" i="1" s="1"/>
  <c r="F178" i="1"/>
  <c r="F177" i="1" s="1"/>
  <c r="E178" i="1"/>
  <c r="E177" i="1" s="1"/>
  <c r="F169" i="1"/>
  <c r="F168" i="1" s="1"/>
  <c r="E169" i="1"/>
  <c r="E168" i="1" s="1"/>
  <c r="F235" i="1"/>
  <c r="F234" i="1" s="1"/>
  <c r="F125" i="1"/>
  <c r="F124" i="1" s="1"/>
  <c r="F123" i="1" s="1"/>
  <c r="E125" i="1"/>
  <c r="E124" i="1" s="1"/>
  <c r="E123" i="1" s="1"/>
  <c r="F105" i="1"/>
  <c r="E105" i="1"/>
  <c r="E104" i="1" s="1"/>
  <c r="F101" i="1"/>
  <c r="E101" i="1"/>
  <c r="F82" i="1"/>
  <c r="E82" i="1"/>
  <c r="E61" i="1"/>
  <c r="F51" i="1"/>
  <c r="F50" i="1" s="1"/>
  <c r="F49" i="1" s="1"/>
  <c r="E51" i="1"/>
  <c r="E50" i="1" s="1"/>
  <c r="E49" i="1" s="1"/>
  <c r="F19" i="1"/>
  <c r="F18" i="1" s="1"/>
  <c r="E19" i="1"/>
  <c r="E18" i="1" s="1"/>
  <c r="E144" i="1" l="1"/>
  <c r="F144" i="1"/>
  <c r="E100" i="1"/>
  <c r="F394" i="1" l="1"/>
  <c r="F393" i="1" s="1"/>
  <c r="E394" i="1"/>
  <c r="E393" i="1" s="1"/>
  <c r="F382" i="1" l="1"/>
  <c r="F379" i="1" s="1"/>
  <c r="F284" i="1" s="1"/>
  <c r="E382" i="1"/>
  <c r="E379" i="1" s="1"/>
  <c r="E284" i="1" s="1"/>
  <c r="F271" i="1"/>
  <c r="E271" i="1"/>
  <c r="F276" i="1"/>
  <c r="E276" i="1"/>
  <c r="F81" i="1"/>
  <c r="E81" i="1"/>
  <c r="E55" i="1" l="1"/>
  <c r="E57" i="1"/>
  <c r="E46" i="1"/>
  <c r="E45" i="1" s="1"/>
  <c r="F46" i="1"/>
  <c r="F45" i="1" s="1"/>
  <c r="F44" i="1" s="1"/>
  <c r="F9" i="1"/>
  <c r="F8" i="1" s="1"/>
  <c r="F7" i="1" s="1"/>
  <c r="E9" i="1"/>
  <c r="E8" i="1" s="1"/>
  <c r="E54" i="1" l="1"/>
  <c r="F65" i="1" l="1"/>
  <c r="F64" i="1" s="1"/>
  <c r="E65" i="1"/>
  <c r="E64" i="1" s="1"/>
  <c r="F61" i="1"/>
  <c r="F60" i="1" s="1"/>
  <c r="E60" i="1"/>
  <c r="E59" i="1" l="1"/>
  <c r="F59" i="1"/>
  <c r="F67" i="1" s="1"/>
  <c r="E44" i="1" l="1"/>
  <c r="E53" i="1" l="1"/>
  <c r="E67" i="1" s="1"/>
  <c r="F23" i="1"/>
  <c r="F22" i="1" s="1"/>
  <c r="F25" i="1" s="1"/>
  <c r="E23" i="1"/>
  <c r="E22" i="1" s="1"/>
  <c r="E7" i="1" l="1"/>
  <c r="E25" i="1" s="1"/>
  <c r="F69" i="1" l="1"/>
  <c r="F27" i="1" l="1"/>
</calcChain>
</file>

<file path=xl/sharedStrings.xml><?xml version="1.0" encoding="utf-8"?>
<sst xmlns="http://schemas.openxmlformats.org/spreadsheetml/2006/main" count="453" uniqueCount="120">
  <si>
    <t xml:space="preserve">Dział </t>
  </si>
  <si>
    <t xml:space="preserve">Rozdział </t>
  </si>
  <si>
    <t>§</t>
  </si>
  <si>
    <t xml:space="preserve">Nazwa </t>
  </si>
  <si>
    <t xml:space="preserve">Zwiększenie </t>
  </si>
  <si>
    <t xml:space="preserve">Zmniejszenie </t>
  </si>
  <si>
    <t xml:space="preserve">Zarządu Powiatu Świdwińskiego </t>
  </si>
  <si>
    <t>Załącznik Nr  1  do Uchwały</t>
  </si>
  <si>
    <t>PRZENIESIENIA PLANOWANYCH WYDATKÓW</t>
  </si>
  <si>
    <t>Razem przeniesienia</t>
  </si>
  <si>
    <t>Zakup materiałów i wyposażenia</t>
  </si>
  <si>
    <t>Pozostała działalność</t>
  </si>
  <si>
    <t>Zakup usług pozostałych</t>
  </si>
  <si>
    <t>Wynagrodzenia osobowe pracowników</t>
  </si>
  <si>
    <t xml:space="preserve">w tym na wydatki majątkowe </t>
  </si>
  <si>
    <t>DOCHODY</t>
  </si>
  <si>
    <t>WYDATKI</t>
  </si>
  <si>
    <t>Załącznik Nr  2  do Uchwały</t>
  </si>
  <si>
    <t>Załącznik Nr  3  do Uchwały</t>
  </si>
  <si>
    <t xml:space="preserve">Razem dochody </t>
  </si>
  <si>
    <t xml:space="preserve">Razem wydatki </t>
  </si>
  <si>
    <t xml:space="preserve">w tym:  na zadania zlecone </t>
  </si>
  <si>
    <t xml:space="preserve">w tym:    na zadania zlecone </t>
  </si>
  <si>
    <t>Zakup energii</t>
  </si>
  <si>
    <t xml:space="preserve">Starostwo  Powiatowe w Świdwinie </t>
  </si>
  <si>
    <t>EDUKACYJNA OPIEKA WYCHOWAWCZA</t>
  </si>
  <si>
    <t>Składki na Fundusz Pracy</t>
  </si>
  <si>
    <t>POMOC SPOŁECZNA</t>
  </si>
  <si>
    <t>Domy pomocy społecznej</t>
  </si>
  <si>
    <t>Dotacja celowa otrzymana z budżetu państwa na realizację bieżących zadań własnych powiatu</t>
  </si>
  <si>
    <t>Wpłaty na PPK finansowane przez podmiot zatrudniający</t>
  </si>
  <si>
    <t>Składki na ubezpieczenia społeczne</t>
  </si>
  <si>
    <t>Wynagrodzenia bezosobowe</t>
  </si>
  <si>
    <t>Dom Pomocy Społecznej w Modrzewcu</t>
  </si>
  <si>
    <t>Podróże służbowe krajowe</t>
  </si>
  <si>
    <t>Szkolenia pracowników</t>
  </si>
  <si>
    <t>Powiatowe centra pomocy rodzinie</t>
  </si>
  <si>
    <t>RODZINA</t>
  </si>
  <si>
    <t>Nr 96/290/21 dnia 17.12.2021r.</t>
  </si>
  <si>
    <t>Dotacje celowe w ramach programów finansowanych z udziałem środków europejskich</t>
  </si>
  <si>
    <t xml:space="preserve">oraz środków, o których mowa w art.5 ust.3 pkt 5 lit a i b ustawy, lub płatności </t>
  </si>
  <si>
    <t xml:space="preserve">w ramach budżetu środków europejskich, realizowanych przez jednostki samorządu </t>
  </si>
  <si>
    <t xml:space="preserve">terytorialnego  </t>
  </si>
  <si>
    <t>Zdobyć zawód a nie być zawiedzionym 8.6</t>
  </si>
  <si>
    <t>ADMINISTRACJA PUBLICZNA</t>
  </si>
  <si>
    <t>ADMINISTARCJA PUBLICZNA</t>
  </si>
  <si>
    <t>Stypendia dla uczniów</t>
  </si>
  <si>
    <t>Dom Pomocy Społecznej w Krzecku</t>
  </si>
  <si>
    <t>Poradnia Psychologiczno - Pedagogiczna w Świdwinie</t>
  </si>
  <si>
    <t>Poradnie psychologiczno - pedagogiczne</t>
  </si>
  <si>
    <t>TRANSPORT I ŁĄCZNOŚĆ</t>
  </si>
  <si>
    <t>Drogi publiczne powiatowe</t>
  </si>
  <si>
    <t>Zadania w zakresie przeciwdziałania przemocy w rodzinie</t>
  </si>
  <si>
    <t>Wynagrodzenie osobowe pracowników</t>
  </si>
  <si>
    <t>Rodziny zastępcze</t>
  </si>
  <si>
    <t>BEZPIECZEŃSTWO PUBLICZNE I OCHRONA PRZECIWPOŻAROWA</t>
  </si>
  <si>
    <t>Komendy powiatowe Państwowej Straży Pożarnej</t>
  </si>
  <si>
    <t>Dotacja celowa otrzymana z gminy na inwestycje i zakupy inwestycyjne realizowane na podstawie</t>
  </si>
  <si>
    <t>porozumień (umów) między jednostkami samorządu terytorialnego</t>
  </si>
  <si>
    <t>Komenda Powiatowa Państwowej Straży Pożarnej w Świdwinie</t>
  </si>
  <si>
    <t>Wynagrodzenia osobowe członków korpusu służby cywilnej</t>
  </si>
  <si>
    <t>Inne należności funkcjonariuszy zaliczane do wynagrodzeń</t>
  </si>
  <si>
    <t>Zakup usług remontowych</t>
  </si>
  <si>
    <t>DZIAŁALNOŚĆ USŁUGOWA</t>
  </si>
  <si>
    <t>Nadzór budowlany</t>
  </si>
  <si>
    <t>Powiatowy Inspektorat Nadzoru Budowlanego w Świdwinie</t>
  </si>
  <si>
    <t>Wydatki osobowe niezaliczone do wynagrodzeń</t>
  </si>
  <si>
    <t>Zakup usług zdrowotnych</t>
  </si>
  <si>
    <t>Zakup usług obejmujących wykonanie ekspertyz, analiz i opinii</t>
  </si>
  <si>
    <t>Odpis na ZFŚS</t>
  </si>
  <si>
    <t>Opłaty na rzecz budżetów jednostek samorządu terytorialnego</t>
  </si>
  <si>
    <t>Podatek VAT</t>
  </si>
  <si>
    <t>Podatek od nieruchomości</t>
  </si>
  <si>
    <t>Kary i odszkodowania wypłacane na rzecz osób fizycznych</t>
  </si>
  <si>
    <t>Zadania z zakresu geodezji i kartografii</t>
  </si>
  <si>
    <t>Różne opłaty i składki</t>
  </si>
  <si>
    <t>Opłaty z tytułu zakupu usług telekomunikacyjnych</t>
  </si>
  <si>
    <t>Uposażenie funkcjonariuszy</t>
  </si>
  <si>
    <t>Równoważniki pieniężne i ekwiwalenty dla funkcjonariuszy oraz pozostałe należności</t>
  </si>
  <si>
    <t>OŚWIATA I WYCHOWANIE</t>
  </si>
  <si>
    <t>Technika</t>
  </si>
  <si>
    <t>Zespół Szkół w Połczynie Zdroju</t>
  </si>
  <si>
    <t>Branżowe szkoły I i II stopnia</t>
  </si>
  <si>
    <t>Zespół Szkół w Świdwinie</t>
  </si>
  <si>
    <t>Zakup środków dydaktycznych i książek</t>
  </si>
  <si>
    <t>Licea ogólnokształcące</t>
  </si>
  <si>
    <t>Realizacja zadań wymagających stosowania specjalnej organizacji nauki i metod pracy dla dzieci i młodzieży w gimnazjach, klasach dotychczasowego gimnazjum prowadzonych w szkołach innego typu, liceach  ogólnokształcących , technikach, szkołach policealnych, branżowych szkołach I i II stopnia  i klasach dotychczasowej zasadniczej szkoły zawodowej  prowadzonych branżowych szkołach I stopnia oraz szkołach artystycznych</t>
  </si>
  <si>
    <t>Zakup leków, wyrobów medycznych i produktów biobójczych</t>
  </si>
  <si>
    <t>Pozostałe podatki na rzecz budżetów jednostek samorządu terytorialnego</t>
  </si>
  <si>
    <t>Zdobyć zawód a nie być zawiedzionym II - ZSR CKZ Świdwin</t>
  </si>
  <si>
    <t>Wydatki na zakupy inwestycyjne jednostek budżetowych</t>
  </si>
  <si>
    <t>Działalność placówek opiekuńczo - wychowawczych</t>
  </si>
  <si>
    <t>Centrum Placówek Opiekuńczo - Wychowawczych w Świdwinie</t>
  </si>
  <si>
    <t>Świadczenia społeczne</t>
  </si>
  <si>
    <t>GOSPODARKA MIESZKANIOWA</t>
  </si>
  <si>
    <t>Gospodarka gruntami i nieruchomościami</t>
  </si>
  <si>
    <t>Starostwa powiatowe</t>
  </si>
  <si>
    <t>Zakup środków żywności</t>
  </si>
  <si>
    <t>Podróże służbowe zagraniczne</t>
  </si>
  <si>
    <t>Zarządzanie kryzysowe</t>
  </si>
  <si>
    <t>Opłaty za administrowanie i czynsze za budynki, lokale i pomieszczenia garażowe</t>
  </si>
  <si>
    <t>GOSPODARKA KOMUNALNA I OCHRONA ŚRODOWISKA</t>
  </si>
  <si>
    <t>Wpływy i wydatki związane z gromadzeniem środków z opłat i kar za korzystanie ze środowiska</t>
  </si>
  <si>
    <t>Szkoły podstawowe specjalne</t>
  </si>
  <si>
    <t>Zespół Placówek Specjalnych w Sławoborzu</t>
  </si>
  <si>
    <t>Nagrody konkursowe</t>
  </si>
  <si>
    <t>Przedszkola specjalne</t>
  </si>
  <si>
    <t>Inne formy kształcenia osobno niewymienione</t>
  </si>
  <si>
    <t>Dokształcanie i doskonalenie nauczycieli</t>
  </si>
  <si>
    <t>Poradnia Psychologiczno - Pedagogiczna w Połczynie Zdroju</t>
  </si>
  <si>
    <t>Specjalne ośrodki szkolno - wychowawcze</t>
  </si>
  <si>
    <t>Koszty postępowania sądowego i prokuratorskiego</t>
  </si>
  <si>
    <t>Wczesne wspomaganie rozwoju dziecka</t>
  </si>
  <si>
    <t>Internaty i bursy szkolne</t>
  </si>
  <si>
    <t>Zespół Szkół Rolniczych CKZ w Świdwinie</t>
  </si>
  <si>
    <t>Podatek od towarów i usług (VAT)</t>
  </si>
  <si>
    <t>Zespół Placówek Oświatowych w Połczynie Zdroju</t>
  </si>
  <si>
    <t>Schroniska szkolne</t>
  </si>
  <si>
    <t>Domy wczasów dziecięcych</t>
  </si>
  <si>
    <t>Ośrodki rewalidacyjno - wychowawcze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</si>
</sst>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u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i/>
      <u/>
      <sz val="11"/>
      <color theme="1"/>
      <name val="Times New Roman"/>
      <family val="1"/>
      <charset val="238"/>
    </font>
    <font>
      <i/>
      <u/>
      <sz val="11"/>
      <name val="Times New Roman"/>
      <family val="1"/>
      <charset val="238"/>
    </font>
    <font>
      <u/>
      <sz val="11"/>
      <color rgb="FFFF0000"/>
      <name val="Times New Roman"/>
      <family val="1"/>
      <charset val="238"/>
    </font>
    <font>
      <u/>
      <sz val="11"/>
      <color rgb="FFFF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0" fontId="1" fillId="0" borderId="0" xfId="0" applyFont="1" applyBorder="1" applyAlignment="1"/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2" fillId="0" borderId="7" xfId="0" applyFont="1" applyBorder="1" applyAlignment="1"/>
    <xf numFmtId="0" fontId="2" fillId="0" borderId="0" xfId="0" applyFont="1" applyAlignment="1">
      <alignment horizontal="left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0" fillId="0" borderId="0" xfId="0" applyFont="1"/>
    <xf numFmtId="0" fontId="2" fillId="0" borderId="0" xfId="0" applyFont="1"/>
    <xf numFmtId="0" fontId="4" fillId="0" borderId="0" xfId="0" applyFont="1"/>
    <xf numFmtId="164" fontId="2" fillId="0" borderId="6" xfId="0" applyNumberFormat="1" applyFont="1" applyBorder="1" applyAlignment="1">
      <alignment horizontal="right"/>
    </xf>
    <xf numFmtId="0" fontId="1" fillId="0" borderId="7" xfId="0" applyFont="1" applyBorder="1" applyAlignment="1"/>
    <xf numFmtId="164" fontId="2" fillId="0" borderId="7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/>
    <xf numFmtId="0" fontId="5" fillId="0" borderId="0" xfId="0" applyFont="1" applyAlignment="1">
      <alignment horizontal="right"/>
    </xf>
    <xf numFmtId="0" fontId="1" fillId="0" borderId="8" xfId="0" applyFont="1" applyBorder="1" applyAlignment="1">
      <alignment horizontal="right"/>
    </xf>
    <xf numFmtId="0" fontId="5" fillId="0" borderId="7" xfId="0" applyFont="1" applyBorder="1"/>
    <xf numFmtId="164" fontId="2" fillId="0" borderId="9" xfId="0" applyNumberFormat="1" applyFont="1" applyBorder="1" applyAlignment="1"/>
    <xf numFmtId="164" fontId="2" fillId="0" borderId="7" xfId="0" applyNumberFormat="1" applyFont="1" applyBorder="1" applyAlignment="1"/>
    <xf numFmtId="0" fontId="2" fillId="0" borderId="0" xfId="0" applyFont="1" applyBorder="1" applyAlignment="1"/>
    <xf numFmtId="164" fontId="2" fillId="0" borderId="0" xfId="0" applyNumberFormat="1" applyFont="1" applyBorder="1" applyAlignment="1"/>
    <xf numFmtId="164" fontId="1" fillId="0" borderId="0" xfId="0" applyNumberFormat="1" applyFont="1" applyBorder="1"/>
    <xf numFmtId="164" fontId="1" fillId="0" borderId="7" xfId="0" applyNumberFormat="1" applyFont="1" applyBorder="1" applyAlignment="1"/>
    <xf numFmtId="164" fontId="1" fillId="0" borderId="7" xfId="0" applyNumberFormat="1" applyFont="1" applyBorder="1"/>
    <xf numFmtId="0" fontId="2" fillId="0" borderId="8" xfId="0" applyFont="1" applyBorder="1" applyAlignment="1">
      <alignment horizontal="right"/>
    </xf>
    <xf numFmtId="0" fontId="7" fillId="0" borderId="0" xfId="0" applyFont="1"/>
    <xf numFmtId="164" fontId="2" fillId="0" borderId="0" xfId="0" applyNumberFormat="1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6" fillId="0" borderId="7" xfId="0" applyFont="1" applyBorder="1"/>
    <xf numFmtId="0" fontId="9" fillId="0" borderId="0" xfId="0" applyFont="1"/>
    <xf numFmtId="0" fontId="2" fillId="0" borderId="3" xfId="0" applyFont="1" applyBorder="1" applyAlignment="1">
      <alignment horizontal="right"/>
    </xf>
    <xf numFmtId="0" fontId="6" fillId="0" borderId="7" xfId="0" applyFont="1" applyBorder="1" applyAlignment="1"/>
    <xf numFmtId="164" fontId="6" fillId="0" borderId="7" xfId="0" applyNumberFormat="1" applyFont="1" applyBorder="1" applyAlignment="1">
      <alignment horizontal="right"/>
    </xf>
    <xf numFmtId="0" fontId="5" fillId="0" borderId="0" xfId="0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7" xfId="0" applyFont="1" applyBorder="1" applyAlignment="1"/>
    <xf numFmtId="164" fontId="5" fillId="0" borderId="4" xfId="0" applyNumberFormat="1" applyFont="1" applyBorder="1" applyAlignment="1">
      <alignment horizontal="right"/>
    </xf>
    <xf numFmtId="0" fontId="6" fillId="0" borderId="4" xfId="0" applyFont="1" applyBorder="1" applyAlignment="1"/>
    <xf numFmtId="0" fontId="2" fillId="0" borderId="3" xfId="0" applyFont="1" applyBorder="1" applyAlignment="1"/>
    <xf numFmtId="0" fontId="2" fillId="0" borderId="9" xfId="0" applyFont="1" applyBorder="1" applyAlignment="1"/>
    <xf numFmtId="0" fontId="3" fillId="0" borderId="8" xfId="0" applyFont="1" applyBorder="1" applyAlignment="1"/>
    <xf numFmtId="0" fontId="3" fillId="0" borderId="13" xfId="0" applyFont="1" applyBorder="1" applyAlignment="1"/>
    <xf numFmtId="0" fontId="3" fillId="0" borderId="7" xfId="0" applyFont="1" applyBorder="1" applyAlignment="1"/>
    <xf numFmtId="164" fontId="3" fillId="0" borderId="7" xfId="0" applyNumberFormat="1" applyFont="1" applyBorder="1" applyAlignment="1"/>
    <xf numFmtId="0" fontId="2" fillId="0" borderId="8" xfId="0" applyFont="1" applyBorder="1" applyAlignment="1"/>
    <xf numFmtId="0" fontId="3" fillId="0" borderId="9" xfId="0" applyFont="1" applyBorder="1" applyAlignment="1"/>
    <xf numFmtId="0" fontId="1" fillId="0" borderId="9" xfId="0" applyFont="1" applyBorder="1" applyAlignment="1"/>
    <xf numFmtId="0" fontId="2" fillId="0" borderId="13" xfId="0" applyFont="1" applyBorder="1" applyAlignment="1"/>
    <xf numFmtId="0" fontId="1" fillId="0" borderId="8" xfId="0" applyFont="1" applyBorder="1" applyAlignment="1"/>
    <xf numFmtId="0" fontId="1" fillId="0" borderId="4" xfId="0" applyFont="1" applyBorder="1" applyAlignment="1"/>
    <xf numFmtId="0" fontId="2" fillId="0" borderId="10" xfId="0" applyFont="1" applyBorder="1" applyAlignment="1"/>
    <xf numFmtId="0" fontId="1" fillId="0" borderId="3" xfId="0" applyFont="1" applyBorder="1" applyAlignment="1"/>
    <xf numFmtId="164" fontId="1" fillId="0" borderId="3" xfId="0" applyNumberFormat="1" applyFont="1" applyBorder="1" applyAlignment="1"/>
    <xf numFmtId="0" fontId="1" fillId="0" borderId="10" xfId="0" applyFont="1" applyBorder="1" applyAlignment="1"/>
    <xf numFmtId="0" fontId="6" fillId="0" borderId="7" xfId="0" applyFont="1" applyBorder="1" applyAlignment="1">
      <alignment horizontal="left"/>
    </xf>
    <xf numFmtId="0" fontId="2" fillId="0" borderId="14" xfId="0" applyFont="1" applyBorder="1" applyAlignment="1"/>
    <xf numFmtId="0" fontId="2" fillId="0" borderId="12" xfId="0" applyFont="1" applyBorder="1" applyAlignment="1"/>
    <xf numFmtId="0" fontId="3" fillId="0" borderId="0" xfId="0" applyFont="1"/>
    <xf numFmtId="0" fontId="13" fillId="0" borderId="0" xfId="0" applyFont="1"/>
    <xf numFmtId="164" fontId="1" fillId="0" borderId="7" xfId="0" applyNumberFormat="1" applyFont="1" applyBorder="1" applyAlignment="1">
      <alignment horizontal="right"/>
    </xf>
    <xf numFmtId="0" fontId="2" fillId="0" borderId="5" xfId="0" applyFont="1" applyBorder="1" applyAlignment="1"/>
    <xf numFmtId="0" fontId="3" fillId="0" borderId="8" xfId="0" applyFont="1" applyBorder="1"/>
    <xf numFmtId="0" fontId="14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1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2" fillId="0" borderId="6" xfId="0" applyFont="1" applyBorder="1" applyAlignment="1"/>
    <xf numFmtId="0" fontId="1" fillId="0" borderId="6" xfId="0" applyFont="1" applyBorder="1" applyAlignment="1"/>
    <xf numFmtId="164" fontId="2" fillId="0" borderId="4" xfId="0" applyNumberFormat="1" applyFont="1" applyBorder="1" applyAlignment="1"/>
    <xf numFmtId="0" fontId="1" fillId="0" borderId="6" xfId="0" applyFont="1" applyBorder="1" applyAlignment="1">
      <alignment horizontal="right" vertical="center"/>
    </xf>
    <xf numFmtId="164" fontId="1" fillId="0" borderId="7" xfId="0" applyNumberFormat="1" applyFont="1" applyBorder="1" applyAlignment="1">
      <alignment horizontal="right" vertical="center"/>
    </xf>
    <xf numFmtId="164" fontId="0" fillId="0" borderId="0" xfId="0" applyNumberFormat="1"/>
    <xf numFmtId="0" fontId="0" fillId="0" borderId="0" xfId="0" applyFont="1" applyBorder="1"/>
    <xf numFmtId="0" fontId="2" fillId="0" borderId="4" xfId="0" applyFont="1" applyBorder="1" applyAlignment="1">
      <alignment horizontal="center"/>
    </xf>
    <xf numFmtId="0" fontId="3" fillId="0" borderId="3" xfId="0" applyFont="1" applyBorder="1" applyAlignment="1"/>
    <xf numFmtId="0" fontId="2" fillId="0" borderId="10" xfId="0" applyFont="1" applyBorder="1"/>
    <xf numFmtId="0" fontId="1" fillId="0" borderId="14" xfId="0" applyFont="1" applyBorder="1" applyAlignment="1"/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0" fontId="2" fillId="0" borderId="3" xfId="0" applyFont="1" applyBorder="1"/>
    <xf numFmtId="0" fontId="3" fillId="0" borderId="7" xfId="0" applyFont="1" applyBorder="1"/>
    <xf numFmtId="0" fontId="0" fillId="0" borderId="0" xfId="0"/>
    <xf numFmtId="0" fontId="1" fillId="0" borderId="0" xfId="0" applyFont="1"/>
    <xf numFmtId="0" fontId="2" fillId="0" borderId="5" xfId="0" applyFont="1" applyBorder="1" applyAlignment="1">
      <alignment horizontal="left"/>
    </xf>
    <xf numFmtId="164" fontId="2" fillId="0" borderId="4" xfId="0" applyNumberFormat="1" applyFont="1" applyBorder="1" applyAlignment="1">
      <alignment horizontal="right"/>
    </xf>
    <xf numFmtId="0" fontId="1" fillId="0" borderId="7" xfId="0" applyFont="1" applyBorder="1" applyAlignment="1"/>
    <xf numFmtId="0" fontId="1" fillId="0" borderId="5" xfId="0" applyFont="1" applyBorder="1" applyAlignment="1"/>
    <xf numFmtId="164" fontId="3" fillId="0" borderId="7" xfId="0" applyNumberFormat="1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5" xfId="0" applyFont="1" applyBorder="1" applyAlignment="1">
      <alignment horizontal="left"/>
    </xf>
    <xf numFmtId="164" fontId="1" fillId="0" borderId="6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7" xfId="0" applyNumberFormat="1" applyFont="1" applyBorder="1"/>
    <xf numFmtId="0" fontId="1" fillId="0" borderId="9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1" fillId="0" borderId="8" xfId="0" applyFont="1" applyBorder="1"/>
    <xf numFmtId="0" fontId="2" fillId="0" borderId="6" xfId="0" applyFont="1" applyBorder="1" applyAlignment="1">
      <alignment horizontal="center"/>
    </xf>
    <xf numFmtId="0" fontId="3" fillId="0" borderId="10" xfId="0" applyFont="1" applyBorder="1"/>
    <xf numFmtId="0" fontId="1" fillId="0" borderId="10" xfId="0" applyFont="1" applyBorder="1"/>
    <xf numFmtId="0" fontId="1" fillId="0" borderId="14" xfId="0" applyFont="1" applyBorder="1"/>
    <xf numFmtId="0" fontId="3" fillId="0" borderId="9" xfId="0" applyFont="1" applyBorder="1"/>
    <xf numFmtId="0" fontId="2" fillId="0" borderId="15" xfId="0" applyFont="1" applyBorder="1" applyAlignment="1">
      <alignment horizontal="left"/>
    </xf>
    <xf numFmtId="164" fontId="2" fillId="0" borderId="7" xfId="0" applyNumberFormat="1" applyFont="1" applyBorder="1" applyAlignment="1">
      <alignment vertical="center"/>
    </xf>
    <xf numFmtId="164" fontId="15" fillId="0" borderId="4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5" fillId="0" borderId="7" xfId="0" applyFont="1" applyFill="1" applyBorder="1" applyAlignment="1"/>
    <xf numFmtId="0" fontId="15" fillId="0" borderId="1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horizontal="right" vertical="center"/>
    </xf>
    <xf numFmtId="0" fontId="16" fillId="0" borderId="7" xfId="0" applyFont="1" applyFill="1" applyBorder="1" applyAlignment="1"/>
    <xf numFmtId="0" fontId="5" fillId="0" borderId="9" xfId="0" applyFont="1" applyFill="1" applyBorder="1"/>
    <xf numFmtId="0" fontId="1" fillId="0" borderId="1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5" fillId="0" borderId="2" xfId="0" applyFont="1" applyFill="1" applyBorder="1"/>
    <xf numFmtId="0" fontId="5" fillId="0" borderId="3" xfId="0" applyFont="1" applyFill="1" applyBorder="1" applyAlignment="1"/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right" vertical="center"/>
    </xf>
    <xf numFmtId="164" fontId="15" fillId="0" borderId="4" xfId="0" applyNumberFormat="1" applyFont="1" applyBorder="1" applyAlignment="1">
      <alignment horizontal="right"/>
    </xf>
    <xf numFmtId="0" fontId="12" fillId="0" borderId="10" xfId="0" applyFont="1" applyBorder="1" applyAlignment="1"/>
    <xf numFmtId="0" fontId="12" fillId="0" borderId="8" xfId="0" applyFont="1" applyBorder="1" applyAlignment="1"/>
    <xf numFmtId="0" fontId="3" fillId="0" borderId="2" xfId="0" applyFont="1" applyBorder="1" applyAlignment="1"/>
    <xf numFmtId="164" fontId="3" fillId="0" borderId="3" xfId="0" applyNumberFormat="1" applyFont="1" applyBorder="1" applyAlignment="1"/>
    <xf numFmtId="0" fontId="17" fillId="0" borderId="0" xfId="0" applyFont="1"/>
    <xf numFmtId="0" fontId="18" fillId="0" borderId="0" xfId="0" applyFont="1"/>
    <xf numFmtId="0" fontId="3" fillId="0" borderId="10" xfId="0" applyFont="1" applyBorder="1" applyAlignment="1"/>
    <xf numFmtId="0" fontId="5" fillId="0" borderId="10" xfId="0" applyFont="1" applyBorder="1" applyAlignment="1"/>
    <xf numFmtId="0" fontId="5" fillId="0" borderId="14" xfId="0" applyFont="1" applyBorder="1" applyAlignment="1"/>
    <xf numFmtId="0" fontId="5" fillId="0" borderId="4" xfId="0" applyFont="1" applyBorder="1" applyAlignment="1"/>
    <xf numFmtId="3" fontId="2" fillId="0" borderId="7" xfId="0" applyNumberFormat="1" applyFont="1" applyBorder="1"/>
    <xf numFmtId="0" fontId="2" fillId="0" borderId="9" xfId="0" applyFont="1" applyBorder="1"/>
    <xf numFmtId="3" fontId="3" fillId="0" borderId="7" xfId="0" applyNumberFormat="1" applyFont="1" applyBorder="1"/>
    <xf numFmtId="3" fontId="1" fillId="0" borderId="7" xfId="0" applyNumberFormat="1" applyFont="1" applyBorder="1"/>
    <xf numFmtId="0" fontId="1" fillId="0" borderId="7" xfId="0" applyFont="1" applyBorder="1" applyAlignment="1"/>
    <xf numFmtId="164" fontId="2" fillId="0" borderId="7" xfId="0" applyNumberFormat="1" applyFont="1" applyBorder="1"/>
    <xf numFmtId="164" fontId="1" fillId="0" borderId="6" xfId="0" applyNumberFormat="1" applyFont="1" applyBorder="1"/>
    <xf numFmtId="0" fontId="1" fillId="0" borderId="6" xfId="0" applyFont="1" applyBorder="1"/>
    <xf numFmtId="0" fontId="2" fillId="0" borderId="11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164" fontId="2" fillId="0" borderId="9" xfId="0" applyNumberFormat="1" applyFont="1" applyBorder="1" applyAlignment="1">
      <alignment horizontal="right"/>
    </xf>
    <xf numFmtId="0" fontId="2" fillId="0" borderId="9" xfId="0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right"/>
    </xf>
    <xf numFmtId="164" fontId="1" fillId="0" borderId="6" xfId="0" applyNumberFormat="1" applyFont="1" applyBorder="1" applyAlignment="1"/>
    <xf numFmtId="0" fontId="1" fillId="0" borderId="2" xfId="0" applyFont="1" applyBorder="1" applyAlignment="1"/>
    <xf numFmtId="0" fontId="6" fillId="0" borderId="4" xfId="0" applyFont="1" applyBorder="1" applyAlignment="1">
      <alignment horizontal="left"/>
    </xf>
    <xf numFmtId="0" fontId="2" fillId="0" borderId="7" xfId="0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0" fontId="8" fillId="0" borderId="7" xfId="0" applyFont="1" applyBorder="1"/>
    <xf numFmtId="164" fontId="3" fillId="0" borderId="7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6" fillId="0" borderId="4" xfId="0" applyFont="1" applyBorder="1"/>
    <xf numFmtId="164" fontId="2" fillId="0" borderId="8" xfId="0" applyNumberFormat="1" applyFont="1" applyBorder="1" applyAlignment="1"/>
    <xf numFmtId="0" fontId="19" fillId="0" borderId="0" xfId="0" applyFont="1"/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164" fontId="3" fillId="0" borderId="6" xfId="0" applyNumberFormat="1" applyFont="1" applyBorder="1" applyAlignment="1">
      <alignment horizontal="right"/>
    </xf>
    <xf numFmtId="0" fontId="19" fillId="0" borderId="0" xfId="0" applyFont="1" applyBorder="1"/>
    <xf numFmtId="0" fontId="0" fillId="0" borderId="0" xfId="0" applyBorder="1"/>
    <xf numFmtId="0" fontId="6" fillId="0" borderId="3" xfId="0" applyFont="1" applyBorder="1" applyAlignment="1"/>
    <xf numFmtId="0" fontId="6" fillId="0" borderId="11" xfId="0" applyFont="1" applyBorder="1" applyAlignment="1"/>
    <xf numFmtId="164" fontId="5" fillId="0" borderId="7" xfId="0" applyNumberFormat="1" applyFont="1" applyBorder="1" applyAlignment="1">
      <alignment horizontal="right"/>
    </xf>
    <xf numFmtId="0" fontId="14" fillId="0" borderId="0" xfId="0" applyFont="1" applyBorder="1"/>
    <xf numFmtId="0" fontId="2" fillId="0" borderId="2" xfId="0" applyFont="1" applyBorder="1" applyAlignment="1"/>
    <xf numFmtId="164" fontId="3" fillId="0" borderId="4" xfId="0" applyNumberFormat="1" applyFont="1" applyBorder="1" applyAlignment="1">
      <alignment horizontal="right"/>
    </xf>
    <xf numFmtId="0" fontId="1" fillId="0" borderId="13" xfId="0" applyFont="1" applyBorder="1" applyAlignment="1"/>
    <xf numFmtId="0" fontId="8" fillId="0" borderId="8" xfId="0" applyFont="1" applyBorder="1" applyAlignment="1"/>
    <xf numFmtId="0" fontId="8" fillId="0" borderId="9" xfId="0" applyFont="1" applyBorder="1" applyAlignment="1"/>
    <xf numFmtId="0" fontId="8" fillId="0" borderId="7" xfId="0" applyFont="1" applyBorder="1" applyAlignment="1"/>
    <xf numFmtId="164" fontId="8" fillId="0" borderId="4" xfId="0" applyNumberFormat="1" applyFont="1" applyBorder="1" applyAlignment="1">
      <alignment horizontal="right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164" fontId="1" fillId="0" borderId="4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164" fontId="13" fillId="0" borderId="0" xfId="0" applyNumberFormat="1" applyFont="1"/>
    <xf numFmtId="0" fontId="2" fillId="0" borderId="2" xfId="0" applyFont="1" applyBorder="1"/>
    <xf numFmtId="0" fontId="1" fillId="0" borderId="13" xfId="0" applyFont="1" applyBorder="1"/>
    <xf numFmtId="0" fontId="3" fillId="0" borderId="13" xfId="0" applyFont="1" applyBorder="1"/>
    <xf numFmtId="0" fontId="2" fillId="0" borderId="8" xfId="0" applyFont="1" applyBorder="1"/>
    <xf numFmtId="0" fontId="6" fillId="0" borderId="10" xfId="0" applyFont="1" applyBorder="1" applyAlignment="1"/>
    <xf numFmtId="0" fontId="6" fillId="0" borderId="8" xfId="0" applyFont="1" applyBorder="1" applyAlignment="1"/>
    <xf numFmtId="0" fontId="6" fillId="0" borderId="6" xfId="0" applyFont="1" applyBorder="1" applyAlignment="1"/>
    <xf numFmtId="164" fontId="6" fillId="0" borderId="4" xfId="0" applyNumberFormat="1" applyFont="1" applyBorder="1" applyAlignment="1">
      <alignment horizontal="right"/>
    </xf>
    <xf numFmtId="0" fontId="5" fillId="0" borderId="6" xfId="0" applyFont="1" applyBorder="1" applyAlignment="1"/>
    <xf numFmtId="0" fontId="5" fillId="0" borderId="5" xfId="0" applyFont="1" applyBorder="1" applyAlignment="1"/>
    <xf numFmtId="164" fontId="5" fillId="0" borderId="6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0" fontId="1" fillId="0" borderId="13" xfId="0" applyFont="1" applyBorder="1" applyAlignment="1">
      <alignment horizontal="right"/>
    </xf>
    <xf numFmtId="0" fontId="1" fillId="0" borderId="0" xfId="0" applyFont="1" applyBorder="1"/>
    <xf numFmtId="0" fontId="2" fillId="0" borderId="3" xfId="0" applyFont="1" applyBorder="1" applyAlignment="1">
      <alignment horizontal="center" vertical="center"/>
    </xf>
    <xf numFmtId="0" fontId="1" fillId="0" borderId="3" xfId="0" applyFont="1" applyBorder="1"/>
    <xf numFmtId="0" fontId="1" fillId="0" borderId="2" xfId="0" applyFont="1" applyBorder="1"/>
    <xf numFmtId="0" fontId="2" fillId="0" borderId="12" xfId="0" applyFont="1" applyBorder="1"/>
    <xf numFmtId="0" fontId="2" fillId="0" borderId="13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0" fillId="0" borderId="0" xfId="0" applyFont="1" applyBorder="1"/>
    <xf numFmtId="0" fontId="4" fillId="0" borderId="0" xfId="0" applyFont="1" applyBorder="1" applyAlignment="1">
      <alignment horizontal="right"/>
    </xf>
    <xf numFmtId="0" fontId="3" fillId="0" borderId="3" xfId="0" applyFont="1" applyBorder="1"/>
    <xf numFmtId="0" fontId="3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/>
    <xf numFmtId="0" fontId="3" fillId="0" borderId="9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4" fontId="1" fillId="0" borderId="4" xfId="0" applyNumberFormat="1" applyFont="1" applyBorder="1" applyAlignment="1"/>
    <xf numFmtId="0" fontId="2" fillId="0" borderId="2" xfId="0" applyFont="1" applyBorder="1" applyAlignment="1">
      <alignment horizontal="center"/>
    </xf>
    <xf numFmtId="0" fontId="3" fillId="0" borderId="13" xfId="0" applyFont="1" applyBorder="1" applyAlignment="1">
      <alignment horizontal="right"/>
    </xf>
    <xf numFmtId="0" fontId="3" fillId="0" borderId="2" xfId="0" applyFont="1" applyBorder="1"/>
    <xf numFmtId="0" fontId="3" fillId="0" borderId="15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7"/>
  <sheetViews>
    <sheetView tabSelected="1" topLeftCell="A376" workbookViewId="0">
      <selection activeCell="D32" sqref="D32"/>
    </sheetView>
  </sheetViews>
  <sheetFormatPr defaultRowHeight="15" x14ac:dyDescent="0.25"/>
  <cols>
    <col min="1" max="2" width="8.7109375" style="4" customWidth="1"/>
    <col min="3" max="3" width="7" style="4" customWidth="1"/>
    <col min="4" max="4" width="90.42578125" style="7" customWidth="1"/>
    <col min="5" max="6" width="14.28515625" style="16" customWidth="1"/>
    <col min="7" max="7" width="9.140625" style="7"/>
    <col min="8" max="8" width="9.140625" style="1"/>
  </cols>
  <sheetData>
    <row r="1" spans="1:8" s="6" customFormat="1" x14ac:dyDescent="0.25">
      <c r="A1" s="7"/>
      <c r="B1" s="7"/>
      <c r="C1" s="7"/>
      <c r="D1" s="7"/>
      <c r="E1" s="7"/>
      <c r="F1" s="17" t="s">
        <v>7</v>
      </c>
      <c r="G1" s="7"/>
      <c r="H1" s="7"/>
    </row>
    <row r="2" spans="1:8" s="6" customFormat="1" x14ac:dyDescent="0.25">
      <c r="A2" s="7"/>
      <c r="B2" s="7"/>
      <c r="C2" s="7"/>
      <c r="D2" s="7"/>
      <c r="E2" s="7"/>
      <c r="F2" s="17" t="s">
        <v>6</v>
      </c>
      <c r="G2" s="7"/>
      <c r="H2" s="7"/>
    </row>
    <row r="3" spans="1:8" s="6" customFormat="1" x14ac:dyDescent="0.25">
      <c r="A3" s="7"/>
      <c r="B3" s="7"/>
      <c r="C3" s="7"/>
      <c r="D3" s="7"/>
      <c r="E3" s="7"/>
      <c r="F3" s="33" t="s">
        <v>38</v>
      </c>
      <c r="G3" s="7"/>
      <c r="H3" s="7"/>
    </row>
    <row r="4" spans="1:8" s="6" customFormat="1" x14ac:dyDescent="0.25">
      <c r="A4" s="7"/>
      <c r="B4" s="7"/>
      <c r="C4" s="7"/>
      <c r="D4" s="15" t="s">
        <v>15</v>
      </c>
      <c r="E4" s="16"/>
      <c r="F4" s="16"/>
      <c r="G4" s="7"/>
      <c r="H4" s="7"/>
    </row>
    <row r="5" spans="1:8" s="6" customFormat="1" x14ac:dyDescent="0.25">
      <c r="A5" s="2" t="s">
        <v>0</v>
      </c>
      <c r="B5" s="2" t="s">
        <v>1</v>
      </c>
      <c r="C5" s="2" t="s">
        <v>2</v>
      </c>
      <c r="D5" s="8" t="s">
        <v>3</v>
      </c>
      <c r="E5" s="9" t="s">
        <v>4</v>
      </c>
      <c r="F5" s="10" t="s">
        <v>5</v>
      </c>
      <c r="G5" s="7"/>
      <c r="H5" s="7"/>
    </row>
    <row r="6" spans="1:8" s="6" customFormat="1" x14ac:dyDescent="0.25">
      <c r="A6" s="121"/>
      <c r="B6" s="121"/>
      <c r="C6" s="3"/>
      <c r="D6" s="11"/>
      <c r="E6" s="12"/>
      <c r="F6" s="13"/>
      <c r="G6" s="7"/>
      <c r="H6" s="7"/>
    </row>
    <row r="7" spans="1:8" s="20" customFormat="1" x14ac:dyDescent="0.25">
      <c r="A7" s="46">
        <v>750</v>
      </c>
      <c r="B7" s="26"/>
      <c r="C7" s="104"/>
      <c r="D7" s="27" t="s">
        <v>44</v>
      </c>
      <c r="E7" s="21">
        <f>E8</f>
        <v>14300</v>
      </c>
      <c r="F7" s="21">
        <f>F8</f>
        <v>14300</v>
      </c>
      <c r="G7" s="19"/>
      <c r="H7" s="19"/>
    </row>
    <row r="8" spans="1:8" s="31" customFormat="1" x14ac:dyDescent="0.2">
      <c r="A8" s="48"/>
      <c r="B8" s="51">
        <v>75095</v>
      </c>
      <c r="C8" s="126"/>
      <c r="D8" s="131" t="s">
        <v>11</v>
      </c>
      <c r="E8" s="132">
        <f>E9</f>
        <v>14300</v>
      </c>
      <c r="F8" s="132">
        <f>F9</f>
        <v>14300</v>
      </c>
      <c r="G8" s="30"/>
      <c r="H8" s="30"/>
    </row>
    <row r="9" spans="1:8" s="6" customFormat="1" x14ac:dyDescent="0.25">
      <c r="A9" s="137"/>
      <c r="B9" s="138"/>
      <c r="C9" s="139"/>
      <c r="D9" s="140" t="s">
        <v>43</v>
      </c>
      <c r="E9" s="133">
        <f>E13+E17</f>
        <v>14300</v>
      </c>
      <c r="F9" s="133">
        <f>F13+F17</f>
        <v>14300</v>
      </c>
      <c r="G9" s="87"/>
      <c r="H9" s="87"/>
    </row>
    <row r="10" spans="1:8" s="20" customFormat="1" x14ac:dyDescent="0.25">
      <c r="A10" s="134"/>
      <c r="B10" s="135"/>
      <c r="C10" s="141">
        <v>2057</v>
      </c>
      <c r="D10" s="136" t="s">
        <v>39</v>
      </c>
      <c r="E10" s="119"/>
      <c r="F10" s="115"/>
      <c r="G10" s="19"/>
      <c r="H10" s="19"/>
    </row>
    <row r="11" spans="1:8" s="31" customFormat="1" x14ac:dyDescent="0.25">
      <c r="A11" s="134"/>
      <c r="B11" s="135"/>
      <c r="C11" s="141"/>
      <c r="D11" s="136" t="s">
        <v>40</v>
      </c>
      <c r="E11" s="113"/>
      <c r="F11" s="106"/>
      <c r="G11" s="30"/>
      <c r="H11" s="30"/>
    </row>
    <row r="12" spans="1:8" s="18" customFormat="1" x14ac:dyDescent="0.25">
      <c r="A12" s="134"/>
      <c r="B12" s="135"/>
      <c r="C12" s="141"/>
      <c r="D12" s="136" t="s">
        <v>41</v>
      </c>
      <c r="E12" s="119"/>
      <c r="F12" s="115"/>
      <c r="G12" s="7"/>
      <c r="H12" s="7"/>
    </row>
    <row r="13" spans="1:8" s="6" customFormat="1" x14ac:dyDescent="0.25">
      <c r="A13" s="134"/>
      <c r="B13" s="135"/>
      <c r="C13" s="141"/>
      <c r="D13" s="136" t="s">
        <v>42</v>
      </c>
      <c r="E13" s="119"/>
      <c r="F13" s="119">
        <v>14300</v>
      </c>
      <c r="G13" s="7"/>
      <c r="H13" s="7"/>
    </row>
    <row r="14" spans="1:8" s="20" customFormat="1" x14ac:dyDescent="0.25">
      <c r="A14" s="134"/>
      <c r="B14" s="135"/>
      <c r="C14" s="141">
        <v>2059</v>
      </c>
      <c r="D14" s="136" t="s">
        <v>39</v>
      </c>
      <c r="E14" s="119"/>
      <c r="F14" s="115"/>
      <c r="G14" s="19"/>
      <c r="H14" s="19"/>
    </row>
    <row r="15" spans="1:8" s="6" customFormat="1" x14ac:dyDescent="0.25">
      <c r="A15" s="134"/>
      <c r="B15" s="135"/>
      <c r="C15" s="141"/>
      <c r="D15" s="136" t="s">
        <v>40</v>
      </c>
      <c r="E15" s="96"/>
      <c r="F15" s="144"/>
      <c r="G15" s="7"/>
      <c r="H15" s="7"/>
    </row>
    <row r="16" spans="1:8" s="20" customFormat="1" x14ac:dyDescent="0.25">
      <c r="A16" s="134"/>
      <c r="B16" s="135"/>
      <c r="C16" s="141"/>
      <c r="D16" s="136" t="s">
        <v>41</v>
      </c>
      <c r="E16" s="119"/>
      <c r="F16" s="115"/>
      <c r="G16" s="19"/>
      <c r="H16" s="19"/>
    </row>
    <row r="17" spans="1:8" s="6" customFormat="1" x14ac:dyDescent="0.25">
      <c r="A17" s="142"/>
      <c r="B17" s="143"/>
      <c r="C17" s="145"/>
      <c r="D17" s="146" t="s">
        <v>42</v>
      </c>
      <c r="E17" s="119">
        <v>14300</v>
      </c>
      <c r="F17" s="115"/>
      <c r="G17" s="7"/>
      <c r="H17" s="7"/>
    </row>
    <row r="18" spans="1:8" s="107" customFormat="1" x14ac:dyDescent="0.25">
      <c r="A18" s="170">
        <v>754</v>
      </c>
      <c r="B18" s="171"/>
      <c r="C18" s="26"/>
      <c r="D18" s="27" t="s">
        <v>55</v>
      </c>
      <c r="E18" s="172">
        <f>E19</f>
        <v>0</v>
      </c>
      <c r="F18" s="172">
        <f>F19</f>
        <v>25000</v>
      </c>
      <c r="G18" s="108"/>
      <c r="H18" s="108"/>
    </row>
    <row r="19" spans="1:8" s="107" customFormat="1" x14ac:dyDescent="0.25">
      <c r="A19" s="88"/>
      <c r="B19" s="89">
        <v>75411</v>
      </c>
      <c r="C19" s="173"/>
      <c r="D19" s="27" t="s">
        <v>56</v>
      </c>
      <c r="E19" s="174">
        <f>E21</f>
        <v>0</v>
      </c>
      <c r="F19" s="174">
        <f>F21</f>
        <v>25000</v>
      </c>
      <c r="G19" s="108"/>
      <c r="H19" s="108"/>
    </row>
    <row r="20" spans="1:8" s="107" customFormat="1" x14ac:dyDescent="0.25">
      <c r="A20" s="78"/>
      <c r="B20" s="73"/>
      <c r="C20" s="71">
        <v>6610</v>
      </c>
      <c r="D20" s="74" t="s">
        <v>57</v>
      </c>
      <c r="E20" s="176"/>
      <c r="F20" s="176"/>
      <c r="G20" s="108"/>
      <c r="H20" s="108"/>
    </row>
    <row r="21" spans="1:8" s="107" customFormat="1" x14ac:dyDescent="0.25">
      <c r="A21" s="78"/>
      <c r="B21" s="73"/>
      <c r="C21" s="177"/>
      <c r="D21" s="166" t="s">
        <v>58</v>
      </c>
      <c r="E21" s="41">
        <v>0</v>
      </c>
      <c r="F21" s="41">
        <v>25000</v>
      </c>
      <c r="G21" s="108"/>
      <c r="H21" s="108"/>
    </row>
    <row r="22" spans="1:8" s="6" customFormat="1" x14ac:dyDescent="0.25">
      <c r="A22" s="91">
        <v>852</v>
      </c>
      <c r="B22" s="47"/>
      <c r="C22" s="124"/>
      <c r="D22" s="178" t="s">
        <v>27</v>
      </c>
      <c r="E22" s="21">
        <f>E23</f>
        <v>45283</v>
      </c>
      <c r="F22" s="21">
        <f>F23</f>
        <v>0</v>
      </c>
      <c r="G22" s="7"/>
      <c r="H22" s="7"/>
    </row>
    <row r="23" spans="1:8" x14ac:dyDescent="0.25">
      <c r="A23" s="48"/>
      <c r="B23" s="43">
        <v>85202</v>
      </c>
      <c r="C23" s="47"/>
      <c r="D23" s="49" t="s">
        <v>28</v>
      </c>
      <c r="E23" s="21">
        <f>E24</f>
        <v>45283</v>
      </c>
      <c r="F23" s="21">
        <f>F24</f>
        <v>0</v>
      </c>
    </row>
    <row r="24" spans="1:8" x14ac:dyDescent="0.25">
      <c r="A24" s="25"/>
      <c r="B24" s="34"/>
      <c r="C24" s="28">
        <v>2130</v>
      </c>
      <c r="D24" s="35" t="s">
        <v>29</v>
      </c>
      <c r="E24" s="24">
        <v>45283</v>
      </c>
      <c r="F24" s="24"/>
    </row>
    <row r="25" spans="1:8" s="6" customFormat="1" x14ac:dyDescent="0.25">
      <c r="A25" s="14"/>
      <c r="B25" s="14"/>
      <c r="C25" s="14"/>
      <c r="D25" s="14" t="s">
        <v>19</v>
      </c>
      <c r="E25" s="36">
        <f>E22+E18+E7</f>
        <v>59583</v>
      </c>
      <c r="F25" s="36">
        <f>F22+F18+F7</f>
        <v>39300</v>
      </c>
      <c r="G25" s="7"/>
      <c r="H25" s="7"/>
    </row>
    <row r="26" spans="1:8" s="6" customFormat="1" x14ac:dyDescent="0.25">
      <c r="A26" s="22"/>
      <c r="B26" s="22"/>
      <c r="C26" s="22"/>
      <c r="D26" s="14" t="s">
        <v>22</v>
      </c>
      <c r="E26" s="37">
        <v>0</v>
      </c>
      <c r="F26" s="37">
        <v>0</v>
      </c>
      <c r="G26" s="7"/>
      <c r="H26" s="7"/>
    </row>
    <row r="27" spans="1:8" s="6" customFormat="1" x14ac:dyDescent="0.25">
      <c r="A27" s="5"/>
      <c r="B27" s="5"/>
      <c r="C27" s="5"/>
      <c r="D27" s="38"/>
      <c r="E27" s="39"/>
      <c r="F27" s="40">
        <f>E25-F25</f>
        <v>20283</v>
      </c>
      <c r="G27" s="7"/>
      <c r="H27" s="7"/>
    </row>
    <row r="28" spans="1:8" s="6" customFormat="1" x14ac:dyDescent="0.25">
      <c r="A28" s="5"/>
      <c r="B28" s="5"/>
      <c r="C28" s="5"/>
      <c r="D28" s="38"/>
      <c r="E28" s="39"/>
      <c r="F28" s="40"/>
      <c r="G28" s="7"/>
      <c r="H28" s="7"/>
    </row>
    <row r="29" spans="1:8" s="6" customFormat="1" x14ac:dyDescent="0.25">
      <c r="A29" s="4"/>
      <c r="B29" s="4"/>
      <c r="C29" s="4"/>
      <c r="D29" s="7"/>
      <c r="E29" s="16"/>
      <c r="F29" s="16"/>
      <c r="G29" s="7"/>
      <c r="H29" s="7"/>
    </row>
    <row r="30" spans="1:8" s="6" customFormat="1" x14ac:dyDescent="0.25">
      <c r="A30" s="4"/>
      <c r="B30" s="4"/>
      <c r="C30" s="4"/>
      <c r="D30" s="7"/>
      <c r="E30" s="16"/>
      <c r="F30" s="16"/>
      <c r="G30" s="7"/>
      <c r="H30" s="7"/>
    </row>
    <row r="31" spans="1:8" s="6" customFormat="1" x14ac:dyDescent="0.25">
      <c r="A31" s="5"/>
      <c r="B31" s="5"/>
      <c r="C31" s="5"/>
      <c r="D31" s="38"/>
      <c r="E31" s="39"/>
      <c r="F31" s="40"/>
      <c r="G31" s="7"/>
      <c r="H31" s="7"/>
    </row>
    <row r="32" spans="1:8" s="6" customFormat="1" x14ac:dyDescent="0.25">
      <c r="A32" s="5"/>
      <c r="B32" s="5"/>
      <c r="C32" s="5"/>
      <c r="D32" s="38"/>
      <c r="E32" s="39"/>
      <c r="F32" s="40"/>
      <c r="G32" s="7"/>
      <c r="H32" s="7"/>
    </row>
    <row r="33" spans="1:8" s="6" customFormat="1" x14ac:dyDescent="0.25">
      <c r="A33" s="5"/>
      <c r="B33" s="5"/>
      <c r="C33" s="5"/>
      <c r="D33" s="38"/>
      <c r="E33" s="39"/>
      <c r="F33" s="40"/>
      <c r="G33" s="7"/>
      <c r="H33" s="7"/>
    </row>
    <row r="34" spans="1:8" s="6" customFormat="1" x14ac:dyDescent="0.25">
      <c r="A34" s="5"/>
      <c r="B34" s="5"/>
      <c r="C34" s="5"/>
      <c r="D34" s="38"/>
      <c r="E34" s="39"/>
      <c r="F34" s="40"/>
      <c r="G34" s="7"/>
      <c r="H34" s="7"/>
    </row>
    <row r="35" spans="1:8" s="6" customFormat="1" x14ac:dyDescent="0.25">
      <c r="A35" s="5"/>
      <c r="B35" s="5"/>
      <c r="C35" s="5"/>
      <c r="D35" s="38"/>
      <c r="E35" s="39"/>
      <c r="F35" s="40"/>
      <c r="G35" s="7"/>
      <c r="H35" s="7"/>
    </row>
    <row r="36" spans="1:8" s="6" customFormat="1" x14ac:dyDescent="0.25">
      <c r="A36" s="5"/>
      <c r="B36" s="5"/>
      <c r="C36" s="5"/>
      <c r="D36" s="38"/>
      <c r="E36" s="39"/>
      <c r="F36" s="40"/>
      <c r="G36" s="7"/>
      <c r="H36" s="7"/>
    </row>
    <row r="37" spans="1:8" s="6" customFormat="1" x14ac:dyDescent="0.25">
      <c r="A37" s="5"/>
      <c r="B37" s="5"/>
      <c r="C37" s="5"/>
      <c r="D37" s="38"/>
      <c r="E37" s="39"/>
      <c r="F37" s="40"/>
      <c r="G37" s="7"/>
      <c r="H37" s="7"/>
    </row>
    <row r="38" spans="1:8" s="20" customFormat="1" x14ac:dyDescent="0.25">
      <c r="A38" s="7"/>
      <c r="B38" s="7"/>
      <c r="C38" s="7"/>
      <c r="D38" s="7"/>
      <c r="E38" s="7"/>
      <c r="F38" s="17" t="s">
        <v>17</v>
      </c>
      <c r="G38" s="19"/>
      <c r="H38" s="19"/>
    </row>
    <row r="39" spans="1:8" s="31" customFormat="1" x14ac:dyDescent="0.25">
      <c r="A39" s="7"/>
      <c r="B39" s="7"/>
      <c r="C39" s="7"/>
      <c r="D39" s="7"/>
      <c r="E39" s="7"/>
      <c r="F39" s="17" t="s">
        <v>6</v>
      </c>
      <c r="G39" s="30"/>
      <c r="H39" s="30"/>
    </row>
    <row r="40" spans="1:8" s="18" customFormat="1" x14ac:dyDescent="0.25">
      <c r="A40" s="7"/>
      <c r="B40" s="7"/>
      <c r="C40" s="7"/>
      <c r="D40" s="7"/>
      <c r="E40" s="7"/>
      <c r="F40" s="33" t="s">
        <v>38</v>
      </c>
      <c r="G40" s="7"/>
      <c r="H40" s="7"/>
    </row>
    <row r="41" spans="1:8" s="18" customFormat="1" x14ac:dyDescent="0.25">
      <c r="A41" s="7"/>
      <c r="B41" s="7"/>
      <c r="C41" s="7"/>
      <c r="D41" s="15" t="s">
        <v>16</v>
      </c>
      <c r="E41" s="16"/>
      <c r="F41" s="16"/>
      <c r="G41" s="7"/>
      <c r="H41" s="7"/>
    </row>
    <row r="42" spans="1:8" s="20" customFormat="1" x14ac:dyDescent="0.25">
      <c r="A42" s="2" t="s">
        <v>0</v>
      </c>
      <c r="B42" s="2" t="s">
        <v>1</v>
      </c>
      <c r="C42" s="2" t="s">
        <v>2</v>
      </c>
      <c r="D42" s="8" t="s">
        <v>3</v>
      </c>
      <c r="E42" s="9" t="s">
        <v>4</v>
      </c>
      <c r="F42" s="10" t="s">
        <v>5</v>
      </c>
      <c r="G42" s="19"/>
      <c r="H42" s="19"/>
    </row>
    <row r="43" spans="1:8" s="44" customFormat="1" x14ac:dyDescent="0.25">
      <c r="A43" s="3"/>
      <c r="B43" s="3"/>
      <c r="C43" s="3"/>
      <c r="D43" s="11"/>
      <c r="E43" s="12"/>
      <c r="F43" s="13"/>
      <c r="G43" s="50"/>
      <c r="H43" s="50"/>
    </row>
    <row r="44" spans="1:8" s="55" customFormat="1" x14ac:dyDescent="0.25">
      <c r="A44" s="43">
        <v>750</v>
      </c>
      <c r="B44" s="147"/>
      <c r="C44" s="99"/>
      <c r="D44" s="109" t="s">
        <v>45</v>
      </c>
      <c r="E44" s="110">
        <f>E45</f>
        <v>14300</v>
      </c>
      <c r="F44" s="110">
        <f>F45</f>
        <v>14300</v>
      </c>
      <c r="G44" s="54"/>
      <c r="H44" s="54"/>
    </row>
    <row r="45" spans="1:8" s="157" customFormat="1" x14ac:dyDescent="0.25">
      <c r="A45" s="88"/>
      <c r="B45" s="89">
        <v>75095</v>
      </c>
      <c r="C45" s="148"/>
      <c r="D45" s="149" t="s">
        <v>11</v>
      </c>
      <c r="E45" s="150">
        <f>E46</f>
        <v>14300</v>
      </c>
      <c r="F45" s="150">
        <f>F46</f>
        <v>14300</v>
      </c>
      <c r="G45" s="156"/>
      <c r="H45" s="156"/>
    </row>
    <row r="46" spans="1:8" s="44" customFormat="1" x14ac:dyDescent="0.25">
      <c r="A46" s="25"/>
      <c r="B46" s="121"/>
      <c r="C46" s="95"/>
      <c r="D46" s="140" t="s">
        <v>43</v>
      </c>
      <c r="E46" s="151">
        <f>SUM(E47:E48)</f>
        <v>14300</v>
      </c>
      <c r="F46" s="151">
        <f>SUM(F47:F48)</f>
        <v>14300</v>
      </c>
      <c r="G46" s="50"/>
      <c r="H46" s="50"/>
    </row>
    <row r="47" spans="1:8" s="157" customFormat="1" x14ac:dyDescent="0.25">
      <c r="A47" s="25"/>
      <c r="B47" s="121"/>
      <c r="C47" s="95">
        <v>3247</v>
      </c>
      <c r="D47" s="112" t="s">
        <v>46</v>
      </c>
      <c r="E47" s="118"/>
      <c r="F47" s="117">
        <v>14300</v>
      </c>
      <c r="G47" s="156"/>
      <c r="H47" s="156"/>
    </row>
    <row r="48" spans="1:8" s="20" customFormat="1" x14ac:dyDescent="0.25">
      <c r="A48" s="90"/>
      <c r="B48" s="3"/>
      <c r="C48" s="95">
        <v>3249</v>
      </c>
      <c r="D48" s="112" t="s">
        <v>46</v>
      </c>
      <c r="E48" s="118">
        <v>14300</v>
      </c>
      <c r="F48" s="117"/>
      <c r="G48" s="19"/>
      <c r="H48" s="19"/>
    </row>
    <row r="49" spans="1:8" s="20" customFormat="1" x14ac:dyDescent="0.25">
      <c r="A49" s="124">
        <v>754</v>
      </c>
      <c r="B49" s="171"/>
      <c r="C49" s="26"/>
      <c r="D49" s="27" t="s">
        <v>55</v>
      </c>
      <c r="E49" s="23">
        <f>E50</f>
        <v>0</v>
      </c>
      <c r="F49" s="23">
        <f>F50</f>
        <v>25000</v>
      </c>
      <c r="G49" s="19"/>
      <c r="H49" s="19"/>
    </row>
    <row r="50" spans="1:8" s="31" customFormat="1" x14ac:dyDescent="0.2">
      <c r="A50" s="88"/>
      <c r="B50" s="89">
        <v>75411</v>
      </c>
      <c r="C50" s="179"/>
      <c r="D50" s="27" t="s">
        <v>56</v>
      </c>
      <c r="E50" s="180">
        <f>E51</f>
        <v>0</v>
      </c>
      <c r="F50" s="180">
        <f>F51</f>
        <v>25000</v>
      </c>
      <c r="G50" s="30"/>
      <c r="H50" s="30"/>
    </row>
    <row r="51" spans="1:8" s="18" customFormat="1" x14ac:dyDescent="0.25">
      <c r="A51" s="25"/>
      <c r="B51" s="34"/>
      <c r="C51" s="28"/>
      <c r="D51" s="181" t="s">
        <v>59</v>
      </c>
      <c r="E51" s="182">
        <f>SUM(E52:E52)</f>
        <v>0</v>
      </c>
      <c r="F51" s="182">
        <f>SUM(F52:F52)</f>
        <v>25000</v>
      </c>
      <c r="G51" s="108"/>
      <c r="H51" s="108"/>
    </row>
    <row r="52" spans="1:8" s="18" customFormat="1" x14ac:dyDescent="0.25">
      <c r="A52" s="90"/>
      <c r="B52" s="183"/>
      <c r="C52" s="28">
        <v>6060</v>
      </c>
      <c r="D52" s="60" t="s">
        <v>90</v>
      </c>
      <c r="E52" s="84"/>
      <c r="F52" s="84">
        <v>25000</v>
      </c>
      <c r="G52" s="108"/>
      <c r="H52" s="108"/>
    </row>
    <row r="53" spans="1:8" s="31" customFormat="1" x14ac:dyDescent="0.25">
      <c r="A53" s="80">
        <v>852</v>
      </c>
      <c r="B53" s="14"/>
      <c r="C53" s="166"/>
      <c r="D53" s="79" t="s">
        <v>27</v>
      </c>
      <c r="E53" s="37">
        <f>E54</f>
        <v>45283</v>
      </c>
      <c r="F53" s="37">
        <v>0</v>
      </c>
      <c r="G53" s="30"/>
      <c r="H53" s="30"/>
    </row>
    <row r="54" spans="1:8" s="83" customFormat="1" x14ac:dyDescent="0.25">
      <c r="A54" s="75"/>
      <c r="B54" s="43">
        <v>85202</v>
      </c>
      <c r="C54" s="47"/>
      <c r="D54" s="184" t="s">
        <v>28</v>
      </c>
      <c r="E54" s="185">
        <f>E55+E57</f>
        <v>45283</v>
      </c>
      <c r="F54" s="185">
        <v>0</v>
      </c>
      <c r="G54" s="82"/>
      <c r="H54" s="82"/>
    </row>
    <row r="55" spans="1:8" s="6" customFormat="1" x14ac:dyDescent="0.25">
      <c r="A55" s="152"/>
      <c r="B55" s="153"/>
      <c r="C55" s="100"/>
      <c r="D55" s="154" t="s">
        <v>47</v>
      </c>
      <c r="E55" s="155">
        <f>E56</f>
        <v>6539</v>
      </c>
      <c r="F55" s="155"/>
      <c r="G55" s="7"/>
      <c r="H55" s="7"/>
    </row>
    <row r="56" spans="1:8" s="107" customFormat="1" x14ac:dyDescent="0.25">
      <c r="A56" s="75"/>
      <c r="B56" s="69"/>
      <c r="C56" s="76">
        <v>4210</v>
      </c>
      <c r="D56" s="22" t="s">
        <v>10</v>
      </c>
      <c r="E56" s="77">
        <v>6539</v>
      </c>
      <c r="F56" s="77"/>
      <c r="G56" s="108"/>
      <c r="H56" s="108"/>
    </row>
    <row r="57" spans="1:8" x14ac:dyDescent="0.25">
      <c r="A57" s="158"/>
      <c r="B57" s="65"/>
      <c r="C57" s="100"/>
      <c r="D57" s="154" t="s">
        <v>33</v>
      </c>
      <c r="E57" s="155">
        <f>E58</f>
        <v>38744</v>
      </c>
      <c r="F57" s="155"/>
    </row>
    <row r="58" spans="1:8" x14ac:dyDescent="0.25">
      <c r="A58" s="80"/>
      <c r="B58" s="32"/>
      <c r="C58" s="22">
        <v>4210</v>
      </c>
      <c r="D58" s="111" t="s">
        <v>10</v>
      </c>
      <c r="E58" s="41">
        <v>38744</v>
      </c>
      <c r="F58" s="41"/>
    </row>
    <row r="59" spans="1:8" s="83" customFormat="1" x14ac:dyDescent="0.25">
      <c r="A59" s="81">
        <v>854</v>
      </c>
      <c r="B59" s="63"/>
      <c r="C59" s="14"/>
      <c r="D59" s="64" t="s">
        <v>25</v>
      </c>
      <c r="E59" s="37">
        <f>E60+E64</f>
        <v>9500</v>
      </c>
      <c r="F59" s="37">
        <f>F60+F64</f>
        <v>9500</v>
      </c>
      <c r="G59" s="82"/>
      <c r="H59" s="82"/>
    </row>
    <row r="60" spans="1:8" s="6" customFormat="1" x14ac:dyDescent="0.25">
      <c r="A60" s="75"/>
      <c r="B60" s="63">
        <v>85406</v>
      </c>
      <c r="C60" s="92"/>
      <c r="D60" s="85" t="s">
        <v>49</v>
      </c>
      <c r="E60" s="94">
        <f>E61</f>
        <v>9500</v>
      </c>
      <c r="F60" s="94">
        <f>F61</f>
        <v>0</v>
      </c>
      <c r="G60" s="7"/>
      <c r="H60" s="7"/>
    </row>
    <row r="61" spans="1:8" s="6" customFormat="1" x14ac:dyDescent="0.25">
      <c r="A61" s="158"/>
      <c r="B61" s="65"/>
      <c r="C61" s="70"/>
      <c r="D61" s="67" t="s">
        <v>48</v>
      </c>
      <c r="E61" s="68">
        <f>E63+E62</f>
        <v>9500</v>
      </c>
      <c r="F61" s="68">
        <f>F63</f>
        <v>0</v>
      </c>
      <c r="G61" s="7"/>
      <c r="H61" s="7"/>
    </row>
    <row r="62" spans="1:8" s="107" customFormat="1" x14ac:dyDescent="0.25">
      <c r="A62" s="128"/>
      <c r="B62" s="125"/>
      <c r="C62" s="71">
        <v>4010</v>
      </c>
      <c r="D62" s="166" t="s">
        <v>13</v>
      </c>
      <c r="E62" s="119">
        <v>8100</v>
      </c>
      <c r="F62" s="119"/>
      <c r="G62" s="108"/>
      <c r="H62" s="108"/>
    </row>
    <row r="63" spans="1:8" s="6" customFormat="1" x14ac:dyDescent="0.25">
      <c r="A63" s="128"/>
      <c r="B63" s="114"/>
      <c r="C63" s="71">
        <v>4110</v>
      </c>
      <c r="D63" s="166" t="s">
        <v>31</v>
      </c>
      <c r="E63" s="42">
        <v>1400</v>
      </c>
      <c r="F63" s="42"/>
      <c r="G63" s="7"/>
      <c r="H63" s="7"/>
    </row>
    <row r="64" spans="1:8" s="6" customFormat="1" x14ac:dyDescent="0.25">
      <c r="A64" s="69"/>
      <c r="B64" s="72">
        <v>85495</v>
      </c>
      <c r="C64" s="14"/>
      <c r="D64" s="14" t="s">
        <v>11</v>
      </c>
      <c r="E64" s="37">
        <f>E65</f>
        <v>0</v>
      </c>
      <c r="F64" s="37">
        <f>F65</f>
        <v>9500</v>
      </c>
      <c r="G64" s="7"/>
      <c r="H64" s="7"/>
    </row>
    <row r="65" spans="1:8" s="6" customFormat="1" x14ac:dyDescent="0.25">
      <c r="A65" s="65"/>
      <c r="B65" s="66"/>
      <c r="C65" s="67"/>
      <c r="D65" s="67" t="s">
        <v>24</v>
      </c>
      <c r="E65" s="68">
        <f>E66</f>
        <v>0</v>
      </c>
      <c r="F65" s="68">
        <f>F66</f>
        <v>9500</v>
      </c>
      <c r="G65" s="7"/>
      <c r="H65" s="7"/>
    </row>
    <row r="66" spans="1:8" s="6" customFormat="1" x14ac:dyDescent="0.25">
      <c r="A66" s="73"/>
      <c r="B66" s="93"/>
      <c r="C66" s="22">
        <v>4300</v>
      </c>
      <c r="D66" s="22" t="s">
        <v>12</v>
      </c>
      <c r="E66" s="41"/>
      <c r="F66" s="41">
        <v>9500</v>
      </c>
      <c r="G66" s="7"/>
      <c r="H66" s="7"/>
    </row>
    <row r="67" spans="1:8" s="6" customFormat="1" x14ac:dyDescent="0.25">
      <c r="A67" s="14"/>
      <c r="B67" s="14"/>
      <c r="C67" s="14"/>
      <c r="D67" s="14" t="s">
        <v>20</v>
      </c>
      <c r="E67" s="23">
        <f>E59+E53+E49+E44</f>
        <v>69083</v>
      </c>
      <c r="F67" s="23">
        <f>F59+F53+F49+F44</f>
        <v>48800</v>
      </c>
      <c r="G67" s="7"/>
      <c r="H67" s="7"/>
    </row>
    <row r="68" spans="1:8" s="6" customFormat="1" x14ac:dyDescent="0.25">
      <c r="A68" s="14"/>
      <c r="B68" s="14"/>
      <c r="C68" s="14"/>
      <c r="D68" s="14" t="s">
        <v>21</v>
      </c>
      <c r="E68" s="23">
        <v>0</v>
      </c>
      <c r="F68" s="23">
        <v>0</v>
      </c>
      <c r="G68" s="7"/>
      <c r="H68" s="7"/>
    </row>
    <row r="69" spans="1:8" s="6" customFormat="1" x14ac:dyDescent="0.25">
      <c r="A69" s="38"/>
      <c r="B69" s="38"/>
      <c r="C69" s="38"/>
      <c r="D69" s="38"/>
      <c r="E69" s="45"/>
      <c r="F69" s="29">
        <f>E67-F67</f>
        <v>20283</v>
      </c>
      <c r="G69" s="7"/>
      <c r="H69" s="7"/>
    </row>
    <row r="70" spans="1:8" s="6" customFormat="1" x14ac:dyDescent="0.25">
      <c r="A70" s="4"/>
      <c r="B70" s="4"/>
      <c r="C70" s="4"/>
      <c r="D70" s="7"/>
      <c r="E70" s="16"/>
      <c r="F70" s="16"/>
      <c r="G70" s="7"/>
      <c r="H70" s="7"/>
    </row>
    <row r="71" spans="1:8" s="6" customFormat="1" x14ac:dyDescent="0.25">
      <c r="A71" s="4"/>
      <c r="B71" s="4"/>
      <c r="C71" s="4"/>
      <c r="D71" s="7"/>
      <c r="E71" s="16"/>
      <c r="F71" s="16"/>
      <c r="G71" s="7"/>
      <c r="H71" s="7"/>
    </row>
    <row r="72" spans="1:8" s="6" customFormat="1" x14ac:dyDescent="0.25">
      <c r="A72" s="38"/>
      <c r="B72" s="38"/>
      <c r="C72" s="38"/>
      <c r="D72" s="38"/>
      <c r="E72" s="45"/>
      <c r="F72" s="29"/>
      <c r="G72" s="7"/>
      <c r="H72" s="7"/>
    </row>
    <row r="73" spans="1:8" s="6" customFormat="1" x14ac:dyDescent="0.25">
      <c r="A73" s="38"/>
      <c r="B73" s="38"/>
      <c r="C73" s="38"/>
      <c r="D73" s="38"/>
      <c r="E73" s="45"/>
      <c r="F73" s="29"/>
      <c r="G73" s="7"/>
      <c r="H73" s="7"/>
    </row>
    <row r="74" spans="1:8" s="18" customFormat="1" x14ac:dyDescent="0.25">
      <c r="A74" s="38"/>
      <c r="B74" s="38"/>
      <c r="C74" s="38"/>
      <c r="D74" s="38"/>
      <c r="E74" s="45"/>
      <c r="F74" s="29"/>
      <c r="G74" s="7"/>
      <c r="H74" s="7"/>
    </row>
    <row r="75" spans="1:8" s="18" customFormat="1" x14ac:dyDescent="0.25">
      <c r="A75" s="4"/>
      <c r="B75" s="4"/>
      <c r="C75" s="4"/>
      <c r="D75" s="7"/>
      <c r="E75" s="7"/>
      <c r="F75" s="17" t="s">
        <v>18</v>
      </c>
      <c r="G75" s="7"/>
      <c r="H75" s="7"/>
    </row>
    <row r="76" spans="1:8" s="18" customFormat="1" x14ac:dyDescent="0.25">
      <c r="A76" s="4"/>
      <c r="B76" s="4"/>
      <c r="C76" s="4"/>
      <c r="D76" s="7"/>
      <c r="E76" s="7"/>
      <c r="F76" s="17" t="s">
        <v>6</v>
      </c>
      <c r="G76" s="7"/>
      <c r="H76" s="7"/>
    </row>
    <row r="77" spans="1:8" s="18" customFormat="1" x14ac:dyDescent="0.25">
      <c r="A77" s="4"/>
      <c r="B77" s="4"/>
      <c r="C77" s="4"/>
      <c r="D77" s="7"/>
      <c r="E77" s="7"/>
      <c r="F77" s="33" t="s">
        <v>38</v>
      </c>
      <c r="G77" s="7"/>
      <c r="H77" s="7"/>
    </row>
    <row r="78" spans="1:8" s="18" customFormat="1" x14ac:dyDescent="0.25">
      <c r="A78" s="7"/>
      <c r="B78" s="7"/>
      <c r="C78" s="7"/>
      <c r="D78" s="15" t="s">
        <v>8</v>
      </c>
      <c r="E78" s="16"/>
      <c r="F78" s="16"/>
      <c r="G78" s="7"/>
      <c r="H78" s="7"/>
    </row>
    <row r="79" spans="1:8" x14ac:dyDescent="0.25">
      <c r="A79" s="2" t="s">
        <v>0</v>
      </c>
      <c r="B79" s="2" t="s">
        <v>1</v>
      </c>
      <c r="C79" s="2" t="s">
        <v>2</v>
      </c>
      <c r="D79" s="8" t="s">
        <v>3</v>
      </c>
      <c r="E79" s="9" t="s">
        <v>4</v>
      </c>
      <c r="F79" s="10" t="s">
        <v>5</v>
      </c>
    </row>
    <row r="80" spans="1:8" s="107" customFormat="1" x14ac:dyDescent="0.25">
      <c r="A80" s="3"/>
      <c r="B80" s="3"/>
      <c r="C80" s="3"/>
      <c r="D80" s="11"/>
      <c r="E80" s="12"/>
      <c r="F80" s="13"/>
      <c r="G80" s="108"/>
      <c r="H80" s="108"/>
    </row>
    <row r="81" spans="1:8" s="83" customFormat="1" x14ac:dyDescent="0.25">
      <c r="A81" s="195">
        <v>600</v>
      </c>
      <c r="B81" s="194"/>
      <c r="C81" s="52"/>
      <c r="D81" s="52" t="s">
        <v>50</v>
      </c>
      <c r="E81" s="53">
        <f>E82</f>
        <v>19530</v>
      </c>
      <c r="F81" s="53">
        <f>F82</f>
        <v>19530</v>
      </c>
      <c r="G81" s="82"/>
      <c r="H81" s="82"/>
    </row>
    <row r="82" spans="1:8" s="18" customFormat="1" x14ac:dyDescent="0.25">
      <c r="A82" s="195"/>
      <c r="B82" s="194">
        <v>60014</v>
      </c>
      <c r="C82" s="52"/>
      <c r="D82" s="52" t="s">
        <v>51</v>
      </c>
      <c r="E82" s="53">
        <f>SUM(E83:E94)</f>
        <v>19530</v>
      </c>
      <c r="F82" s="53">
        <f>SUM(F83:F94)</f>
        <v>19530</v>
      </c>
      <c r="G82" s="108"/>
      <c r="H82" s="108"/>
    </row>
    <row r="83" spans="1:8" s="18" customFormat="1" x14ac:dyDescent="0.25">
      <c r="A83" s="159"/>
      <c r="B83" s="58"/>
      <c r="C83" s="60">
        <v>3020</v>
      </c>
      <c r="D83" s="169" t="s">
        <v>66</v>
      </c>
      <c r="E83" s="196">
        <v>2500</v>
      </c>
      <c r="F83" s="196"/>
      <c r="G83" s="108"/>
      <c r="H83" s="108"/>
    </row>
    <row r="84" spans="1:8" s="18" customFormat="1" x14ac:dyDescent="0.25">
      <c r="A84" s="159"/>
      <c r="B84" s="58"/>
      <c r="C84" s="60">
        <v>4120</v>
      </c>
      <c r="D84" s="60" t="s">
        <v>26</v>
      </c>
      <c r="E84" s="196"/>
      <c r="F84" s="196">
        <v>3000</v>
      </c>
      <c r="G84" s="108"/>
      <c r="H84" s="108"/>
    </row>
    <row r="85" spans="1:8" s="18" customFormat="1" x14ac:dyDescent="0.25">
      <c r="A85" s="159"/>
      <c r="B85" s="58"/>
      <c r="C85" s="60">
        <v>4170</v>
      </c>
      <c r="D85" s="166" t="s">
        <v>32</v>
      </c>
      <c r="E85" s="196">
        <v>3000</v>
      </c>
      <c r="F85" s="196"/>
      <c r="G85" s="108"/>
      <c r="H85" s="108"/>
    </row>
    <row r="86" spans="1:8" s="18" customFormat="1" x14ac:dyDescent="0.25">
      <c r="A86" s="159"/>
      <c r="B86" s="58"/>
      <c r="C86" s="60">
        <v>4210</v>
      </c>
      <c r="D86" s="166" t="s">
        <v>10</v>
      </c>
      <c r="E86" s="196">
        <v>14030</v>
      </c>
      <c r="F86" s="196">
        <v>3000</v>
      </c>
      <c r="G86" s="108"/>
      <c r="H86" s="108"/>
    </row>
    <row r="87" spans="1:8" s="18" customFormat="1" x14ac:dyDescent="0.25">
      <c r="A87" s="159"/>
      <c r="B87" s="58"/>
      <c r="C87" s="60">
        <v>4280</v>
      </c>
      <c r="D87" s="115" t="s">
        <v>67</v>
      </c>
      <c r="E87" s="196"/>
      <c r="F87" s="196">
        <v>1935</v>
      </c>
      <c r="G87" s="108"/>
      <c r="H87" s="108"/>
    </row>
    <row r="88" spans="1:8" s="18" customFormat="1" x14ac:dyDescent="0.25">
      <c r="A88" s="159"/>
      <c r="B88" s="58"/>
      <c r="C88" s="60">
        <v>4390</v>
      </c>
      <c r="D88" s="166" t="s">
        <v>68</v>
      </c>
      <c r="E88" s="196"/>
      <c r="F88" s="196">
        <v>2780</v>
      </c>
      <c r="G88" s="108"/>
      <c r="H88" s="108"/>
    </row>
    <row r="89" spans="1:8" s="18" customFormat="1" x14ac:dyDescent="0.25">
      <c r="A89" s="159"/>
      <c r="B89" s="58"/>
      <c r="C89" s="60">
        <v>4410</v>
      </c>
      <c r="D89" s="115" t="s">
        <v>34</v>
      </c>
      <c r="E89" s="196"/>
      <c r="F89" s="196">
        <v>100</v>
      </c>
      <c r="G89" s="108"/>
      <c r="H89" s="108"/>
    </row>
    <row r="90" spans="1:8" s="18" customFormat="1" x14ac:dyDescent="0.25">
      <c r="A90" s="159"/>
      <c r="B90" s="58"/>
      <c r="C90" s="60">
        <v>4440</v>
      </c>
      <c r="D90" s="122" t="s">
        <v>69</v>
      </c>
      <c r="E90" s="196"/>
      <c r="F90" s="196">
        <v>1650</v>
      </c>
      <c r="G90" s="108"/>
      <c r="H90" s="108"/>
    </row>
    <row r="91" spans="1:8" s="18" customFormat="1" x14ac:dyDescent="0.25">
      <c r="A91" s="159"/>
      <c r="B91" s="58"/>
      <c r="C91" s="60">
        <v>4480</v>
      </c>
      <c r="D91" s="166" t="s">
        <v>72</v>
      </c>
      <c r="E91" s="196"/>
      <c r="F91" s="196">
        <v>250</v>
      </c>
      <c r="G91" s="108"/>
      <c r="H91" s="108"/>
    </row>
    <row r="92" spans="1:8" s="18" customFormat="1" x14ac:dyDescent="0.25">
      <c r="A92" s="159"/>
      <c r="B92" s="58"/>
      <c r="C92" s="60">
        <v>4520</v>
      </c>
      <c r="D92" s="122" t="s">
        <v>70</v>
      </c>
      <c r="E92" s="196"/>
      <c r="F92" s="196">
        <v>3265</v>
      </c>
      <c r="G92" s="108"/>
      <c r="H92" s="108"/>
    </row>
    <row r="93" spans="1:8" s="18" customFormat="1" x14ac:dyDescent="0.25">
      <c r="A93" s="159"/>
      <c r="B93" s="58"/>
      <c r="C93" s="60">
        <v>4530</v>
      </c>
      <c r="D93" s="122" t="s">
        <v>71</v>
      </c>
      <c r="E93" s="196"/>
      <c r="F93" s="196">
        <v>1050</v>
      </c>
      <c r="G93" s="108"/>
      <c r="H93" s="108"/>
    </row>
    <row r="94" spans="1:8" s="18" customFormat="1" x14ac:dyDescent="0.25">
      <c r="A94" s="160"/>
      <c r="B94" s="161"/>
      <c r="C94" s="60">
        <v>4590</v>
      </c>
      <c r="D94" s="166" t="s">
        <v>73</v>
      </c>
      <c r="E94" s="196"/>
      <c r="F94" s="196">
        <v>2500</v>
      </c>
      <c r="G94" s="108"/>
      <c r="H94" s="108"/>
    </row>
    <row r="95" spans="1:8" s="55" customFormat="1" x14ac:dyDescent="0.25">
      <c r="A95" s="52">
        <v>700</v>
      </c>
      <c r="B95" s="52"/>
      <c r="C95" s="52"/>
      <c r="D95" s="52" t="s">
        <v>94</v>
      </c>
      <c r="E95" s="53">
        <f>E96</f>
        <v>14000</v>
      </c>
      <c r="F95" s="53">
        <f>F96</f>
        <v>14000</v>
      </c>
      <c r="G95" s="54"/>
      <c r="H95" s="54"/>
    </row>
    <row r="96" spans="1:8" s="55" customFormat="1" x14ac:dyDescent="0.25">
      <c r="A96" s="221"/>
      <c r="B96" s="222">
        <v>70005</v>
      </c>
      <c r="C96" s="223"/>
      <c r="D96" s="52" t="s">
        <v>95</v>
      </c>
      <c r="E96" s="224">
        <f>E97+E98+E99</f>
        <v>14000</v>
      </c>
      <c r="F96" s="224">
        <f>F97+F98+F99</f>
        <v>14000</v>
      </c>
      <c r="G96" s="54"/>
      <c r="H96" s="54"/>
    </row>
    <row r="97" spans="1:8" s="55" customFormat="1" x14ac:dyDescent="0.25">
      <c r="A97" s="159"/>
      <c r="B97" s="58"/>
      <c r="C97" s="60">
        <v>4210</v>
      </c>
      <c r="D97" s="166" t="s">
        <v>10</v>
      </c>
      <c r="E97" s="61">
        <v>14000</v>
      </c>
      <c r="F97" s="61"/>
      <c r="G97" s="54"/>
      <c r="H97" s="54"/>
    </row>
    <row r="98" spans="1:8" s="55" customFormat="1" x14ac:dyDescent="0.25">
      <c r="A98" s="159"/>
      <c r="B98" s="58"/>
      <c r="C98" s="225">
        <v>4480</v>
      </c>
      <c r="D98" s="226" t="s">
        <v>72</v>
      </c>
      <c r="E98" s="61"/>
      <c r="F98" s="227">
        <v>12000</v>
      </c>
      <c r="G98" s="54"/>
      <c r="H98" s="54"/>
    </row>
    <row r="99" spans="1:8" s="55" customFormat="1" x14ac:dyDescent="0.25">
      <c r="A99" s="159"/>
      <c r="B99" s="58"/>
      <c r="C99" s="28">
        <v>4700</v>
      </c>
      <c r="D99" s="115" t="s">
        <v>35</v>
      </c>
      <c r="E99" s="61"/>
      <c r="F99" s="227">
        <v>2000</v>
      </c>
      <c r="G99" s="54"/>
      <c r="H99" s="54"/>
    </row>
    <row r="100" spans="1:8" s="107" customFormat="1" x14ac:dyDescent="0.25">
      <c r="A100" s="14">
        <v>710</v>
      </c>
      <c r="B100" s="14"/>
      <c r="C100" s="14"/>
      <c r="D100" s="14" t="s">
        <v>63</v>
      </c>
      <c r="E100" s="37">
        <f>E101+E104</f>
        <v>14002</v>
      </c>
      <c r="F100" s="37">
        <f>F101+F104</f>
        <v>14002</v>
      </c>
      <c r="G100" s="186"/>
      <c r="H100" s="186"/>
    </row>
    <row r="101" spans="1:8" s="193" customFormat="1" x14ac:dyDescent="0.25">
      <c r="A101" s="75"/>
      <c r="B101" s="63">
        <v>71012</v>
      </c>
      <c r="C101" s="14"/>
      <c r="D101" s="14" t="s">
        <v>74</v>
      </c>
      <c r="E101" s="37">
        <f>E102+E103</f>
        <v>12500</v>
      </c>
      <c r="F101" s="37">
        <f>F102+F103</f>
        <v>12500</v>
      </c>
      <c r="G101" s="192"/>
      <c r="H101" s="192"/>
    </row>
    <row r="102" spans="1:8" s="98" customFormat="1" x14ac:dyDescent="0.25">
      <c r="A102" s="78"/>
      <c r="B102" s="73"/>
      <c r="C102" s="166">
        <v>4300</v>
      </c>
      <c r="D102" s="166" t="s">
        <v>12</v>
      </c>
      <c r="E102" s="41">
        <v>12500</v>
      </c>
      <c r="F102" s="41"/>
      <c r="G102" s="197"/>
      <c r="H102" s="197"/>
    </row>
    <row r="103" spans="1:8" s="98" customFormat="1" x14ac:dyDescent="0.25">
      <c r="A103" s="78"/>
      <c r="B103" s="73"/>
      <c r="C103" s="166">
        <v>6060</v>
      </c>
      <c r="D103" s="60" t="s">
        <v>90</v>
      </c>
      <c r="E103" s="41"/>
      <c r="F103" s="41">
        <v>12500</v>
      </c>
      <c r="G103" s="197"/>
      <c r="H103" s="197"/>
    </row>
    <row r="104" spans="1:8" s="107" customFormat="1" x14ac:dyDescent="0.25">
      <c r="A104" s="75"/>
      <c r="B104" s="63">
        <v>71015</v>
      </c>
      <c r="C104" s="92"/>
      <c r="D104" s="32" t="s">
        <v>64</v>
      </c>
      <c r="E104" s="94">
        <f>E105</f>
        <v>1502</v>
      </c>
      <c r="F104" s="94">
        <f>F105</f>
        <v>1502</v>
      </c>
      <c r="G104" s="186"/>
      <c r="H104" s="186"/>
    </row>
    <row r="105" spans="1:8" s="83" customFormat="1" x14ac:dyDescent="0.25">
      <c r="A105" s="187"/>
      <c r="B105" s="188"/>
      <c r="C105" s="189"/>
      <c r="D105" s="190" t="s">
        <v>65</v>
      </c>
      <c r="E105" s="182">
        <f>SUM(E106:E115)</f>
        <v>1502</v>
      </c>
      <c r="F105" s="182">
        <f>SUM(F106:F115)</f>
        <v>1502</v>
      </c>
      <c r="G105" s="82"/>
      <c r="H105" s="82"/>
    </row>
    <row r="106" spans="1:8" s="18" customFormat="1" x14ac:dyDescent="0.25">
      <c r="A106" s="25"/>
      <c r="B106" s="121"/>
      <c r="C106" s="175">
        <v>4020</v>
      </c>
      <c r="D106" s="60" t="s">
        <v>60</v>
      </c>
      <c r="E106" s="84"/>
      <c r="F106" s="117">
        <v>945</v>
      </c>
      <c r="G106" s="108"/>
      <c r="H106" s="108"/>
    </row>
    <row r="107" spans="1:8" s="18" customFormat="1" x14ac:dyDescent="0.25">
      <c r="A107" s="25"/>
      <c r="B107" s="34"/>
      <c r="C107" s="175">
        <v>4110</v>
      </c>
      <c r="D107" s="166" t="s">
        <v>31</v>
      </c>
      <c r="E107" s="117">
        <v>787</v>
      </c>
      <c r="F107" s="117"/>
      <c r="G107" s="108"/>
      <c r="H107" s="108"/>
    </row>
    <row r="108" spans="1:8" s="18" customFormat="1" x14ac:dyDescent="0.25">
      <c r="A108" s="25"/>
      <c r="B108" s="34"/>
      <c r="C108" s="175">
        <v>4120</v>
      </c>
      <c r="D108" s="60" t="s">
        <v>26</v>
      </c>
      <c r="E108" s="117">
        <v>105</v>
      </c>
      <c r="F108" s="117"/>
      <c r="G108" s="108"/>
      <c r="H108" s="108"/>
    </row>
    <row r="109" spans="1:8" s="18" customFormat="1" x14ac:dyDescent="0.25">
      <c r="A109" s="25"/>
      <c r="B109" s="34"/>
      <c r="C109" s="175">
        <v>4210</v>
      </c>
      <c r="D109" s="166" t="s">
        <v>10</v>
      </c>
      <c r="E109" s="117">
        <v>610</v>
      </c>
      <c r="F109" s="117"/>
      <c r="G109" s="108"/>
      <c r="H109" s="108"/>
    </row>
    <row r="110" spans="1:8" s="18" customFormat="1" x14ac:dyDescent="0.25">
      <c r="A110" s="25"/>
      <c r="B110" s="34"/>
      <c r="C110" s="175">
        <v>4270</v>
      </c>
      <c r="D110" s="166" t="s">
        <v>62</v>
      </c>
      <c r="E110" s="117"/>
      <c r="F110" s="117">
        <v>26</v>
      </c>
      <c r="G110" s="108"/>
      <c r="H110" s="108"/>
    </row>
    <row r="111" spans="1:8" s="18" customFormat="1" x14ac:dyDescent="0.25">
      <c r="A111" s="90"/>
      <c r="B111" s="183"/>
      <c r="C111" s="175">
        <v>4280</v>
      </c>
      <c r="D111" s="115" t="s">
        <v>67</v>
      </c>
      <c r="E111" s="117"/>
      <c r="F111" s="117">
        <v>95</v>
      </c>
      <c r="G111" s="108"/>
      <c r="H111" s="108"/>
    </row>
    <row r="112" spans="1:8" x14ac:dyDescent="0.25">
      <c r="A112" s="2" t="s">
        <v>0</v>
      </c>
      <c r="B112" s="2" t="s">
        <v>1</v>
      </c>
      <c r="C112" s="2" t="s">
        <v>2</v>
      </c>
      <c r="D112" s="8" t="s">
        <v>3</v>
      </c>
      <c r="E112" s="9" t="s">
        <v>4</v>
      </c>
      <c r="F112" s="10" t="s">
        <v>5</v>
      </c>
    </row>
    <row r="113" spans="1:8" x14ac:dyDescent="0.25">
      <c r="A113" s="3"/>
      <c r="B113" s="3"/>
      <c r="C113" s="3"/>
      <c r="D113" s="11"/>
      <c r="E113" s="12"/>
      <c r="F113" s="13"/>
    </row>
    <row r="114" spans="1:8" s="18" customFormat="1" x14ac:dyDescent="0.25">
      <c r="A114" s="254"/>
      <c r="B114" s="257"/>
      <c r="C114" s="175">
        <v>4300</v>
      </c>
      <c r="D114" s="166" t="s">
        <v>12</v>
      </c>
      <c r="E114" s="256"/>
      <c r="F114" s="256">
        <v>425</v>
      </c>
      <c r="G114" s="108"/>
      <c r="H114" s="108"/>
    </row>
    <row r="115" spans="1:8" s="18" customFormat="1" x14ac:dyDescent="0.25">
      <c r="A115" s="90"/>
      <c r="B115" s="183"/>
      <c r="C115" s="175">
        <v>4430</v>
      </c>
      <c r="D115" s="122" t="s">
        <v>75</v>
      </c>
      <c r="E115" s="117"/>
      <c r="F115" s="117">
        <v>11</v>
      </c>
      <c r="G115" s="108"/>
      <c r="H115" s="108"/>
    </row>
    <row r="116" spans="1:8" x14ac:dyDescent="0.25">
      <c r="A116" s="63">
        <v>750</v>
      </c>
      <c r="B116" s="14"/>
      <c r="C116" s="14"/>
      <c r="D116" s="14" t="s">
        <v>44</v>
      </c>
      <c r="E116" s="23">
        <f>E117</f>
        <v>9250</v>
      </c>
      <c r="F116" s="23">
        <f>F117</f>
        <v>9250</v>
      </c>
    </row>
    <row r="117" spans="1:8" x14ac:dyDescent="0.25">
      <c r="A117" s="63"/>
      <c r="B117" s="63">
        <v>75020</v>
      </c>
      <c r="C117" s="14"/>
      <c r="D117" s="14" t="s">
        <v>96</v>
      </c>
      <c r="E117" s="110">
        <f>E118+E122+E119+E120+E121</f>
        <v>9250</v>
      </c>
      <c r="F117" s="110">
        <f>F118+F122+F119+F120+F121</f>
        <v>9250</v>
      </c>
    </row>
    <row r="118" spans="1:8" x14ac:dyDescent="0.25">
      <c r="A118" s="121"/>
      <c r="B118" s="121"/>
      <c r="C118" s="169">
        <v>4220</v>
      </c>
      <c r="D118" s="115" t="s">
        <v>97</v>
      </c>
      <c r="E118" s="207">
        <v>5700</v>
      </c>
      <c r="F118" s="168"/>
    </row>
    <row r="119" spans="1:8" s="107" customFormat="1" x14ac:dyDescent="0.25">
      <c r="A119" s="121"/>
      <c r="B119" s="121"/>
      <c r="C119" s="169">
        <v>4260</v>
      </c>
      <c r="D119" s="60" t="s">
        <v>23</v>
      </c>
      <c r="E119" s="207"/>
      <c r="F119" s="168">
        <v>2000</v>
      </c>
      <c r="G119" s="108"/>
      <c r="H119" s="108"/>
    </row>
    <row r="120" spans="1:8" s="107" customFormat="1" x14ac:dyDescent="0.25">
      <c r="A120" s="121"/>
      <c r="B120" s="121"/>
      <c r="C120" s="169">
        <v>4390</v>
      </c>
      <c r="D120" s="166" t="s">
        <v>68</v>
      </c>
      <c r="E120" s="207"/>
      <c r="F120" s="168">
        <v>3000</v>
      </c>
      <c r="G120" s="108"/>
      <c r="H120" s="108"/>
    </row>
    <row r="121" spans="1:8" s="107" customFormat="1" x14ac:dyDescent="0.25">
      <c r="A121" s="121"/>
      <c r="B121" s="121"/>
      <c r="C121" s="169">
        <v>4420</v>
      </c>
      <c r="D121" s="166" t="s">
        <v>98</v>
      </c>
      <c r="E121" s="207"/>
      <c r="F121" s="168">
        <v>4250</v>
      </c>
      <c r="G121" s="108"/>
      <c r="H121" s="108"/>
    </row>
    <row r="122" spans="1:8" x14ac:dyDescent="0.25">
      <c r="A122" s="3"/>
      <c r="B122" s="3"/>
      <c r="C122" s="123">
        <v>4440</v>
      </c>
      <c r="D122" s="122" t="s">
        <v>69</v>
      </c>
      <c r="E122" s="118">
        <v>3550</v>
      </c>
      <c r="F122" s="117"/>
    </row>
    <row r="123" spans="1:8" x14ac:dyDescent="0.25">
      <c r="A123" s="51">
        <v>754</v>
      </c>
      <c r="B123" s="171"/>
      <c r="C123" s="26"/>
      <c r="D123" s="27" t="s">
        <v>55</v>
      </c>
      <c r="E123" s="23">
        <f>E124+E137</f>
        <v>21799</v>
      </c>
      <c r="F123" s="23">
        <f>F124+F137</f>
        <v>21799</v>
      </c>
    </row>
    <row r="124" spans="1:8" x14ac:dyDescent="0.25">
      <c r="A124" s="231"/>
      <c r="B124" s="228">
        <v>75411</v>
      </c>
      <c r="C124" s="179"/>
      <c r="D124" s="27" t="s">
        <v>56</v>
      </c>
      <c r="E124" s="180">
        <f>E125</f>
        <v>17969</v>
      </c>
      <c r="F124" s="180">
        <f>F125</f>
        <v>17969</v>
      </c>
    </row>
    <row r="125" spans="1:8" x14ac:dyDescent="0.25">
      <c r="A125" s="121"/>
      <c r="B125" s="229"/>
      <c r="C125" s="28"/>
      <c r="D125" s="181" t="s">
        <v>59</v>
      </c>
      <c r="E125" s="182">
        <f>SUM(E126:E136)</f>
        <v>17969</v>
      </c>
      <c r="F125" s="182">
        <f>SUM(F126:F136)</f>
        <v>17969</v>
      </c>
    </row>
    <row r="126" spans="1:8" x14ac:dyDescent="0.25">
      <c r="A126" s="121"/>
      <c r="B126" s="229"/>
      <c r="C126" s="28">
        <v>4050</v>
      </c>
      <c r="D126" s="35" t="s">
        <v>77</v>
      </c>
      <c r="E126" s="84"/>
      <c r="F126" s="84">
        <v>10277</v>
      </c>
    </row>
    <row r="127" spans="1:8" x14ac:dyDescent="0.25">
      <c r="A127" s="121"/>
      <c r="B127" s="229"/>
      <c r="C127" s="28">
        <v>4060</v>
      </c>
      <c r="D127" s="35" t="s">
        <v>61</v>
      </c>
      <c r="E127" s="84">
        <v>10277</v>
      </c>
      <c r="F127" s="182"/>
    </row>
    <row r="128" spans="1:8" x14ac:dyDescent="0.25">
      <c r="A128" s="121"/>
      <c r="B128" s="229"/>
      <c r="C128" s="28">
        <v>4180</v>
      </c>
      <c r="D128" s="166" t="s">
        <v>78</v>
      </c>
      <c r="E128" s="84"/>
      <c r="F128" s="84">
        <v>4190</v>
      </c>
    </row>
    <row r="129" spans="1:8" x14ac:dyDescent="0.25">
      <c r="A129" s="121"/>
      <c r="B129" s="229"/>
      <c r="C129" s="28">
        <v>4210</v>
      </c>
      <c r="D129" s="166" t="s">
        <v>10</v>
      </c>
      <c r="E129" s="84"/>
      <c r="F129" s="84">
        <v>2470</v>
      </c>
    </row>
    <row r="130" spans="1:8" s="107" customFormat="1" x14ac:dyDescent="0.25">
      <c r="A130" s="121"/>
      <c r="B130" s="229"/>
      <c r="C130" s="28">
        <v>4260</v>
      </c>
      <c r="D130" s="60" t="s">
        <v>23</v>
      </c>
      <c r="E130" s="84">
        <v>7383</v>
      </c>
      <c r="F130" s="84"/>
      <c r="G130" s="108"/>
      <c r="H130" s="108"/>
    </row>
    <row r="131" spans="1:8" s="107" customFormat="1" x14ac:dyDescent="0.25">
      <c r="A131" s="121"/>
      <c r="B131" s="229"/>
      <c r="C131" s="28">
        <v>4280</v>
      </c>
      <c r="D131" s="115" t="s">
        <v>67</v>
      </c>
      <c r="E131" s="84"/>
      <c r="F131" s="84">
        <v>196</v>
      </c>
      <c r="G131" s="108"/>
      <c r="H131" s="108"/>
    </row>
    <row r="132" spans="1:8" x14ac:dyDescent="0.25">
      <c r="A132" s="121"/>
      <c r="B132" s="229"/>
      <c r="C132" s="28">
        <v>4300</v>
      </c>
      <c r="D132" s="60" t="s">
        <v>12</v>
      </c>
      <c r="E132" s="84">
        <v>200</v>
      </c>
      <c r="F132" s="84"/>
    </row>
    <row r="133" spans="1:8" s="31" customFormat="1" ht="15.75" customHeight="1" x14ac:dyDescent="0.25">
      <c r="A133" s="121"/>
      <c r="B133" s="229"/>
      <c r="C133" s="28">
        <v>4360</v>
      </c>
      <c r="D133" s="122" t="s">
        <v>76</v>
      </c>
      <c r="E133" s="84">
        <v>109</v>
      </c>
      <c r="F133" s="84"/>
      <c r="G133" s="30"/>
      <c r="H133" s="30"/>
    </row>
    <row r="134" spans="1:8" s="107" customFormat="1" x14ac:dyDescent="0.25">
      <c r="A134" s="121"/>
      <c r="B134" s="229"/>
      <c r="C134" s="28">
        <v>4410</v>
      </c>
      <c r="D134" s="115" t="s">
        <v>34</v>
      </c>
      <c r="E134" s="84"/>
      <c r="F134" s="84">
        <v>168</v>
      </c>
      <c r="G134" s="108"/>
      <c r="H134" s="108"/>
    </row>
    <row r="135" spans="1:8" s="83" customFormat="1" x14ac:dyDescent="0.25">
      <c r="A135" s="121"/>
      <c r="B135" s="229"/>
      <c r="C135" s="28">
        <v>4430</v>
      </c>
      <c r="D135" s="122" t="s">
        <v>75</v>
      </c>
      <c r="E135" s="84"/>
      <c r="F135" s="84">
        <v>168</v>
      </c>
      <c r="G135" s="82"/>
      <c r="H135" s="82"/>
    </row>
    <row r="136" spans="1:8" s="18" customFormat="1" x14ac:dyDescent="0.25">
      <c r="A136" s="121"/>
      <c r="B136" s="123"/>
      <c r="C136" s="28">
        <v>4710</v>
      </c>
      <c r="D136" s="122" t="s">
        <v>30</v>
      </c>
      <c r="E136" s="84"/>
      <c r="F136" s="84">
        <v>500</v>
      </c>
      <c r="G136" s="108"/>
      <c r="H136" s="108"/>
    </row>
    <row r="137" spans="1:8" s="20" customFormat="1" x14ac:dyDescent="0.25">
      <c r="A137" s="220"/>
      <c r="B137" s="217">
        <v>75421</v>
      </c>
      <c r="C137" s="103"/>
      <c r="D137" s="103" t="s">
        <v>99</v>
      </c>
      <c r="E137" s="167">
        <f>E138+E139+E140+E141+E142+E143</f>
        <v>3830</v>
      </c>
      <c r="F137" s="167">
        <f>F138+F139+F140+F141+F142+F143</f>
        <v>3830</v>
      </c>
      <c r="G137" s="19"/>
      <c r="H137" s="19"/>
    </row>
    <row r="138" spans="1:8" s="107" customFormat="1" x14ac:dyDescent="0.25">
      <c r="A138" s="125"/>
      <c r="B138" s="218"/>
      <c r="C138" s="115">
        <v>4210</v>
      </c>
      <c r="D138" s="166" t="s">
        <v>10</v>
      </c>
      <c r="E138" s="119">
        <v>3830</v>
      </c>
      <c r="F138" s="119"/>
      <c r="G138" s="108"/>
      <c r="H138" s="108"/>
    </row>
    <row r="139" spans="1:8" s="107" customFormat="1" x14ac:dyDescent="0.25">
      <c r="A139" s="125"/>
      <c r="B139" s="218"/>
      <c r="C139" s="115">
        <v>4220</v>
      </c>
      <c r="D139" s="115" t="s">
        <v>97</v>
      </c>
      <c r="E139" s="119"/>
      <c r="F139" s="119">
        <v>1364</v>
      </c>
      <c r="G139" s="108"/>
      <c r="H139" s="108"/>
    </row>
    <row r="140" spans="1:8" s="107" customFormat="1" x14ac:dyDescent="0.25">
      <c r="A140" s="125"/>
      <c r="B140" s="218"/>
      <c r="C140" s="115">
        <v>4300</v>
      </c>
      <c r="D140" s="60" t="s">
        <v>12</v>
      </c>
      <c r="E140" s="119"/>
      <c r="F140" s="119">
        <v>1160</v>
      </c>
      <c r="G140" s="108"/>
      <c r="H140" s="108"/>
    </row>
    <row r="141" spans="1:8" s="107" customFormat="1" x14ac:dyDescent="0.25">
      <c r="A141" s="125"/>
      <c r="B141" s="218"/>
      <c r="C141" s="115">
        <v>4400</v>
      </c>
      <c r="D141" s="115" t="s">
        <v>100</v>
      </c>
      <c r="E141" s="119"/>
      <c r="F141" s="119">
        <v>386</v>
      </c>
      <c r="G141" s="108"/>
      <c r="H141" s="108"/>
    </row>
    <row r="142" spans="1:8" x14ac:dyDescent="0.25">
      <c r="A142" s="125"/>
      <c r="B142" s="218"/>
      <c r="C142" s="115">
        <v>4410</v>
      </c>
      <c r="D142" s="115" t="s">
        <v>34</v>
      </c>
      <c r="E142" s="119"/>
      <c r="F142" s="119">
        <v>398</v>
      </c>
    </row>
    <row r="143" spans="1:8" x14ac:dyDescent="0.25">
      <c r="A143" s="114"/>
      <c r="B143" s="169"/>
      <c r="C143" s="115">
        <v>4700</v>
      </c>
      <c r="D143" s="115" t="s">
        <v>35</v>
      </c>
      <c r="E143" s="119"/>
      <c r="F143" s="119">
        <v>522</v>
      </c>
    </row>
    <row r="144" spans="1:8" s="18" customFormat="1" x14ac:dyDescent="0.25">
      <c r="A144" s="63">
        <v>801</v>
      </c>
      <c r="B144" s="14"/>
      <c r="C144" s="14"/>
      <c r="D144" s="14" t="s">
        <v>79</v>
      </c>
      <c r="E144" s="23">
        <f>E145+E159+E168+E177+E197+E216+E229+E234++E247</f>
        <v>202159</v>
      </c>
      <c r="F144" s="23">
        <f>F145+F159+F168+F177+F197+F216+F229+F234++F247</f>
        <v>202159</v>
      </c>
      <c r="G144" s="108"/>
      <c r="H144" s="108"/>
    </row>
    <row r="145" spans="1:8" s="107" customFormat="1" x14ac:dyDescent="0.25">
      <c r="A145" s="51"/>
      <c r="B145" s="235">
        <v>80102</v>
      </c>
      <c r="C145" s="124"/>
      <c r="D145" s="27" t="s">
        <v>103</v>
      </c>
      <c r="E145" s="37">
        <f>E146</f>
        <v>103349</v>
      </c>
      <c r="F145" s="37">
        <f>F146</f>
        <v>27839</v>
      </c>
      <c r="G145" s="108"/>
      <c r="H145" s="108"/>
    </row>
    <row r="146" spans="1:8" s="107" customFormat="1" x14ac:dyDescent="0.25">
      <c r="A146" s="188"/>
      <c r="B146" s="211"/>
      <c r="C146" s="189"/>
      <c r="D146" s="190" t="s">
        <v>104</v>
      </c>
      <c r="E146" s="199">
        <f>SUM(E147:E158)</f>
        <v>103349</v>
      </c>
      <c r="F146" s="199">
        <f>SUM(F147:F158)</f>
        <v>27839</v>
      </c>
      <c r="G146" s="108"/>
      <c r="H146" s="108"/>
    </row>
    <row r="147" spans="1:8" s="107" customFormat="1" x14ac:dyDescent="0.25">
      <c r="A147" s="125"/>
      <c r="B147" s="218"/>
      <c r="C147" s="115">
        <v>3020</v>
      </c>
      <c r="D147" s="166" t="s">
        <v>66</v>
      </c>
      <c r="E147" s="119"/>
      <c r="F147" s="119">
        <v>264</v>
      </c>
      <c r="G147" s="108"/>
      <c r="H147" s="108"/>
    </row>
    <row r="148" spans="1:8" s="107" customFormat="1" x14ac:dyDescent="0.25">
      <c r="A148" s="114"/>
      <c r="B148" s="169"/>
      <c r="C148" s="115">
        <v>4010</v>
      </c>
      <c r="D148" s="166" t="s">
        <v>13</v>
      </c>
      <c r="E148" s="119">
        <v>90000</v>
      </c>
      <c r="F148" s="119"/>
      <c r="G148" s="108"/>
      <c r="H148" s="108"/>
    </row>
    <row r="149" spans="1:8" x14ac:dyDescent="0.25">
      <c r="A149" s="2" t="s">
        <v>0</v>
      </c>
      <c r="B149" s="2" t="s">
        <v>1</v>
      </c>
      <c r="C149" s="2" t="s">
        <v>2</v>
      </c>
      <c r="D149" s="8" t="s">
        <v>3</v>
      </c>
      <c r="E149" s="9" t="s">
        <v>4</v>
      </c>
      <c r="F149" s="10" t="s">
        <v>5</v>
      </c>
    </row>
    <row r="150" spans="1:8" s="18" customFormat="1" x14ac:dyDescent="0.25">
      <c r="A150" s="121"/>
      <c r="B150" s="3"/>
      <c r="C150" s="3"/>
      <c r="D150" s="11"/>
      <c r="E150" s="12"/>
      <c r="F150" s="13"/>
      <c r="G150" s="108"/>
      <c r="H150" s="108"/>
    </row>
    <row r="151" spans="1:8" s="107" customFormat="1" x14ac:dyDescent="0.25">
      <c r="A151" s="232"/>
      <c r="B151" s="233"/>
      <c r="C151" s="115">
        <v>4110</v>
      </c>
      <c r="D151" s="166" t="s">
        <v>31</v>
      </c>
      <c r="E151" s="119">
        <v>1028</v>
      </c>
      <c r="F151" s="119"/>
      <c r="G151" s="108"/>
      <c r="H151" s="108"/>
    </row>
    <row r="152" spans="1:8" s="107" customFormat="1" x14ac:dyDescent="0.25">
      <c r="A152" s="125"/>
      <c r="B152" s="218"/>
      <c r="C152" s="115">
        <v>4120</v>
      </c>
      <c r="D152" s="60" t="s">
        <v>26</v>
      </c>
      <c r="E152" s="119"/>
      <c r="F152" s="119">
        <v>14705</v>
      </c>
      <c r="G152" s="108"/>
      <c r="H152" s="108"/>
    </row>
    <row r="153" spans="1:8" s="107" customFormat="1" x14ac:dyDescent="0.25">
      <c r="A153" s="125"/>
      <c r="B153" s="218"/>
      <c r="C153" s="115">
        <v>4190</v>
      </c>
      <c r="D153" s="115" t="s">
        <v>105</v>
      </c>
      <c r="E153" s="119"/>
      <c r="F153" s="119">
        <v>409</v>
      </c>
      <c r="G153" s="108"/>
      <c r="H153" s="108"/>
    </row>
    <row r="154" spans="1:8" x14ac:dyDescent="0.25">
      <c r="A154" s="125"/>
      <c r="B154" s="218"/>
      <c r="C154" s="115">
        <v>4240</v>
      </c>
      <c r="D154" s="122" t="s">
        <v>84</v>
      </c>
      <c r="E154" s="119"/>
      <c r="F154" s="119">
        <v>916</v>
      </c>
    </row>
    <row r="155" spans="1:8" x14ac:dyDescent="0.25">
      <c r="A155" s="125"/>
      <c r="B155" s="218"/>
      <c r="C155" s="115">
        <v>4260</v>
      </c>
      <c r="D155" s="60" t="s">
        <v>23</v>
      </c>
      <c r="E155" s="119">
        <v>11900</v>
      </c>
      <c r="F155" s="119"/>
    </row>
    <row r="156" spans="1:8" x14ac:dyDescent="0.25">
      <c r="A156" s="125"/>
      <c r="B156" s="218"/>
      <c r="C156" s="115">
        <v>4270</v>
      </c>
      <c r="D156" s="166" t="s">
        <v>62</v>
      </c>
      <c r="E156" s="119"/>
      <c r="F156" s="119">
        <v>229</v>
      </c>
    </row>
    <row r="157" spans="1:8" s="18" customFormat="1" x14ac:dyDescent="0.25">
      <c r="A157" s="125"/>
      <c r="B157" s="218"/>
      <c r="C157" s="115">
        <v>4440</v>
      </c>
      <c r="D157" s="122" t="s">
        <v>69</v>
      </c>
      <c r="E157" s="119">
        <v>421</v>
      </c>
      <c r="F157" s="119"/>
      <c r="G157" s="108"/>
      <c r="H157" s="108"/>
    </row>
    <row r="158" spans="1:8" s="18" customFormat="1" x14ac:dyDescent="0.25">
      <c r="A158" s="125"/>
      <c r="B158" s="169"/>
      <c r="C158" s="115">
        <v>4710</v>
      </c>
      <c r="D158" s="122" t="s">
        <v>30</v>
      </c>
      <c r="E158" s="119"/>
      <c r="F158" s="119">
        <v>11316</v>
      </c>
      <c r="G158" s="108"/>
      <c r="H158" s="108"/>
    </row>
    <row r="159" spans="1:8" s="18" customFormat="1" x14ac:dyDescent="0.25">
      <c r="A159" s="43"/>
      <c r="B159" s="236">
        <v>80105</v>
      </c>
      <c r="C159" s="237"/>
      <c r="D159" s="27" t="s">
        <v>106</v>
      </c>
      <c r="E159" s="37">
        <f>E160</f>
        <v>2020</v>
      </c>
      <c r="F159" s="37">
        <f>F160</f>
        <v>50126</v>
      </c>
      <c r="G159" s="108"/>
      <c r="H159" s="108"/>
    </row>
    <row r="160" spans="1:8" s="18" customFormat="1" x14ac:dyDescent="0.25">
      <c r="A160" s="188"/>
      <c r="B160" s="211"/>
      <c r="C160" s="189"/>
      <c r="D160" s="190" t="s">
        <v>104</v>
      </c>
      <c r="E160" s="199">
        <f>E161+E162+E163+E164+E165+E166+E167</f>
        <v>2020</v>
      </c>
      <c r="F160" s="199">
        <f>F161+F162+F163+F164+F165+F166+F167</f>
        <v>50126</v>
      </c>
      <c r="G160" s="108"/>
      <c r="H160" s="108"/>
    </row>
    <row r="161" spans="1:9" s="18" customFormat="1" x14ac:dyDescent="0.25">
      <c r="A161" s="125"/>
      <c r="B161" s="218"/>
      <c r="C161" s="120">
        <v>3020</v>
      </c>
      <c r="D161" s="166" t="s">
        <v>66</v>
      </c>
      <c r="E161" s="119">
        <v>264</v>
      </c>
      <c r="F161" s="119"/>
      <c r="G161" s="108"/>
      <c r="H161" s="108"/>
    </row>
    <row r="162" spans="1:9" s="18" customFormat="1" x14ac:dyDescent="0.25">
      <c r="A162" s="125"/>
      <c r="B162" s="218"/>
      <c r="C162" s="120">
        <v>4010</v>
      </c>
      <c r="D162" s="166" t="s">
        <v>13</v>
      </c>
      <c r="E162" s="119"/>
      <c r="F162" s="119">
        <v>36000</v>
      </c>
      <c r="G162" s="108"/>
      <c r="H162" s="108"/>
    </row>
    <row r="163" spans="1:9" s="107" customFormat="1" x14ac:dyDescent="0.25">
      <c r="A163" s="125"/>
      <c r="B163" s="218"/>
      <c r="C163" s="120">
        <v>4110</v>
      </c>
      <c r="D163" s="116" t="s">
        <v>31</v>
      </c>
      <c r="E163" s="119"/>
      <c r="F163" s="119">
        <v>10000</v>
      </c>
      <c r="G163" s="108"/>
      <c r="H163" s="108"/>
    </row>
    <row r="164" spans="1:9" s="107" customFormat="1" x14ac:dyDescent="0.25">
      <c r="A164" s="125"/>
      <c r="B164" s="218"/>
      <c r="C164" s="169">
        <v>4120</v>
      </c>
      <c r="D164" s="60" t="s">
        <v>26</v>
      </c>
      <c r="E164" s="207"/>
      <c r="F164" s="168">
        <v>2606</v>
      </c>
      <c r="G164" s="108"/>
      <c r="H164" s="108"/>
    </row>
    <row r="165" spans="1:9" s="107" customFormat="1" x14ac:dyDescent="0.25">
      <c r="A165" s="125"/>
      <c r="B165" s="218"/>
      <c r="C165" s="169">
        <v>4240</v>
      </c>
      <c r="D165" s="115" t="s">
        <v>84</v>
      </c>
      <c r="E165" s="207"/>
      <c r="F165" s="168">
        <v>381</v>
      </c>
      <c r="G165" s="108"/>
      <c r="H165" s="108"/>
    </row>
    <row r="166" spans="1:9" s="57" customFormat="1" x14ac:dyDescent="0.25">
      <c r="A166" s="121"/>
      <c r="B166" s="205"/>
      <c r="C166" s="123">
        <v>4270</v>
      </c>
      <c r="D166" s="166" t="s">
        <v>62</v>
      </c>
      <c r="E166" s="118"/>
      <c r="F166" s="117">
        <v>1139</v>
      </c>
      <c r="G166" s="56"/>
      <c r="H166" s="56"/>
    </row>
    <row r="167" spans="1:9" s="55" customFormat="1" x14ac:dyDescent="0.25">
      <c r="A167" s="121"/>
      <c r="B167" s="123"/>
      <c r="C167" s="175">
        <v>4440</v>
      </c>
      <c r="D167" s="122" t="s">
        <v>69</v>
      </c>
      <c r="E167" s="84">
        <v>1756</v>
      </c>
      <c r="F167" s="84"/>
      <c r="G167" s="54"/>
      <c r="H167" s="54"/>
    </row>
    <row r="168" spans="1:9" s="18" customFormat="1" x14ac:dyDescent="0.25">
      <c r="A168" s="69"/>
      <c r="B168" s="198">
        <v>80115</v>
      </c>
      <c r="C168" s="64"/>
      <c r="D168" s="14" t="s">
        <v>80</v>
      </c>
      <c r="E168" s="110">
        <f>E169</f>
        <v>2448</v>
      </c>
      <c r="F168" s="110">
        <f>F169</f>
        <v>23312</v>
      </c>
      <c r="G168" s="108"/>
      <c r="H168" s="108"/>
    </row>
    <row r="169" spans="1:9" s="18" customFormat="1" x14ac:dyDescent="0.25">
      <c r="A169" s="65"/>
      <c r="B169" s="66"/>
      <c r="C169" s="70"/>
      <c r="D169" s="67" t="s">
        <v>81</v>
      </c>
      <c r="E169" s="199">
        <f>SUM(E170:E176)</f>
        <v>2448</v>
      </c>
      <c r="F169" s="199">
        <f>SUM(F170:F176)</f>
        <v>23312</v>
      </c>
      <c r="G169" s="108"/>
      <c r="H169" s="108"/>
    </row>
    <row r="170" spans="1:9" s="18" customFormat="1" x14ac:dyDescent="0.25">
      <c r="A170" s="73"/>
      <c r="B170" s="200"/>
      <c r="C170" s="71">
        <v>3020</v>
      </c>
      <c r="D170" s="169" t="s">
        <v>66</v>
      </c>
      <c r="E170" s="118"/>
      <c r="F170" s="118">
        <v>5000</v>
      </c>
      <c r="G170" s="108"/>
      <c r="H170" s="108"/>
    </row>
    <row r="171" spans="1:9" s="83" customFormat="1" x14ac:dyDescent="0.25">
      <c r="A171" s="73"/>
      <c r="B171" s="200"/>
      <c r="C171" s="71">
        <v>4010</v>
      </c>
      <c r="D171" s="166" t="s">
        <v>13</v>
      </c>
      <c r="E171" s="118"/>
      <c r="F171" s="118">
        <v>5917</v>
      </c>
      <c r="G171" s="82"/>
      <c r="H171" s="82"/>
    </row>
    <row r="172" spans="1:9" s="83" customFormat="1" x14ac:dyDescent="0.25">
      <c r="A172" s="73"/>
      <c r="B172" s="200"/>
      <c r="C172" s="71">
        <v>4120</v>
      </c>
      <c r="D172" s="60" t="s">
        <v>26</v>
      </c>
      <c r="E172" s="118">
        <v>2348</v>
      </c>
      <c r="F172" s="118"/>
      <c r="G172" s="82"/>
      <c r="H172" s="82"/>
      <c r="I172" s="216"/>
    </row>
    <row r="173" spans="1:9" s="83" customFormat="1" x14ac:dyDescent="0.25">
      <c r="A173" s="73"/>
      <c r="B173" s="200"/>
      <c r="C173" s="71">
        <v>4210</v>
      </c>
      <c r="D173" s="166" t="s">
        <v>10</v>
      </c>
      <c r="E173" s="118"/>
      <c r="F173" s="118">
        <v>9000</v>
      </c>
      <c r="G173" s="82"/>
      <c r="H173" s="82"/>
      <c r="I173" s="216"/>
    </row>
    <row r="174" spans="1:9" s="83" customFormat="1" x14ac:dyDescent="0.25">
      <c r="A174" s="73"/>
      <c r="B174" s="200"/>
      <c r="C174" s="71">
        <v>4240</v>
      </c>
      <c r="D174" s="122" t="s">
        <v>84</v>
      </c>
      <c r="E174" s="118"/>
      <c r="F174" s="118">
        <v>2500</v>
      </c>
      <c r="G174" s="82"/>
      <c r="H174" s="82"/>
    </row>
    <row r="175" spans="1:9" s="107" customFormat="1" x14ac:dyDescent="0.25">
      <c r="A175" s="73"/>
      <c r="B175" s="200"/>
      <c r="C175" s="71">
        <v>4280</v>
      </c>
      <c r="D175" s="115" t="s">
        <v>67</v>
      </c>
      <c r="E175" s="118"/>
      <c r="F175" s="118">
        <v>895</v>
      </c>
      <c r="G175" s="108"/>
      <c r="H175" s="108"/>
    </row>
    <row r="176" spans="1:9" s="83" customFormat="1" x14ac:dyDescent="0.25">
      <c r="A176" s="73"/>
      <c r="B176" s="200"/>
      <c r="C176" s="71">
        <v>4440</v>
      </c>
      <c r="D176" s="122" t="s">
        <v>69</v>
      </c>
      <c r="E176" s="118">
        <v>100</v>
      </c>
      <c r="F176" s="118"/>
      <c r="G176" s="82"/>
      <c r="H176" s="82"/>
    </row>
    <row r="177" spans="1:8" s="18" customFormat="1" x14ac:dyDescent="0.25">
      <c r="A177" s="69"/>
      <c r="B177" s="63">
        <v>80117</v>
      </c>
      <c r="C177" s="64"/>
      <c r="D177" s="14" t="s">
        <v>82</v>
      </c>
      <c r="E177" s="23">
        <f>E178+E188</f>
        <v>7135</v>
      </c>
      <c r="F177" s="23">
        <f>F178+F188</f>
        <v>17840</v>
      </c>
      <c r="G177" s="108"/>
      <c r="H177" s="108"/>
    </row>
    <row r="178" spans="1:8" s="18" customFormat="1" x14ac:dyDescent="0.25">
      <c r="A178" s="201"/>
      <c r="B178" s="201"/>
      <c r="C178" s="202"/>
      <c r="D178" s="203" t="s">
        <v>81</v>
      </c>
      <c r="E178" s="204">
        <f>SUM(E179:E185)</f>
        <v>0</v>
      </c>
      <c r="F178" s="204">
        <f>SUM(F179:F185)</f>
        <v>10705</v>
      </c>
      <c r="G178" s="108"/>
      <c r="H178" s="108"/>
    </row>
    <row r="179" spans="1:8" s="107" customFormat="1" x14ac:dyDescent="0.25">
      <c r="A179" s="58"/>
      <c r="B179" s="58"/>
      <c r="C179" s="59">
        <v>4010</v>
      </c>
      <c r="D179" s="166" t="s">
        <v>13</v>
      </c>
      <c r="E179" s="61"/>
      <c r="F179" s="61">
        <v>7085</v>
      </c>
      <c r="G179" s="108"/>
      <c r="H179" s="108"/>
    </row>
    <row r="180" spans="1:8" s="107" customFormat="1" x14ac:dyDescent="0.25">
      <c r="A180" s="73"/>
      <c r="B180" s="73"/>
      <c r="C180" s="71">
        <v>4110</v>
      </c>
      <c r="D180" s="166" t="s">
        <v>31</v>
      </c>
      <c r="E180" s="118"/>
      <c r="F180" s="118">
        <v>133</v>
      </c>
      <c r="G180" s="108"/>
      <c r="H180" s="108"/>
    </row>
    <row r="181" spans="1:8" s="18" customFormat="1" x14ac:dyDescent="0.25">
      <c r="A181" s="73"/>
      <c r="B181" s="73"/>
      <c r="C181" s="71">
        <v>4120</v>
      </c>
      <c r="D181" s="60" t="s">
        <v>26</v>
      </c>
      <c r="E181" s="118"/>
      <c r="F181" s="118">
        <v>14</v>
      </c>
      <c r="G181" s="108"/>
      <c r="H181" s="108"/>
    </row>
    <row r="182" spans="1:8" s="18" customFormat="1" x14ac:dyDescent="0.25">
      <c r="A182" s="73"/>
      <c r="B182" s="73"/>
      <c r="C182" s="71">
        <v>4210</v>
      </c>
      <c r="D182" s="166" t="s">
        <v>10</v>
      </c>
      <c r="E182" s="118"/>
      <c r="F182" s="118">
        <v>2400</v>
      </c>
      <c r="G182" s="108"/>
      <c r="H182" s="108"/>
    </row>
    <row r="183" spans="1:8" s="18" customFormat="1" x14ac:dyDescent="0.25">
      <c r="A183" s="73"/>
      <c r="B183" s="73"/>
      <c r="C183" s="71">
        <v>4240</v>
      </c>
      <c r="D183" s="122" t="s">
        <v>84</v>
      </c>
      <c r="E183" s="118"/>
      <c r="F183" s="118">
        <v>73</v>
      </c>
      <c r="G183" s="108"/>
      <c r="H183" s="108"/>
    </row>
    <row r="184" spans="1:8" s="107" customFormat="1" x14ac:dyDescent="0.25">
      <c r="A184" s="73"/>
      <c r="B184" s="73"/>
      <c r="C184" s="71">
        <v>4270</v>
      </c>
      <c r="D184" s="166" t="s">
        <v>62</v>
      </c>
      <c r="E184" s="118"/>
      <c r="F184" s="118">
        <v>500</v>
      </c>
      <c r="G184" s="108"/>
      <c r="H184" s="108"/>
    </row>
    <row r="185" spans="1:8" s="18" customFormat="1" x14ac:dyDescent="0.25">
      <c r="A185" s="74"/>
      <c r="B185" s="74"/>
      <c r="C185" s="71">
        <v>4410</v>
      </c>
      <c r="D185" s="115" t="s">
        <v>34</v>
      </c>
      <c r="E185" s="118"/>
      <c r="F185" s="118">
        <v>500</v>
      </c>
      <c r="G185" s="108"/>
      <c r="H185" s="108"/>
    </row>
    <row r="186" spans="1:8" x14ac:dyDescent="0.25">
      <c r="A186" s="2" t="s">
        <v>0</v>
      </c>
      <c r="B186" s="2" t="s">
        <v>1</v>
      </c>
      <c r="C186" s="2" t="s">
        <v>2</v>
      </c>
      <c r="D186" s="8" t="s">
        <v>3</v>
      </c>
      <c r="E186" s="9" t="s">
        <v>4</v>
      </c>
      <c r="F186" s="10" t="s">
        <v>5</v>
      </c>
    </row>
    <row r="187" spans="1:8" x14ac:dyDescent="0.25">
      <c r="A187" s="121"/>
      <c r="B187" s="3"/>
      <c r="C187" s="3"/>
      <c r="D187" s="11"/>
      <c r="E187" s="12"/>
      <c r="F187" s="13"/>
    </row>
    <row r="188" spans="1:8" s="83" customFormat="1" x14ac:dyDescent="0.25">
      <c r="A188" s="241"/>
      <c r="B188" s="252"/>
      <c r="C188" s="106"/>
      <c r="D188" s="253" t="s">
        <v>83</v>
      </c>
      <c r="E188" s="113">
        <f>E190+E191+E192+E193+E194+E195+E196</f>
        <v>7135</v>
      </c>
      <c r="F188" s="113">
        <f>F190+F191+F192+F193+F194+F195+F196+F189</f>
        <v>7135</v>
      </c>
      <c r="G188" s="82"/>
      <c r="H188" s="82"/>
    </row>
    <row r="189" spans="1:8" s="83" customFormat="1" x14ac:dyDescent="0.25">
      <c r="A189" s="86"/>
      <c r="B189" s="219"/>
      <c r="C189" s="71">
        <v>4010</v>
      </c>
      <c r="D189" s="166" t="s">
        <v>13</v>
      </c>
      <c r="E189" s="113"/>
      <c r="F189" s="119">
        <v>513</v>
      </c>
      <c r="G189" s="82"/>
      <c r="H189" s="82"/>
    </row>
    <row r="190" spans="1:8" s="98" customFormat="1" ht="15.75" x14ac:dyDescent="0.25">
      <c r="A190" s="121"/>
      <c r="B190" s="205"/>
      <c r="C190" s="166">
        <v>4110</v>
      </c>
      <c r="D190" s="166" t="s">
        <v>31</v>
      </c>
      <c r="E190" s="41">
        <v>6649</v>
      </c>
      <c r="F190" s="41"/>
      <c r="G190" s="239"/>
      <c r="H190" s="230"/>
    </row>
    <row r="191" spans="1:8" s="98" customFormat="1" ht="15.75" x14ac:dyDescent="0.25">
      <c r="A191" s="121"/>
      <c r="B191" s="205"/>
      <c r="C191" s="166">
        <v>4120</v>
      </c>
      <c r="D191" s="60" t="s">
        <v>26</v>
      </c>
      <c r="E191" s="41"/>
      <c r="F191" s="41">
        <v>2400</v>
      </c>
      <c r="G191" s="239"/>
      <c r="H191" s="230"/>
    </row>
    <row r="192" spans="1:8" s="98" customFormat="1" ht="15.75" x14ac:dyDescent="0.25">
      <c r="A192" s="121"/>
      <c r="B192" s="205"/>
      <c r="C192" s="166">
        <v>4210</v>
      </c>
      <c r="D192" s="166" t="s">
        <v>10</v>
      </c>
      <c r="E192" s="41"/>
      <c r="F192" s="41">
        <v>594</v>
      </c>
      <c r="G192" s="239"/>
      <c r="H192" s="230"/>
    </row>
    <row r="193" spans="1:8" s="98" customFormat="1" ht="15.75" x14ac:dyDescent="0.25">
      <c r="A193" s="121"/>
      <c r="B193" s="205"/>
      <c r="C193" s="166">
        <v>4280</v>
      </c>
      <c r="D193" s="115" t="s">
        <v>67</v>
      </c>
      <c r="E193" s="41"/>
      <c r="F193" s="41">
        <v>486</v>
      </c>
      <c r="G193" s="239"/>
      <c r="H193" s="230"/>
    </row>
    <row r="194" spans="1:8" s="98" customFormat="1" ht="15.75" x14ac:dyDescent="0.25">
      <c r="A194" s="121"/>
      <c r="B194" s="205"/>
      <c r="C194" s="166">
        <v>4300</v>
      </c>
      <c r="D194" s="166" t="s">
        <v>12</v>
      </c>
      <c r="E194" s="41">
        <v>486</v>
      </c>
      <c r="F194" s="41"/>
      <c r="G194" s="239"/>
      <c r="H194" s="230"/>
    </row>
    <row r="195" spans="1:8" s="18" customFormat="1" x14ac:dyDescent="0.25">
      <c r="A195" s="125"/>
      <c r="B195" s="218"/>
      <c r="C195" s="115">
        <v>4410</v>
      </c>
      <c r="D195" s="115" t="s">
        <v>34</v>
      </c>
      <c r="E195" s="119"/>
      <c r="F195" s="119">
        <v>243</v>
      </c>
      <c r="G195" s="108"/>
      <c r="H195" s="108"/>
    </row>
    <row r="196" spans="1:8" s="18" customFormat="1" x14ac:dyDescent="0.25">
      <c r="A196" s="125"/>
      <c r="B196" s="169"/>
      <c r="C196" s="120">
        <v>4710</v>
      </c>
      <c r="D196" s="122" t="s">
        <v>30</v>
      </c>
      <c r="E196" s="119"/>
      <c r="F196" s="119">
        <v>2899</v>
      </c>
      <c r="G196" s="108"/>
      <c r="H196" s="108"/>
    </row>
    <row r="197" spans="1:8" s="83" customFormat="1" x14ac:dyDescent="0.25">
      <c r="A197" s="69"/>
      <c r="B197" s="198">
        <v>80120</v>
      </c>
      <c r="C197" s="64"/>
      <c r="D197" s="14" t="s">
        <v>85</v>
      </c>
      <c r="E197" s="23">
        <f>E198+E206</f>
        <v>82558</v>
      </c>
      <c r="F197" s="23">
        <f>F198+F206</f>
        <v>45511</v>
      </c>
      <c r="G197" s="82"/>
      <c r="H197" s="82"/>
    </row>
    <row r="198" spans="1:8" s="83" customFormat="1" x14ac:dyDescent="0.25">
      <c r="A198" s="65"/>
      <c r="B198" s="66"/>
      <c r="C198" s="70"/>
      <c r="D198" s="67" t="s">
        <v>81</v>
      </c>
      <c r="E198" s="182">
        <f>SUM(E199:E205)</f>
        <v>32766</v>
      </c>
      <c r="F198" s="182">
        <f>SUM(F199:F205)</f>
        <v>2260</v>
      </c>
      <c r="G198" s="82"/>
      <c r="H198" s="82"/>
    </row>
    <row r="199" spans="1:8" s="18" customFormat="1" x14ac:dyDescent="0.25">
      <c r="A199" s="73"/>
      <c r="B199" s="200"/>
      <c r="C199" s="71">
        <v>3020</v>
      </c>
      <c r="D199" s="169" t="s">
        <v>66</v>
      </c>
      <c r="E199" s="84"/>
      <c r="F199" s="84">
        <v>235</v>
      </c>
      <c r="G199" s="108"/>
      <c r="H199" s="108"/>
    </row>
    <row r="200" spans="1:8" s="107" customFormat="1" x14ac:dyDescent="0.25">
      <c r="A200" s="73"/>
      <c r="B200" s="200"/>
      <c r="C200" s="71">
        <v>4010</v>
      </c>
      <c r="D200" s="166" t="s">
        <v>13</v>
      </c>
      <c r="E200" s="84">
        <v>27366</v>
      </c>
      <c r="F200" s="84"/>
      <c r="G200" s="108"/>
      <c r="H200" s="108"/>
    </row>
    <row r="201" spans="1:8" s="107" customFormat="1" x14ac:dyDescent="0.25">
      <c r="A201" s="73"/>
      <c r="B201" s="200"/>
      <c r="C201" s="71">
        <v>4170</v>
      </c>
      <c r="D201" s="206" t="s">
        <v>32</v>
      </c>
      <c r="E201" s="84"/>
      <c r="F201" s="84">
        <v>294</v>
      </c>
      <c r="G201" s="108"/>
      <c r="H201" s="108"/>
    </row>
    <row r="202" spans="1:8" s="107" customFormat="1" x14ac:dyDescent="0.25">
      <c r="A202" s="121"/>
      <c r="B202" s="205"/>
      <c r="C202" s="120">
        <v>4260</v>
      </c>
      <c r="D202" s="60" t="s">
        <v>23</v>
      </c>
      <c r="E202" s="119">
        <v>5400</v>
      </c>
      <c r="F202" s="119"/>
      <c r="G202" s="108"/>
      <c r="H202" s="108"/>
    </row>
    <row r="203" spans="1:8" x14ac:dyDescent="0.25">
      <c r="A203" s="121"/>
      <c r="B203" s="229"/>
      <c r="C203" s="175">
        <v>4270</v>
      </c>
      <c r="D203" s="166" t="s">
        <v>62</v>
      </c>
      <c r="E203" s="84"/>
      <c r="F203" s="84">
        <v>1090</v>
      </c>
    </row>
    <row r="204" spans="1:8" x14ac:dyDescent="0.25">
      <c r="A204" s="121"/>
      <c r="B204" s="229"/>
      <c r="C204" s="175">
        <v>4280</v>
      </c>
      <c r="D204" s="115" t="s">
        <v>67</v>
      </c>
      <c r="E204" s="84"/>
      <c r="F204" s="84">
        <v>300</v>
      </c>
    </row>
    <row r="205" spans="1:8" x14ac:dyDescent="0.25">
      <c r="A205" s="73"/>
      <c r="B205" s="200"/>
      <c r="C205" s="71">
        <v>4530</v>
      </c>
      <c r="D205" s="122" t="s">
        <v>71</v>
      </c>
      <c r="E205" s="84"/>
      <c r="F205" s="84">
        <v>341</v>
      </c>
    </row>
    <row r="206" spans="1:8" s="83" customFormat="1" x14ac:dyDescent="0.25">
      <c r="A206" s="86"/>
      <c r="B206" s="219"/>
      <c r="C206" s="106"/>
      <c r="D206" s="190" t="s">
        <v>83</v>
      </c>
      <c r="E206" s="113">
        <f>E207+E208+E209+E210+E211+E212+E215+E213+E214</f>
        <v>49792</v>
      </c>
      <c r="F206" s="113">
        <f>F207+F208+F209+F210+F211+F212+F215+F213+F214</f>
        <v>43251</v>
      </c>
      <c r="G206" s="82"/>
      <c r="H206" s="82"/>
    </row>
    <row r="207" spans="1:8" s="98" customFormat="1" ht="15.75" x14ac:dyDescent="0.25">
      <c r="A207" s="121"/>
      <c r="B207" s="205"/>
      <c r="C207" s="166">
        <v>4010</v>
      </c>
      <c r="D207" s="166" t="s">
        <v>13</v>
      </c>
      <c r="E207" s="41">
        <v>49584</v>
      </c>
      <c r="F207" s="41"/>
      <c r="G207" s="239"/>
      <c r="H207" s="230"/>
    </row>
    <row r="208" spans="1:8" s="98" customFormat="1" ht="15.75" x14ac:dyDescent="0.25">
      <c r="A208" s="121"/>
      <c r="B208" s="205"/>
      <c r="C208" s="166">
        <v>4110</v>
      </c>
      <c r="D208" s="166" t="s">
        <v>31</v>
      </c>
      <c r="E208" s="41"/>
      <c r="F208" s="41">
        <v>28733</v>
      </c>
      <c r="G208" s="239"/>
      <c r="H208" s="230"/>
    </row>
    <row r="209" spans="1:8" s="98" customFormat="1" ht="15.75" x14ac:dyDescent="0.25">
      <c r="A209" s="121"/>
      <c r="B209" s="205"/>
      <c r="C209" s="166">
        <v>4120</v>
      </c>
      <c r="D209" s="60" t="s">
        <v>26</v>
      </c>
      <c r="E209" s="41"/>
      <c r="F209" s="41">
        <v>4277</v>
      </c>
      <c r="G209" s="239"/>
      <c r="H209" s="230"/>
    </row>
    <row r="210" spans="1:8" s="98" customFormat="1" ht="15.75" x14ac:dyDescent="0.25">
      <c r="A210" s="121"/>
      <c r="B210" s="205"/>
      <c r="C210" s="166">
        <v>4240</v>
      </c>
      <c r="D210" s="122" t="s">
        <v>84</v>
      </c>
      <c r="E210" s="41"/>
      <c r="F210" s="41">
        <v>2954</v>
      </c>
      <c r="G210" s="239"/>
      <c r="H210" s="230"/>
    </row>
    <row r="211" spans="1:8" s="98" customFormat="1" ht="15.75" x14ac:dyDescent="0.25">
      <c r="A211" s="121"/>
      <c r="B211" s="205"/>
      <c r="C211" s="166">
        <v>4270</v>
      </c>
      <c r="D211" s="166" t="s">
        <v>62</v>
      </c>
      <c r="E211" s="41">
        <v>208</v>
      </c>
      <c r="F211" s="41"/>
      <c r="G211" s="239"/>
      <c r="H211" s="230"/>
    </row>
    <row r="212" spans="1:8" s="18" customFormat="1" x14ac:dyDescent="0.25">
      <c r="A212" s="125"/>
      <c r="B212" s="218"/>
      <c r="C212" s="115">
        <v>4280</v>
      </c>
      <c r="D212" s="115" t="s">
        <v>67</v>
      </c>
      <c r="E212" s="119"/>
      <c r="F212" s="119">
        <v>1193</v>
      </c>
      <c r="G212" s="108"/>
      <c r="H212" s="108"/>
    </row>
    <row r="213" spans="1:8" s="18" customFormat="1" x14ac:dyDescent="0.25">
      <c r="A213" s="125"/>
      <c r="B213" s="218"/>
      <c r="C213" s="120">
        <v>4360</v>
      </c>
      <c r="D213" s="122" t="s">
        <v>76</v>
      </c>
      <c r="E213" s="119"/>
      <c r="F213" s="119">
        <v>409</v>
      </c>
      <c r="G213" s="108"/>
      <c r="H213" s="108"/>
    </row>
    <row r="214" spans="1:8" s="18" customFormat="1" x14ac:dyDescent="0.25">
      <c r="A214" s="125"/>
      <c r="B214" s="218"/>
      <c r="C214" s="120">
        <v>4410</v>
      </c>
      <c r="D214" s="115" t="s">
        <v>34</v>
      </c>
      <c r="E214" s="119"/>
      <c r="F214" s="119">
        <v>142</v>
      </c>
      <c r="G214" s="108"/>
      <c r="H214" s="108"/>
    </row>
    <row r="215" spans="1:8" s="18" customFormat="1" x14ac:dyDescent="0.25">
      <c r="A215" s="125"/>
      <c r="B215" s="169"/>
      <c r="C215" s="120">
        <v>4710</v>
      </c>
      <c r="D215" s="122" t="s">
        <v>30</v>
      </c>
      <c r="E215" s="119"/>
      <c r="F215" s="119">
        <v>5543</v>
      </c>
      <c r="G215" s="108"/>
      <c r="H215" s="108"/>
    </row>
    <row r="216" spans="1:8" s="240" customFormat="1" x14ac:dyDescent="0.25">
      <c r="A216" s="43"/>
      <c r="B216" s="51">
        <v>80144</v>
      </c>
      <c r="C216" s="237"/>
      <c r="D216" s="27" t="s">
        <v>107</v>
      </c>
      <c r="E216" s="37">
        <f>E217</f>
        <v>52</v>
      </c>
      <c r="F216" s="37">
        <f>F217</f>
        <v>17465</v>
      </c>
      <c r="G216" s="238"/>
      <c r="H216" s="238"/>
    </row>
    <row r="217" spans="1:8" s="83" customFormat="1" x14ac:dyDescent="0.25">
      <c r="A217" s="188"/>
      <c r="B217" s="188"/>
      <c r="C217" s="189"/>
      <c r="D217" s="242" t="s">
        <v>104</v>
      </c>
      <c r="E217" s="199">
        <f>E218+E219+E220+E221+E222+E225+E226+E227+E228</f>
        <v>52</v>
      </c>
      <c r="F217" s="199">
        <f>F218+F219+F220+F221+F222+F225+F226+F227+F228</f>
        <v>17465</v>
      </c>
      <c r="G217" s="82"/>
      <c r="H217" s="82"/>
    </row>
    <row r="218" spans="1:8" s="98" customFormat="1" x14ac:dyDescent="0.25">
      <c r="A218" s="125"/>
      <c r="B218" s="125"/>
      <c r="C218" s="120">
        <v>3020</v>
      </c>
      <c r="D218" s="166" t="s">
        <v>66</v>
      </c>
      <c r="E218" s="119">
        <v>52</v>
      </c>
      <c r="F218" s="119"/>
      <c r="G218" s="107"/>
      <c r="H218" s="107"/>
    </row>
    <row r="219" spans="1:8" s="98" customFormat="1" x14ac:dyDescent="0.25">
      <c r="A219" s="125"/>
      <c r="B219" s="125"/>
      <c r="C219" s="120">
        <v>4010</v>
      </c>
      <c r="D219" s="166" t="s">
        <v>13</v>
      </c>
      <c r="E219" s="119"/>
      <c r="F219" s="119">
        <v>3982</v>
      </c>
      <c r="G219" s="107"/>
      <c r="H219" s="107"/>
    </row>
    <row r="220" spans="1:8" s="107" customFormat="1" x14ac:dyDescent="0.25">
      <c r="A220" s="125"/>
      <c r="B220" s="125"/>
      <c r="C220" s="120">
        <v>4110</v>
      </c>
      <c r="D220" s="243" t="s">
        <v>31</v>
      </c>
      <c r="E220" s="119"/>
      <c r="F220" s="119">
        <v>4544</v>
      </c>
      <c r="G220" s="108"/>
      <c r="H220" s="108"/>
    </row>
    <row r="221" spans="1:8" s="107" customFormat="1" x14ac:dyDescent="0.25">
      <c r="A221" s="125"/>
      <c r="B221" s="125"/>
      <c r="C221" s="120">
        <v>4120</v>
      </c>
      <c r="D221" s="60" t="s">
        <v>26</v>
      </c>
      <c r="E221" s="119"/>
      <c r="F221" s="119">
        <v>474</v>
      </c>
      <c r="G221" s="108"/>
      <c r="H221" s="108"/>
    </row>
    <row r="222" spans="1:8" s="107" customFormat="1" x14ac:dyDescent="0.25">
      <c r="A222" s="114"/>
      <c r="B222" s="114"/>
      <c r="C222" s="115">
        <v>4210</v>
      </c>
      <c r="D222" s="166" t="s">
        <v>10</v>
      </c>
      <c r="E222" s="119"/>
      <c r="F222" s="119">
        <v>4152</v>
      </c>
      <c r="G222" s="108"/>
      <c r="H222" s="108"/>
    </row>
    <row r="223" spans="1:8" x14ac:dyDescent="0.25">
      <c r="A223" s="2" t="s">
        <v>0</v>
      </c>
      <c r="B223" s="2" t="s">
        <v>1</v>
      </c>
      <c r="C223" s="2" t="s">
        <v>2</v>
      </c>
      <c r="D223" s="8" t="s">
        <v>3</v>
      </c>
      <c r="E223" s="9" t="s">
        <v>4</v>
      </c>
      <c r="F223" s="10" t="s">
        <v>5</v>
      </c>
    </row>
    <row r="224" spans="1:8" x14ac:dyDescent="0.25">
      <c r="A224" s="3"/>
      <c r="B224" s="3"/>
      <c r="C224" s="3"/>
      <c r="D224" s="11"/>
      <c r="E224" s="12"/>
      <c r="F224" s="13"/>
    </row>
    <row r="225" spans="1:8" s="98" customFormat="1" ht="15.75" x14ac:dyDescent="0.25">
      <c r="A225" s="254"/>
      <c r="B225" s="2"/>
      <c r="C225" s="166">
        <v>4270</v>
      </c>
      <c r="D225" s="166" t="s">
        <v>62</v>
      </c>
      <c r="E225" s="41"/>
      <c r="F225" s="41">
        <v>537</v>
      </c>
      <c r="G225" s="239"/>
      <c r="H225" s="230"/>
    </row>
    <row r="226" spans="1:8" s="240" customFormat="1" x14ac:dyDescent="0.25">
      <c r="A226" s="128"/>
      <c r="B226" s="125"/>
      <c r="C226" s="115">
        <v>4300</v>
      </c>
      <c r="D226" s="166" t="s">
        <v>12</v>
      </c>
      <c r="E226" s="119"/>
      <c r="F226" s="119">
        <v>121</v>
      </c>
      <c r="G226" s="238"/>
      <c r="H226" s="238"/>
    </row>
    <row r="227" spans="1:8" s="240" customFormat="1" x14ac:dyDescent="0.25">
      <c r="A227" s="128"/>
      <c r="B227" s="125"/>
      <c r="C227" s="115">
        <v>4440</v>
      </c>
      <c r="D227" s="122" t="s">
        <v>69</v>
      </c>
      <c r="E227" s="119"/>
      <c r="F227" s="119">
        <v>843</v>
      </c>
      <c r="G227" s="238"/>
      <c r="H227" s="238"/>
    </row>
    <row r="228" spans="1:8" s="83" customFormat="1" x14ac:dyDescent="0.25">
      <c r="A228" s="128"/>
      <c r="B228" s="114"/>
      <c r="C228" s="115">
        <v>4710</v>
      </c>
      <c r="D228" s="122" t="s">
        <v>30</v>
      </c>
      <c r="E228" s="119"/>
      <c r="F228" s="119">
        <v>2812</v>
      </c>
      <c r="G228" s="82"/>
      <c r="H228" s="82"/>
    </row>
    <row r="229" spans="1:8" s="107" customFormat="1" x14ac:dyDescent="0.25">
      <c r="A229" s="43"/>
      <c r="B229" s="51">
        <v>80146</v>
      </c>
      <c r="C229" s="237"/>
      <c r="D229" s="27" t="s">
        <v>108</v>
      </c>
      <c r="E229" s="37">
        <f>E230</f>
        <v>0</v>
      </c>
      <c r="F229" s="37">
        <f>F230+F232</f>
        <v>15076</v>
      </c>
      <c r="G229" s="108"/>
      <c r="H229" s="108"/>
    </row>
    <row r="230" spans="1:8" s="83" customFormat="1" x14ac:dyDescent="0.25">
      <c r="A230" s="188"/>
      <c r="B230" s="188"/>
      <c r="C230" s="189"/>
      <c r="D230" s="190" t="s">
        <v>104</v>
      </c>
      <c r="E230" s="199">
        <f>E231</f>
        <v>0</v>
      </c>
      <c r="F230" s="199">
        <f>F231</f>
        <v>10120</v>
      </c>
      <c r="G230" s="82"/>
      <c r="H230" s="82"/>
    </row>
    <row r="231" spans="1:8" s="98" customFormat="1" ht="15.75" x14ac:dyDescent="0.25">
      <c r="A231" s="125"/>
      <c r="B231" s="125"/>
      <c r="C231" s="115">
        <v>4700</v>
      </c>
      <c r="D231" s="115" t="s">
        <v>35</v>
      </c>
      <c r="E231" s="119"/>
      <c r="F231" s="119">
        <v>10120</v>
      </c>
      <c r="G231" s="239"/>
      <c r="H231" s="230"/>
    </row>
    <row r="232" spans="1:8" x14ac:dyDescent="0.25">
      <c r="A232" s="86"/>
      <c r="B232" s="86"/>
      <c r="C232" s="106"/>
      <c r="D232" s="190" t="s">
        <v>83</v>
      </c>
      <c r="E232" s="113">
        <f>E233</f>
        <v>0</v>
      </c>
      <c r="F232" s="113">
        <f>F233</f>
        <v>4956</v>
      </c>
    </row>
    <row r="233" spans="1:8" x14ac:dyDescent="0.25">
      <c r="A233" s="121"/>
      <c r="B233" s="121"/>
      <c r="C233" s="115">
        <v>4700</v>
      </c>
      <c r="D233" s="115" t="s">
        <v>35</v>
      </c>
      <c r="E233" s="41"/>
      <c r="F233" s="41">
        <v>4956</v>
      </c>
    </row>
    <row r="234" spans="1:8" s="6" customFormat="1" ht="71.25" x14ac:dyDescent="0.25">
      <c r="A234" s="244"/>
      <c r="B234" s="245">
        <v>80152</v>
      </c>
      <c r="C234" s="209"/>
      <c r="D234" s="210" t="s">
        <v>86</v>
      </c>
      <c r="E234" s="180">
        <f>E235+E240</f>
        <v>545</v>
      </c>
      <c r="F234" s="180">
        <f>F235+F240</f>
        <v>2437</v>
      </c>
      <c r="G234" s="7"/>
      <c r="H234" s="7"/>
    </row>
    <row r="235" spans="1:8" s="20" customFormat="1" x14ac:dyDescent="0.25">
      <c r="A235" s="187"/>
      <c r="B235" s="188"/>
      <c r="C235" s="212"/>
      <c r="D235" s="67" t="s">
        <v>81</v>
      </c>
      <c r="E235" s="199">
        <f>SUM(E236:E239)</f>
        <v>505</v>
      </c>
      <c r="F235" s="199">
        <f>SUM(F236:F239)</f>
        <v>812</v>
      </c>
      <c r="G235" s="19"/>
      <c r="H235" s="19"/>
    </row>
    <row r="236" spans="1:8" s="107" customFormat="1" x14ac:dyDescent="0.25">
      <c r="A236" s="25"/>
      <c r="B236" s="121"/>
      <c r="C236" s="123">
        <v>4010</v>
      </c>
      <c r="D236" s="166" t="s">
        <v>13</v>
      </c>
      <c r="E236" s="118">
        <v>356</v>
      </c>
      <c r="F236" s="117"/>
      <c r="G236" s="108"/>
      <c r="H236" s="108"/>
    </row>
    <row r="237" spans="1:8" s="18" customFormat="1" x14ac:dyDescent="0.25">
      <c r="A237" s="25"/>
      <c r="B237" s="121"/>
      <c r="C237" s="169">
        <v>4110</v>
      </c>
      <c r="D237" s="166" t="s">
        <v>31</v>
      </c>
      <c r="E237" s="207"/>
      <c r="F237" s="168">
        <v>712</v>
      </c>
      <c r="G237" s="108"/>
      <c r="H237" s="108"/>
    </row>
    <row r="238" spans="1:8" s="18" customFormat="1" x14ac:dyDescent="0.25">
      <c r="A238" s="25"/>
      <c r="B238" s="121"/>
      <c r="C238" s="169">
        <v>4120</v>
      </c>
      <c r="D238" s="60" t="s">
        <v>26</v>
      </c>
      <c r="E238" s="207">
        <v>149</v>
      </c>
      <c r="F238" s="168"/>
      <c r="G238" s="108"/>
      <c r="H238" s="108"/>
    </row>
    <row r="239" spans="1:8" s="18" customFormat="1" x14ac:dyDescent="0.25">
      <c r="A239" s="78"/>
      <c r="B239" s="73"/>
      <c r="C239" s="71">
        <v>4270</v>
      </c>
      <c r="D239" s="166" t="s">
        <v>62</v>
      </c>
      <c r="E239" s="118"/>
      <c r="F239" s="118">
        <v>100</v>
      </c>
      <c r="G239" s="108"/>
      <c r="H239" s="108"/>
    </row>
    <row r="240" spans="1:8" s="83" customFormat="1" x14ac:dyDescent="0.25">
      <c r="A240" s="127"/>
      <c r="B240" s="86"/>
      <c r="C240" s="130"/>
      <c r="D240" s="190" t="s">
        <v>83</v>
      </c>
      <c r="E240" s="113">
        <f>E241+E242+E243+E244+E245+E246</f>
        <v>40</v>
      </c>
      <c r="F240" s="113">
        <f>F241+F242+F243+F244+F245+F246</f>
        <v>1625</v>
      </c>
      <c r="G240" s="82"/>
      <c r="H240" s="82"/>
    </row>
    <row r="241" spans="1:8" s="98" customFormat="1" ht="15.75" x14ac:dyDescent="0.25">
      <c r="A241" s="25"/>
      <c r="B241" s="121"/>
      <c r="C241" s="71">
        <v>4010</v>
      </c>
      <c r="D241" s="166" t="s">
        <v>13</v>
      </c>
      <c r="E241" s="41"/>
      <c r="F241" s="41">
        <v>1325</v>
      </c>
      <c r="G241" s="239"/>
      <c r="H241" s="230"/>
    </row>
    <row r="242" spans="1:8" s="98" customFormat="1" ht="15.75" x14ac:dyDescent="0.25">
      <c r="A242" s="25"/>
      <c r="B242" s="121"/>
      <c r="C242" s="71">
        <v>4110</v>
      </c>
      <c r="D242" s="166" t="s">
        <v>31</v>
      </c>
      <c r="E242" s="41"/>
      <c r="F242" s="41">
        <v>40</v>
      </c>
      <c r="G242" s="239"/>
      <c r="H242" s="230"/>
    </row>
    <row r="243" spans="1:8" s="98" customFormat="1" ht="15.75" x14ac:dyDescent="0.25">
      <c r="A243" s="25"/>
      <c r="B243" s="121"/>
      <c r="C243" s="71">
        <v>4120</v>
      </c>
      <c r="D243" s="60" t="s">
        <v>26</v>
      </c>
      <c r="E243" s="41"/>
      <c r="F243" s="41">
        <v>40</v>
      </c>
      <c r="G243" s="239"/>
      <c r="H243" s="230"/>
    </row>
    <row r="244" spans="1:8" s="98" customFormat="1" ht="15.75" x14ac:dyDescent="0.25">
      <c r="A244" s="25"/>
      <c r="B244" s="121"/>
      <c r="C244" s="71">
        <v>4300</v>
      </c>
      <c r="D244" s="166" t="s">
        <v>12</v>
      </c>
      <c r="E244" s="41">
        <v>36</v>
      </c>
      <c r="F244" s="41"/>
      <c r="G244" s="239"/>
      <c r="H244" s="230"/>
    </row>
    <row r="245" spans="1:8" s="98" customFormat="1" ht="15.75" x14ac:dyDescent="0.25">
      <c r="A245" s="25"/>
      <c r="B245" s="121"/>
      <c r="C245" s="71">
        <v>4360</v>
      </c>
      <c r="D245" s="122" t="s">
        <v>76</v>
      </c>
      <c r="E245" s="41">
        <v>4</v>
      </c>
      <c r="F245" s="41"/>
      <c r="G245" s="239"/>
      <c r="H245" s="230"/>
    </row>
    <row r="246" spans="1:8" s="18" customFormat="1" x14ac:dyDescent="0.25">
      <c r="A246" s="128"/>
      <c r="B246" s="114"/>
      <c r="C246" s="120">
        <v>4710</v>
      </c>
      <c r="D246" s="122" t="s">
        <v>30</v>
      </c>
      <c r="E246" s="119"/>
      <c r="F246" s="119">
        <v>220</v>
      </c>
      <c r="G246" s="108"/>
      <c r="H246" s="108"/>
    </row>
    <row r="247" spans="1:8" s="18" customFormat="1" x14ac:dyDescent="0.25">
      <c r="A247" s="208"/>
      <c r="B247" s="51">
        <v>80195</v>
      </c>
      <c r="C247" s="124"/>
      <c r="D247" s="27" t="s">
        <v>11</v>
      </c>
      <c r="E247" s="21">
        <f>E248+E250+E252</f>
        <v>4052</v>
      </c>
      <c r="F247" s="21">
        <f>F248+F250+F252</f>
        <v>2553</v>
      </c>
      <c r="G247" s="108"/>
      <c r="H247" s="108"/>
    </row>
    <row r="248" spans="1:8" s="18" customFormat="1" x14ac:dyDescent="0.25">
      <c r="A248" s="208"/>
      <c r="B248" s="43"/>
      <c r="C248" s="214"/>
      <c r="D248" s="67" t="s">
        <v>81</v>
      </c>
      <c r="E248" s="191">
        <f>E249</f>
        <v>1370</v>
      </c>
      <c r="F248" s="191">
        <f>F249</f>
        <v>0</v>
      </c>
      <c r="G248" s="108"/>
      <c r="H248" s="108"/>
    </row>
    <row r="249" spans="1:8" s="18" customFormat="1" x14ac:dyDescent="0.25">
      <c r="A249" s="208"/>
      <c r="B249" s="43"/>
      <c r="C249" s="28">
        <v>4440</v>
      </c>
      <c r="D249" s="122" t="s">
        <v>69</v>
      </c>
      <c r="E249" s="117">
        <v>1370</v>
      </c>
      <c r="F249" s="117"/>
      <c r="G249" s="108"/>
      <c r="H249" s="108"/>
    </row>
    <row r="250" spans="1:8" s="18" customFormat="1" x14ac:dyDescent="0.25">
      <c r="A250" s="208"/>
      <c r="B250" s="43"/>
      <c r="C250" s="214"/>
      <c r="D250" s="67" t="s">
        <v>104</v>
      </c>
      <c r="E250" s="191">
        <f>E251</f>
        <v>129</v>
      </c>
      <c r="F250" s="191">
        <f>F251</f>
        <v>0</v>
      </c>
      <c r="G250" s="108"/>
      <c r="H250" s="108"/>
    </row>
    <row r="251" spans="1:8" s="18" customFormat="1" x14ac:dyDescent="0.25">
      <c r="A251" s="208"/>
      <c r="B251" s="43"/>
      <c r="C251" s="28">
        <v>4440</v>
      </c>
      <c r="D251" s="122" t="s">
        <v>69</v>
      </c>
      <c r="E251" s="117">
        <v>129</v>
      </c>
      <c r="F251" s="117"/>
      <c r="G251" s="108"/>
      <c r="H251" s="108"/>
    </row>
    <row r="252" spans="1:8" s="83" customFormat="1" x14ac:dyDescent="0.25">
      <c r="A252" s="86"/>
      <c r="B252" s="86"/>
      <c r="C252" s="106"/>
      <c r="D252" s="106" t="s">
        <v>109</v>
      </c>
      <c r="E252" s="113">
        <f>E253+E254+E255+E258</f>
        <v>2553</v>
      </c>
      <c r="F252" s="113">
        <f>F253+F254+F255+F258</f>
        <v>2553</v>
      </c>
      <c r="G252" s="82"/>
      <c r="H252" s="82"/>
    </row>
    <row r="253" spans="1:8" s="18" customFormat="1" x14ac:dyDescent="0.25">
      <c r="A253" s="125"/>
      <c r="B253" s="125"/>
      <c r="C253" s="115">
        <v>4110</v>
      </c>
      <c r="D253" s="116" t="s">
        <v>31</v>
      </c>
      <c r="E253" s="119"/>
      <c r="F253" s="119">
        <v>142</v>
      </c>
      <c r="G253" s="108"/>
      <c r="H253" s="108"/>
    </row>
    <row r="254" spans="1:8" s="18" customFormat="1" x14ac:dyDescent="0.25">
      <c r="A254" s="125"/>
      <c r="B254" s="125"/>
      <c r="C254" s="115">
        <v>4120</v>
      </c>
      <c r="D254" s="116" t="s">
        <v>26</v>
      </c>
      <c r="E254" s="119"/>
      <c r="F254" s="119">
        <v>10</v>
      </c>
      <c r="G254" s="108"/>
      <c r="H254" s="108"/>
    </row>
    <row r="255" spans="1:8" s="18" customFormat="1" x14ac:dyDescent="0.25">
      <c r="A255" s="114"/>
      <c r="B255" s="114"/>
      <c r="C255" s="115">
        <v>4170</v>
      </c>
      <c r="D255" s="206" t="s">
        <v>32</v>
      </c>
      <c r="E255" s="119"/>
      <c r="F255" s="119">
        <v>2401</v>
      </c>
      <c r="G255" s="108"/>
      <c r="H255" s="108"/>
    </row>
    <row r="256" spans="1:8" s="18" customFormat="1" x14ac:dyDescent="0.25">
      <c r="A256" s="2" t="s">
        <v>0</v>
      </c>
      <c r="B256" s="2" t="s">
        <v>1</v>
      </c>
      <c r="C256" s="2" t="s">
        <v>2</v>
      </c>
      <c r="D256" s="8" t="s">
        <v>3</v>
      </c>
      <c r="E256" s="9" t="s">
        <v>4</v>
      </c>
      <c r="F256" s="10" t="s">
        <v>5</v>
      </c>
      <c r="G256" s="108"/>
      <c r="H256" s="108"/>
    </row>
    <row r="257" spans="1:9" s="18" customFormat="1" x14ac:dyDescent="0.25">
      <c r="A257" s="3"/>
      <c r="B257" s="3"/>
      <c r="C257" s="3"/>
      <c r="D257" s="11"/>
      <c r="E257" s="12"/>
      <c r="F257" s="13"/>
      <c r="G257" s="108"/>
      <c r="H257" s="108"/>
    </row>
    <row r="258" spans="1:9" s="107" customFormat="1" x14ac:dyDescent="0.25">
      <c r="A258" s="255"/>
      <c r="B258" s="28"/>
      <c r="C258" s="28">
        <v>4240</v>
      </c>
      <c r="D258" s="122" t="s">
        <v>84</v>
      </c>
      <c r="E258" s="256">
        <v>2553</v>
      </c>
      <c r="F258" s="256"/>
      <c r="G258" s="108"/>
      <c r="H258" s="108"/>
    </row>
    <row r="259" spans="1:9" s="18" customFormat="1" x14ac:dyDescent="0.25">
      <c r="A259" s="124">
        <v>852</v>
      </c>
      <c r="B259" s="26"/>
      <c r="C259" s="124"/>
      <c r="D259" s="27" t="s">
        <v>27</v>
      </c>
      <c r="E259" s="23">
        <f>E276+E271+E260</f>
        <v>54601</v>
      </c>
      <c r="F259" s="23">
        <f>F276+F271+F260</f>
        <v>54601</v>
      </c>
      <c r="G259" s="108"/>
      <c r="H259" s="108"/>
    </row>
    <row r="260" spans="1:9" s="18" customFormat="1" x14ac:dyDescent="0.25">
      <c r="A260" s="101"/>
      <c r="B260" s="105">
        <v>85202</v>
      </c>
      <c r="C260" s="103"/>
      <c r="D260" s="103" t="s">
        <v>28</v>
      </c>
      <c r="E260" s="167">
        <f>E261</f>
        <v>47779</v>
      </c>
      <c r="F260" s="167">
        <f>F261</f>
        <v>47779</v>
      </c>
      <c r="G260" s="108"/>
      <c r="H260" s="108"/>
    </row>
    <row r="261" spans="1:9" s="6" customFormat="1" x14ac:dyDescent="0.25">
      <c r="A261" s="187"/>
      <c r="B261" s="213"/>
      <c r="C261" s="214"/>
      <c r="D261" s="215" t="s">
        <v>33</v>
      </c>
      <c r="E261" s="182">
        <f>SUM(E262:E270)</f>
        <v>47779</v>
      </c>
      <c r="F261" s="182">
        <f>SUM(F262:F270)</f>
        <v>47779</v>
      </c>
      <c r="G261" s="7"/>
      <c r="H261" s="7"/>
    </row>
    <row r="262" spans="1:9" s="20" customFormat="1" x14ac:dyDescent="0.25">
      <c r="A262" s="25"/>
      <c r="B262" s="34"/>
      <c r="C262" s="28">
        <v>3020</v>
      </c>
      <c r="D262" s="169" t="s">
        <v>66</v>
      </c>
      <c r="E262" s="84"/>
      <c r="F262" s="84">
        <v>1694</v>
      </c>
      <c r="G262" s="19"/>
      <c r="H262" s="19"/>
    </row>
    <row r="263" spans="1:9" s="6" customFormat="1" x14ac:dyDescent="0.25">
      <c r="A263" s="25"/>
      <c r="B263" s="34"/>
      <c r="C263" s="28">
        <v>4210</v>
      </c>
      <c r="D263" s="166" t="s">
        <v>10</v>
      </c>
      <c r="E263" s="84">
        <v>47621</v>
      </c>
      <c r="F263" s="84"/>
      <c r="G263" s="7"/>
      <c r="H263" s="7"/>
    </row>
    <row r="264" spans="1:9" s="6" customFormat="1" x14ac:dyDescent="0.25">
      <c r="A264" s="25"/>
      <c r="B264" s="34"/>
      <c r="C264" s="28">
        <v>4230</v>
      </c>
      <c r="D264" s="122" t="s">
        <v>87</v>
      </c>
      <c r="E264" s="84">
        <v>104</v>
      </c>
      <c r="F264" s="84"/>
      <c r="G264" s="7"/>
      <c r="H264" s="7"/>
    </row>
    <row r="265" spans="1:9" s="6" customFormat="1" x14ac:dyDescent="0.25">
      <c r="A265" s="25"/>
      <c r="B265" s="34"/>
      <c r="C265" s="28">
        <v>4410</v>
      </c>
      <c r="D265" s="115" t="s">
        <v>34</v>
      </c>
      <c r="E265" s="84"/>
      <c r="F265" s="84">
        <v>905</v>
      </c>
      <c r="G265" s="7"/>
      <c r="H265" s="7"/>
      <c r="I265" s="97"/>
    </row>
    <row r="266" spans="1:9" x14ac:dyDescent="0.25">
      <c r="A266" s="25"/>
      <c r="B266" s="34"/>
      <c r="C266" s="28">
        <v>4440</v>
      </c>
      <c r="D266" s="122" t="s">
        <v>69</v>
      </c>
      <c r="E266" s="84"/>
      <c r="F266" s="84">
        <v>10914</v>
      </c>
    </row>
    <row r="267" spans="1:9" x14ac:dyDescent="0.25">
      <c r="A267" s="25"/>
      <c r="B267" s="34"/>
      <c r="C267" s="28">
        <v>4500</v>
      </c>
      <c r="D267" s="166" t="s">
        <v>88</v>
      </c>
      <c r="E267" s="84"/>
      <c r="F267" s="84">
        <v>605</v>
      </c>
    </row>
    <row r="268" spans="1:9" x14ac:dyDescent="0.25">
      <c r="A268" s="25"/>
      <c r="B268" s="34"/>
      <c r="C268" s="28">
        <v>4520</v>
      </c>
      <c r="D268" s="122" t="s">
        <v>70</v>
      </c>
      <c r="E268" s="84"/>
      <c r="F268" s="84">
        <v>347</v>
      </c>
    </row>
    <row r="269" spans="1:9" x14ac:dyDescent="0.25">
      <c r="A269" s="25"/>
      <c r="B269" s="34"/>
      <c r="C269" s="28">
        <v>4700</v>
      </c>
      <c r="D269" s="115" t="s">
        <v>35</v>
      </c>
      <c r="E269" s="84">
        <v>54</v>
      </c>
      <c r="F269" s="84"/>
    </row>
    <row r="270" spans="1:9" x14ac:dyDescent="0.25">
      <c r="A270" s="25"/>
      <c r="B270" s="183"/>
      <c r="C270" s="28">
        <v>4710</v>
      </c>
      <c r="D270" s="122" t="s">
        <v>30</v>
      </c>
      <c r="E270" s="84"/>
      <c r="F270" s="84">
        <v>33314</v>
      </c>
    </row>
    <row r="271" spans="1:9" x14ac:dyDescent="0.25">
      <c r="A271" s="101"/>
      <c r="B271" s="105">
        <v>85205</v>
      </c>
      <c r="C271" s="103"/>
      <c r="D271" s="103" t="s">
        <v>52</v>
      </c>
      <c r="E271" s="167">
        <f>E272+E273+E274+E275</f>
        <v>77</v>
      </c>
      <c r="F271" s="167">
        <f>F272+F273+F274+F275</f>
        <v>77</v>
      </c>
    </row>
    <row r="272" spans="1:9" x14ac:dyDescent="0.25">
      <c r="A272" s="128"/>
      <c r="B272" s="125"/>
      <c r="C272" s="115">
        <v>4110</v>
      </c>
      <c r="D272" s="166" t="s">
        <v>31</v>
      </c>
      <c r="E272" s="119">
        <v>46</v>
      </c>
      <c r="F272" s="119"/>
    </row>
    <row r="273" spans="1:9" x14ac:dyDescent="0.25">
      <c r="A273" s="128"/>
      <c r="B273" s="125"/>
      <c r="C273" s="115">
        <v>4120</v>
      </c>
      <c r="D273" s="116" t="s">
        <v>26</v>
      </c>
      <c r="E273" s="119">
        <v>1</v>
      </c>
      <c r="F273" s="119"/>
    </row>
    <row r="274" spans="1:9" x14ac:dyDescent="0.25">
      <c r="A274" s="128"/>
      <c r="B274" s="125"/>
      <c r="C274" s="115">
        <v>4170</v>
      </c>
      <c r="D274" s="166" t="s">
        <v>32</v>
      </c>
      <c r="E274" s="119">
        <v>30</v>
      </c>
      <c r="F274" s="119"/>
    </row>
    <row r="275" spans="1:9" x14ac:dyDescent="0.25">
      <c r="A275" s="128"/>
      <c r="B275" s="125"/>
      <c r="C275" s="115">
        <v>4210</v>
      </c>
      <c r="D275" s="116" t="s">
        <v>10</v>
      </c>
      <c r="E275" s="119"/>
      <c r="F275" s="119">
        <v>77</v>
      </c>
    </row>
    <row r="276" spans="1:9" x14ac:dyDescent="0.25">
      <c r="A276" s="101"/>
      <c r="B276" s="105">
        <v>85218</v>
      </c>
      <c r="C276" s="103"/>
      <c r="D276" s="103" t="s">
        <v>36</v>
      </c>
      <c r="E276" s="167">
        <f>E277+E278+E279+E280+E281+E283+E282</f>
        <v>6745</v>
      </c>
      <c r="F276" s="167">
        <f>F277+F278+F279+F280+F281+F283+F282</f>
        <v>6745</v>
      </c>
    </row>
    <row r="277" spans="1:9" x14ac:dyDescent="0.25">
      <c r="A277" s="128"/>
      <c r="B277" s="125"/>
      <c r="C277" s="115">
        <v>4010</v>
      </c>
      <c r="D277" s="116" t="s">
        <v>13</v>
      </c>
      <c r="E277" s="119">
        <v>3645</v>
      </c>
      <c r="F277" s="119"/>
    </row>
    <row r="278" spans="1:9" s="6" customFormat="1" x14ac:dyDescent="0.25">
      <c r="A278" s="128"/>
      <c r="B278" s="125"/>
      <c r="C278" s="115">
        <v>4170</v>
      </c>
      <c r="D278" s="166" t="s">
        <v>32</v>
      </c>
      <c r="E278" s="119">
        <v>500</v>
      </c>
      <c r="F278" s="119"/>
      <c r="G278" s="7"/>
      <c r="H278" s="7"/>
      <c r="I278" s="97"/>
    </row>
    <row r="279" spans="1:9" x14ac:dyDescent="0.25">
      <c r="A279" s="128"/>
      <c r="B279" s="125"/>
      <c r="C279" s="115">
        <v>4210</v>
      </c>
      <c r="D279" s="116" t="s">
        <v>10</v>
      </c>
      <c r="E279" s="119">
        <v>1000</v>
      </c>
      <c r="F279" s="119"/>
    </row>
    <row r="280" spans="1:9" x14ac:dyDescent="0.25">
      <c r="A280" s="128"/>
      <c r="B280" s="125"/>
      <c r="C280" s="115">
        <v>4260</v>
      </c>
      <c r="D280" s="60" t="s">
        <v>23</v>
      </c>
      <c r="E280" s="119">
        <v>800</v>
      </c>
      <c r="F280" s="119"/>
    </row>
    <row r="281" spans="1:9" x14ac:dyDescent="0.25">
      <c r="A281" s="128"/>
      <c r="B281" s="125"/>
      <c r="C281" s="115">
        <v>4300</v>
      </c>
      <c r="D281" s="166" t="s">
        <v>12</v>
      </c>
      <c r="E281" s="119">
        <v>800</v>
      </c>
      <c r="F281" s="119"/>
    </row>
    <row r="282" spans="1:9" x14ac:dyDescent="0.25">
      <c r="A282" s="128"/>
      <c r="B282" s="125"/>
      <c r="C282" s="115">
        <v>4410</v>
      </c>
      <c r="D282" s="115" t="s">
        <v>34</v>
      </c>
      <c r="E282" s="119"/>
      <c r="F282" s="119">
        <v>3100</v>
      </c>
    </row>
    <row r="283" spans="1:9" x14ac:dyDescent="0.25">
      <c r="A283" s="129"/>
      <c r="B283" s="114"/>
      <c r="C283" s="115">
        <v>4710</v>
      </c>
      <c r="D283" s="122" t="s">
        <v>30</v>
      </c>
      <c r="E283" s="119"/>
      <c r="F283" s="119">
        <v>3645</v>
      </c>
    </row>
    <row r="284" spans="1:9" x14ac:dyDescent="0.25">
      <c r="A284" s="105">
        <v>854</v>
      </c>
      <c r="B284" s="105"/>
      <c r="C284" s="103"/>
      <c r="D284" s="103" t="s">
        <v>25</v>
      </c>
      <c r="E284" s="162">
        <f>E285+E302+E313+E321+E338+E350+E369+E379</f>
        <v>130269</v>
      </c>
      <c r="F284" s="162">
        <f>F285+F302+F313+F321+F338+F350+F369+F379</f>
        <v>130269</v>
      </c>
    </row>
    <row r="285" spans="1:9" x14ac:dyDescent="0.25">
      <c r="A285" s="63"/>
      <c r="B285" s="63">
        <v>85403</v>
      </c>
      <c r="C285" s="64"/>
      <c r="D285" s="14" t="s">
        <v>110</v>
      </c>
      <c r="E285" s="37">
        <f>E286</f>
        <v>29813</v>
      </c>
      <c r="F285" s="37">
        <f>F286</f>
        <v>20112</v>
      </c>
    </row>
    <row r="286" spans="1:9" x14ac:dyDescent="0.25">
      <c r="A286" s="65"/>
      <c r="B286" s="65"/>
      <c r="C286" s="70"/>
      <c r="D286" s="67" t="s">
        <v>104</v>
      </c>
      <c r="E286" s="68">
        <f>SUM(E287:E301)</f>
        <v>29813</v>
      </c>
      <c r="F286" s="68">
        <f>SUM(F287:F301)</f>
        <v>20112</v>
      </c>
    </row>
    <row r="287" spans="1:9" x14ac:dyDescent="0.25">
      <c r="A287" s="73"/>
      <c r="B287" s="73"/>
      <c r="C287" s="71">
        <v>3020</v>
      </c>
      <c r="D287" s="166" t="s">
        <v>66</v>
      </c>
      <c r="E287" s="119"/>
      <c r="F287" s="119">
        <v>601</v>
      </c>
    </row>
    <row r="288" spans="1:9" x14ac:dyDescent="0.25">
      <c r="A288" s="73"/>
      <c r="B288" s="73"/>
      <c r="C288" s="115">
        <v>4110</v>
      </c>
      <c r="D288" s="166" t="s">
        <v>31</v>
      </c>
      <c r="E288" s="119">
        <v>20000</v>
      </c>
      <c r="F288" s="119"/>
    </row>
    <row r="289" spans="1:8" x14ac:dyDescent="0.25">
      <c r="A289" s="125"/>
      <c r="B289" s="125"/>
      <c r="C289" s="120">
        <v>4120</v>
      </c>
      <c r="D289" s="116" t="s">
        <v>26</v>
      </c>
      <c r="E289" s="119"/>
      <c r="F289" s="119">
        <v>7934</v>
      </c>
    </row>
    <row r="290" spans="1:8" x14ac:dyDescent="0.25">
      <c r="A290" s="121"/>
      <c r="B290" s="121"/>
      <c r="C290" s="71">
        <v>4240</v>
      </c>
      <c r="D290" s="122" t="s">
        <v>84</v>
      </c>
      <c r="E290" s="41"/>
      <c r="F290" s="41">
        <v>100</v>
      </c>
    </row>
    <row r="291" spans="1:8" x14ac:dyDescent="0.25">
      <c r="A291" s="125"/>
      <c r="B291" s="125"/>
      <c r="C291" s="120">
        <v>4260</v>
      </c>
      <c r="D291" s="115" t="s">
        <v>23</v>
      </c>
      <c r="E291" s="119">
        <v>5351</v>
      </c>
      <c r="F291" s="119"/>
    </row>
    <row r="292" spans="1:8" x14ac:dyDescent="0.25">
      <c r="A292" s="114"/>
      <c r="B292" s="114"/>
      <c r="C292" s="120">
        <v>4280</v>
      </c>
      <c r="D292" s="115" t="s">
        <v>67</v>
      </c>
      <c r="E292" s="119">
        <v>430</v>
      </c>
      <c r="F292" s="119"/>
    </row>
    <row r="293" spans="1:8" x14ac:dyDescent="0.25">
      <c r="A293" s="2" t="s">
        <v>0</v>
      </c>
      <c r="B293" s="2" t="s">
        <v>1</v>
      </c>
      <c r="C293" s="2" t="s">
        <v>2</v>
      </c>
      <c r="D293" s="8" t="s">
        <v>3</v>
      </c>
      <c r="E293" s="9" t="s">
        <v>4</v>
      </c>
      <c r="F293" s="10" t="s">
        <v>5</v>
      </c>
    </row>
    <row r="294" spans="1:8" x14ac:dyDescent="0.25">
      <c r="A294" s="3"/>
      <c r="B294" s="3"/>
      <c r="C294" s="3"/>
      <c r="D294" s="11"/>
      <c r="E294" s="12"/>
      <c r="F294" s="13"/>
    </row>
    <row r="295" spans="1:8" x14ac:dyDescent="0.25">
      <c r="A295" s="232"/>
      <c r="B295" s="233"/>
      <c r="C295" s="115">
        <v>4300</v>
      </c>
      <c r="D295" s="166" t="s">
        <v>12</v>
      </c>
      <c r="E295" s="119">
        <v>3000</v>
      </c>
      <c r="F295" s="119"/>
    </row>
    <row r="296" spans="1:8" x14ac:dyDescent="0.25">
      <c r="A296" s="125"/>
      <c r="B296" s="218"/>
      <c r="C296" s="115">
        <v>4410</v>
      </c>
      <c r="D296" s="115" t="s">
        <v>34</v>
      </c>
      <c r="E296" s="119">
        <v>160</v>
      </c>
      <c r="F296" s="119"/>
    </row>
    <row r="297" spans="1:8" x14ac:dyDescent="0.25">
      <c r="A297" s="125"/>
      <c r="B297" s="218"/>
      <c r="C297" s="115">
        <v>4440</v>
      </c>
      <c r="D297" s="115" t="s">
        <v>69</v>
      </c>
      <c r="E297" s="119">
        <v>872</v>
      </c>
      <c r="F297" s="119"/>
    </row>
    <row r="298" spans="1:8" x14ac:dyDescent="0.25">
      <c r="A298" s="125"/>
      <c r="B298" s="218"/>
      <c r="C298" s="115">
        <v>4530</v>
      </c>
      <c r="D298" s="122" t="s">
        <v>71</v>
      </c>
      <c r="E298" s="119"/>
      <c r="F298" s="119">
        <v>399</v>
      </c>
    </row>
    <row r="299" spans="1:8" x14ac:dyDescent="0.25">
      <c r="A299" s="125"/>
      <c r="B299" s="218"/>
      <c r="C299" s="115">
        <v>4610</v>
      </c>
      <c r="D299" s="115" t="s">
        <v>111</v>
      </c>
      <c r="E299" s="119"/>
      <c r="F299" s="119">
        <v>500</v>
      </c>
    </row>
    <row r="300" spans="1:8" s="107" customFormat="1" x14ac:dyDescent="0.25">
      <c r="A300" s="125"/>
      <c r="B300" s="218"/>
      <c r="C300" s="115">
        <v>4700</v>
      </c>
      <c r="D300" s="115" t="s">
        <v>35</v>
      </c>
      <c r="E300" s="119"/>
      <c r="F300" s="119">
        <v>5569</v>
      </c>
      <c r="G300" s="108"/>
      <c r="H300" s="108"/>
    </row>
    <row r="301" spans="1:8" x14ac:dyDescent="0.25">
      <c r="A301" s="125"/>
      <c r="B301" s="218"/>
      <c r="C301" s="115">
        <v>4710</v>
      </c>
      <c r="D301" s="122" t="s">
        <v>30</v>
      </c>
      <c r="E301" s="119"/>
      <c r="F301" s="119">
        <v>5009</v>
      </c>
    </row>
    <row r="302" spans="1:8" x14ac:dyDescent="0.25">
      <c r="A302" s="220"/>
      <c r="B302" s="217">
        <v>85404</v>
      </c>
      <c r="C302" s="163"/>
      <c r="D302" s="103" t="s">
        <v>112</v>
      </c>
      <c r="E302" s="167">
        <f>E303+E309</f>
        <v>1197</v>
      </c>
      <c r="F302" s="167">
        <f>F303+F309</f>
        <v>2179</v>
      </c>
    </row>
    <row r="303" spans="1:8" x14ac:dyDescent="0.25">
      <c r="A303" s="188"/>
      <c r="B303" s="251"/>
      <c r="C303" s="247"/>
      <c r="D303" s="215" t="s">
        <v>104</v>
      </c>
      <c r="E303" s="182">
        <f>SUM(E304:E308)</f>
        <v>184</v>
      </c>
      <c r="F303" s="182">
        <f>SUM(F304:F308)</f>
        <v>1166</v>
      </c>
    </row>
    <row r="304" spans="1:8" x14ac:dyDescent="0.25">
      <c r="A304" s="125"/>
      <c r="B304" s="218"/>
      <c r="C304" s="120">
        <v>3020</v>
      </c>
      <c r="D304" s="166" t="s">
        <v>66</v>
      </c>
      <c r="E304" s="119"/>
      <c r="F304" s="119">
        <v>274</v>
      </c>
    </row>
    <row r="305" spans="1:8" x14ac:dyDescent="0.25">
      <c r="A305" s="125"/>
      <c r="B305" s="218"/>
      <c r="C305" s="120">
        <v>4110</v>
      </c>
      <c r="D305" s="166" t="s">
        <v>31</v>
      </c>
      <c r="E305" s="119">
        <v>184</v>
      </c>
      <c r="F305" s="119"/>
    </row>
    <row r="306" spans="1:8" s="107" customFormat="1" x14ac:dyDescent="0.25">
      <c r="A306" s="125"/>
      <c r="B306" s="218"/>
      <c r="C306" s="120">
        <v>4120</v>
      </c>
      <c r="D306" s="116" t="s">
        <v>26</v>
      </c>
      <c r="E306" s="119"/>
      <c r="F306" s="119">
        <v>99</v>
      </c>
      <c r="G306" s="108"/>
      <c r="H306" s="108"/>
    </row>
    <row r="307" spans="1:8" s="107" customFormat="1" x14ac:dyDescent="0.25">
      <c r="A307" s="125"/>
      <c r="B307" s="218"/>
      <c r="C307" s="120">
        <v>4440</v>
      </c>
      <c r="D307" s="115" t="s">
        <v>69</v>
      </c>
      <c r="E307" s="119"/>
      <c r="F307" s="119">
        <v>303</v>
      </c>
      <c r="G307" s="108"/>
      <c r="H307" s="108"/>
    </row>
    <row r="308" spans="1:8" x14ac:dyDescent="0.25">
      <c r="A308" s="125"/>
      <c r="B308" s="218"/>
      <c r="C308" s="115">
        <v>4710</v>
      </c>
      <c r="D308" s="122" t="s">
        <v>30</v>
      </c>
      <c r="E308" s="119"/>
      <c r="F308" s="119">
        <v>490</v>
      </c>
    </row>
    <row r="309" spans="1:8" x14ac:dyDescent="0.25">
      <c r="A309" s="65"/>
      <c r="B309" s="66"/>
      <c r="C309" s="70"/>
      <c r="D309" s="67" t="s">
        <v>109</v>
      </c>
      <c r="E309" s="68">
        <f>SUM(E310:E312)</f>
        <v>1013</v>
      </c>
      <c r="F309" s="68">
        <f>SUM(F310:F312)</f>
        <v>1013</v>
      </c>
    </row>
    <row r="310" spans="1:8" x14ac:dyDescent="0.25">
      <c r="A310" s="73"/>
      <c r="B310" s="200"/>
      <c r="C310" s="71">
        <v>4110</v>
      </c>
      <c r="D310" s="166" t="s">
        <v>31</v>
      </c>
      <c r="E310" s="119">
        <v>500</v>
      </c>
      <c r="F310" s="119"/>
    </row>
    <row r="311" spans="1:8" x14ac:dyDescent="0.25">
      <c r="A311" s="73"/>
      <c r="B311" s="200"/>
      <c r="C311" s="120">
        <v>4240</v>
      </c>
      <c r="D311" s="122" t="s">
        <v>84</v>
      </c>
      <c r="E311" s="119">
        <v>513</v>
      </c>
      <c r="F311" s="119"/>
    </row>
    <row r="312" spans="1:8" x14ac:dyDescent="0.25">
      <c r="A312" s="125"/>
      <c r="B312" s="218"/>
      <c r="C312" s="120">
        <v>4700</v>
      </c>
      <c r="D312" s="115" t="s">
        <v>35</v>
      </c>
      <c r="E312" s="119"/>
      <c r="F312" s="119">
        <v>1013</v>
      </c>
    </row>
    <row r="313" spans="1:8" x14ac:dyDescent="0.25">
      <c r="A313" s="69"/>
      <c r="B313" s="198">
        <v>85406</v>
      </c>
      <c r="C313" s="64"/>
      <c r="D313" s="14" t="s">
        <v>49</v>
      </c>
      <c r="E313" s="37">
        <f>E314</f>
        <v>1437</v>
      </c>
      <c r="F313" s="37">
        <f>F314</f>
        <v>1437</v>
      </c>
    </row>
    <row r="314" spans="1:8" x14ac:dyDescent="0.25">
      <c r="A314" s="65"/>
      <c r="B314" s="66"/>
      <c r="C314" s="70"/>
      <c r="D314" s="67" t="s">
        <v>109</v>
      </c>
      <c r="E314" s="68">
        <f>SUM(E315:E320)</f>
        <v>1437</v>
      </c>
      <c r="F314" s="68">
        <f>SUM(F315:F320)</f>
        <v>1437</v>
      </c>
    </row>
    <row r="315" spans="1:8" x14ac:dyDescent="0.25">
      <c r="A315" s="73"/>
      <c r="B315" s="200"/>
      <c r="C315" s="71">
        <v>4240</v>
      </c>
      <c r="D315" s="122" t="s">
        <v>84</v>
      </c>
      <c r="E315" s="119">
        <v>537</v>
      </c>
      <c r="F315" s="119"/>
    </row>
    <row r="316" spans="1:8" x14ac:dyDescent="0.25">
      <c r="A316" s="73"/>
      <c r="B316" s="200"/>
      <c r="C316" s="120">
        <v>4270</v>
      </c>
      <c r="D316" s="166" t="s">
        <v>62</v>
      </c>
      <c r="E316" s="119"/>
      <c r="F316" s="119">
        <v>500</v>
      </c>
    </row>
    <row r="317" spans="1:8" x14ac:dyDescent="0.25">
      <c r="A317" s="125"/>
      <c r="B317" s="218"/>
      <c r="C317" s="120">
        <v>4280</v>
      </c>
      <c r="D317" s="115" t="s">
        <v>67</v>
      </c>
      <c r="E317" s="119"/>
      <c r="F317" s="119">
        <v>270</v>
      </c>
    </row>
    <row r="318" spans="1:8" x14ac:dyDescent="0.25">
      <c r="A318" s="121"/>
      <c r="B318" s="205"/>
      <c r="C318" s="71">
        <v>4300</v>
      </c>
      <c r="D318" s="166" t="s">
        <v>12</v>
      </c>
      <c r="E318" s="41">
        <v>900</v>
      </c>
      <c r="F318" s="41"/>
    </row>
    <row r="319" spans="1:8" s="107" customFormat="1" x14ac:dyDescent="0.25">
      <c r="A319" s="125"/>
      <c r="B319" s="218"/>
      <c r="C319" s="120">
        <v>4440</v>
      </c>
      <c r="D319" s="115" t="s">
        <v>69</v>
      </c>
      <c r="E319" s="119"/>
      <c r="F319" s="119">
        <v>121</v>
      </c>
      <c r="G319" s="108"/>
      <c r="H319" s="108"/>
    </row>
    <row r="320" spans="1:8" s="107" customFormat="1" x14ac:dyDescent="0.25">
      <c r="A320" s="125"/>
      <c r="B320" s="169"/>
      <c r="C320" s="120">
        <v>4700</v>
      </c>
      <c r="D320" s="115" t="s">
        <v>35</v>
      </c>
      <c r="E320" s="119"/>
      <c r="F320" s="119">
        <v>546</v>
      </c>
      <c r="G320" s="108"/>
      <c r="H320" s="108"/>
    </row>
    <row r="321" spans="1:11" s="98" customFormat="1" ht="15.75" x14ac:dyDescent="0.25">
      <c r="A321" s="208"/>
      <c r="B321" s="147">
        <v>85410</v>
      </c>
      <c r="C321" s="92"/>
      <c r="D321" s="14" t="s">
        <v>113</v>
      </c>
      <c r="E321" s="37">
        <f>E322+E325</f>
        <v>28577</v>
      </c>
      <c r="F321" s="37">
        <f>F322+F325</f>
        <v>21523</v>
      </c>
      <c r="G321" s="239"/>
      <c r="H321" s="230"/>
    </row>
    <row r="322" spans="1:11" s="18" customFormat="1" x14ac:dyDescent="0.25">
      <c r="A322" s="86"/>
      <c r="B322" s="219"/>
      <c r="C322" s="130"/>
      <c r="D322" s="190" t="s">
        <v>114</v>
      </c>
      <c r="E322" s="113">
        <f>E323+E324</f>
        <v>8629</v>
      </c>
      <c r="F322" s="113">
        <f>F323+F324</f>
        <v>1575</v>
      </c>
      <c r="G322" s="108"/>
      <c r="H322" s="108"/>
    </row>
    <row r="323" spans="1:11" s="107" customFormat="1" x14ac:dyDescent="0.25">
      <c r="A323" s="121"/>
      <c r="B323" s="205"/>
      <c r="C323" s="71">
        <v>3020</v>
      </c>
      <c r="D323" s="166" t="s">
        <v>66</v>
      </c>
      <c r="E323" s="41"/>
      <c r="F323" s="41">
        <v>1575</v>
      </c>
      <c r="G323" s="108"/>
      <c r="H323" s="108"/>
    </row>
    <row r="324" spans="1:11" s="107" customFormat="1" x14ac:dyDescent="0.25">
      <c r="A324" s="121"/>
      <c r="B324" s="205"/>
      <c r="C324" s="123">
        <v>4010</v>
      </c>
      <c r="D324" s="116" t="s">
        <v>13</v>
      </c>
      <c r="E324" s="118">
        <v>8629</v>
      </c>
      <c r="F324" s="117"/>
      <c r="G324" s="108"/>
      <c r="H324" s="108"/>
      <c r="K324" s="97"/>
    </row>
    <row r="325" spans="1:11" x14ac:dyDescent="0.25">
      <c r="A325" s="86"/>
      <c r="B325" s="219"/>
      <c r="C325" s="130"/>
      <c r="D325" s="190" t="s">
        <v>116</v>
      </c>
      <c r="E325" s="113">
        <f>SUM(E327:E337)</f>
        <v>19948</v>
      </c>
      <c r="F325" s="113">
        <f>SUM(F326:F337)</f>
        <v>19948</v>
      </c>
    </row>
    <row r="326" spans="1:11" s="18" customFormat="1" x14ac:dyDescent="0.25">
      <c r="A326" s="125"/>
      <c r="B326" s="218"/>
      <c r="C326" s="120">
        <v>3020</v>
      </c>
      <c r="D326" s="166" t="s">
        <v>66</v>
      </c>
      <c r="E326" s="119"/>
      <c r="F326" s="119">
        <v>154</v>
      </c>
      <c r="G326" s="108"/>
      <c r="H326" s="108"/>
    </row>
    <row r="327" spans="1:11" x14ac:dyDescent="0.25">
      <c r="A327" s="121"/>
      <c r="B327" s="205"/>
      <c r="C327" s="71">
        <v>4010</v>
      </c>
      <c r="D327" s="116" t="s">
        <v>13</v>
      </c>
      <c r="E327" s="41">
        <v>10660</v>
      </c>
      <c r="F327" s="41"/>
    </row>
    <row r="328" spans="1:11" x14ac:dyDescent="0.25">
      <c r="A328" s="121"/>
      <c r="B328" s="205"/>
      <c r="C328" s="123">
        <v>4110</v>
      </c>
      <c r="D328" s="166" t="s">
        <v>31</v>
      </c>
      <c r="E328" s="118">
        <v>1966</v>
      </c>
      <c r="F328" s="117"/>
    </row>
    <row r="329" spans="1:11" x14ac:dyDescent="0.25">
      <c r="A329" s="114"/>
      <c r="B329" s="169"/>
      <c r="C329" s="120">
        <v>4120</v>
      </c>
      <c r="D329" s="116" t="s">
        <v>26</v>
      </c>
      <c r="E329" s="119"/>
      <c r="F329" s="119">
        <v>562</v>
      </c>
    </row>
    <row r="330" spans="1:11" s="107" customFormat="1" x14ac:dyDescent="0.25">
      <c r="A330" s="2" t="s">
        <v>0</v>
      </c>
      <c r="B330" s="2" t="s">
        <v>1</v>
      </c>
      <c r="C330" s="2" t="s">
        <v>2</v>
      </c>
      <c r="D330" s="8" t="s">
        <v>3</v>
      </c>
      <c r="E330" s="9" t="s">
        <v>4</v>
      </c>
      <c r="F330" s="10" t="s">
        <v>5</v>
      </c>
      <c r="G330" s="108"/>
      <c r="H330" s="108"/>
    </row>
    <row r="331" spans="1:11" s="107" customFormat="1" x14ac:dyDescent="0.25">
      <c r="A331" s="3"/>
      <c r="B331" s="3"/>
      <c r="C331" s="3"/>
      <c r="D331" s="11"/>
      <c r="E331" s="12"/>
      <c r="F331" s="13"/>
      <c r="G331" s="108"/>
      <c r="H331" s="108"/>
    </row>
    <row r="332" spans="1:11" x14ac:dyDescent="0.25">
      <c r="A332" s="232"/>
      <c r="B332" s="233"/>
      <c r="C332" s="120">
        <v>4210</v>
      </c>
      <c r="D332" s="166" t="s">
        <v>10</v>
      </c>
      <c r="E332" s="119"/>
      <c r="F332" s="119">
        <v>1131</v>
      </c>
    </row>
    <row r="333" spans="1:11" x14ac:dyDescent="0.25">
      <c r="A333" s="125"/>
      <c r="B333" s="218"/>
      <c r="C333" s="120">
        <v>4220</v>
      </c>
      <c r="D333" s="115" t="s">
        <v>97</v>
      </c>
      <c r="E333" s="119"/>
      <c r="F333" s="119">
        <v>15434</v>
      </c>
    </row>
    <row r="334" spans="1:11" s="107" customFormat="1" x14ac:dyDescent="0.25">
      <c r="A334" s="125"/>
      <c r="B334" s="218"/>
      <c r="C334" s="120">
        <v>4260</v>
      </c>
      <c r="D334" s="115" t="s">
        <v>23</v>
      </c>
      <c r="E334" s="119"/>
      <c r="F334" s="119">
        <v>763</v>
      </c>
      <c r="G334" s="108"/>
      <c r="H334" s="108"/>
    </row>
    <row r="335" spans="1:11" s="107" customFormat="1" x14ac:dyDescent="0.25">
      <c r="A335" s="125"/>
      <c r="B335" s="218"/>
      <c r="C335" s="120">
        <v>4270</v>
      </c>
      <c r="D335" s="166" t="s">
        <v>62</v>
      </c>
      <c r="E335" s="119">
        <v>7322</v>
      </c>
      <c r="F335" s="119"/>
      <c r="G335" s="108"/>
      <c r="H335" s="108"/>
    </row>
    <row r="336" spans="1:11" s="107" customFormat="1" x14ac:dyDescent="0.25">
      <c r="A336" s="125"/>
      <c r="B336" s="218"/>
      <c r="C336" s="120">
        <v>4360</v>
      </c>
      <c r="D336" s="122" t="s">
        <v>76</v>
      </c>
      <c r="E336" s="119"/>
      <c r="F336" s="119">
        <v>204</v>
      </c>
      <c r="G336" s="108"/>
      <c r="H336" s="108"/>
    </row>
    <row r="337" spans="1:8" x14ac:dyDescent="0.25">
      <c r="A337" s="125"/>
      <c r="B337" s="169"/>
      <c r="C337" s="120">
        <v>4430</v>
      </c>
      <c r="D337" s="115" t="s">
        <v>75</v>
      </c>
      <c r="E337" s="119"/>
      <c r="F337" s="119">
        <v>1700</v>
      </c>
    </row>
    <row r="338" spans="1:8" s="107" customFormat="1" x14ac:dyDescent="0.25">
      <c r="A338" s="208"/>
      <c r="B338" s="147">
        <v>85411</v>
      </c>
      <c r="C338" s="92"/>
      <c r="D338" s="14" t="s">
        <v>118</v>
      </c>
      <c r="E338" s="37">
        <f>E339</f>
        <v>20663</v>
      </c>
      <c r="F338" s="37">
        <f>F339</f>
        <v>20663</v>
      </c>
      <c r="G338" s="108"/>
      <c r="H338" s="108"/>
    </row>
    <row r="339" spans="1:8" x14ac:dyDescent="0.25">
      <c r="A339" s="86"/>
      <c r="B339" s="219"/>
      <c r="C339" s="130"/>
      <c r="D339" s="190" t="s">
        <v>116</v>
      </c>
      <c r="E339" s="113">
        <f>SUM(E340:E349)</f>
        <v>20663</v>
      </c>
      <c r="F339" s="113">
        <f>SUM(F340:F349)</f>
        <v>20663</v>
      </c>
    </row>
    <row r="340" spans="1:8" x14ac:dyDescent="0.25">
      <c r="A340" s="121"/>
      <c r="B340" s="205"/>
      <c r="C340" s="71">
        <v>4010</v>
      </c>
      <c r="D340" s="116" t="s">
        <v>13</v>
      </c>
      <c r="E340" s="41"/>
      <c r="F340" s="41">
        <v>17869</v>
      </c>
    </row>
    <row r="341" spans="1:8" s="107" customFormat="1" x14ac:dyDescent="0.25">
      <c r="A341" s="121"/>
      <c r="B341" s="205"/>
      <c r="C341" s="93">
        <v>4110</v>
      </c>
      <c r="D341" s="166" t="s">
        <v>31</v>
      </c>
      <c r="E341" s="249">
        <v>1085</v>
      </c>
      <c r="F341" s="176"/>
      <c r="G341" s="108"/>
      <c r="H341" s="108"/>
    </row>
    <row r="342" spans="1:8" s="107" customFormat="1" x14ac:dyDescent="0.25">
      <c r="A342" s="121"/>
      <c r="B342" s="205"/>
      <c r="C342" s="93">
        <v>4120</v>
      </c>
      <c r="D342" s="116" t="s">
        <v>26</v>
      </c>
      <c r="E342" s="249">
        <v>187</v>
      </c>
      <c r="F342" s="176"/>
      <c r="G342" s="108"/>
      <c r="H342" s="108"/>
    </row>
    <row r="343" spans="1:8" s="107" customFormat="1" x14ac:dyDescent="0.25">
      <c r="A343" s="125"/>
      <c r="B343" s="218"/>
      <c r="C343" s="120">
        <v>4210</v>
      </c>
      <c r="D343" s="166" t="s">
        <v>10</v>
      </c>
      <c r="E343" s="119">
        <v>1654</v>
      </c>
      <c r="F343" s="119"/>
      <c r="G343" s="108"/>
      <c r="H343" s="108"/>
    </row>
    <row r="344" spans="1:8" s="107" customFormat="1" x14ac:dyDescent="0.25">
      <c r="A344" s="125"/>
      <c r="B344" s="218"/>
      <c r="C344" s="120">
        <v>4220</v>
      </c>
      <c r="D344" s="115" t="s">
        <v>97</v>
      </c>
      <c r="E344" s="119"/>
      <c r="F344" s="119">
        <v>1631</v>
      </c>
      <c r="G344" s="108"/>
      <c r="H344" s="108"/>
    </row>
    <row r="345" spans="1:8" s="107" customFormat="1" x14ac:dyDescent="0.25">
      <c r="A345" s="125"/>
      <c r="B345" s="218"/>
      <c r="C345" s="120">
        <v>4260</v>
      </c>
      <c r="D345" s="115" t="s">
        <v>23</v>
      </c>
      <c r="E345" s="119">
        <v>12206</v>
      </c>
      <c r="F345" s="119"/>
      <c r="G345" s="108"/>
      <c r="H345" s="108"/>
    </row>
    <row r="346" spans="1:8" s="107" customFormat="1" x14ac:dyDescent="0.25">
      <c r="A346" s="125"/>
      <c r="B346" s="218"/>
      <c r="C346" s="120">
        <v>4270</v>
      </c>
      <c r="D346" s="166" t="s">
        <v>62</v>
      </c>
      <c r="E346" s="119">
        <v>3606</v>
      </c>
      <c r="F346" s="119"/>
      <c r="G346" s="108"/>
      <c r="H346" s="108"/>
    </row>
    <row r="347" spans="1:8" s="107" customFormat="1" x14ac:dyDescent="0.25">
      <c r="A347" s="125"/>
      <c r="B347" s="218"/>
      <c r="C347" s="120">
        <v>4300</v>
      </c>
      <c r="D347" s="166" t="s">
        <v>12</v>
      </c>
      <c r="E347" s="119">
        <v>1925</v>
      </c>
      <c r="F347" s="119"/>
      <c r="G347" s="108"/>
      <c r="H347" s="108"/>
    </row>
    <row r="348" spans="1:8" s="107" customFormat="1" x14ac:dyDescent="0.25">
      <c r="A348" s="125"/>
      <c r="B348" s="218"/>
      <c r="C348" s="120">
        <v>4360</v>
      </c>
      <c r="D348" s="122" t="s">
        <v>76</v>
      </c>
      <c r="E348" s="119"/>
      <c r="F348" s="119">
        <v>200</v>
      </c>
      <c r="G348" s="108"/>
      <c r="H348" s="108"/>
    </row>
    <row r="349" spans="1:8" s="107" customFormat="1" x14ac:dyDescent="0.25">
      <c r="A349" s="125"/>
      <c r="B349" s="218"/>
      <c r="C349" s="120">
        <v>4430</v>
      </c>
      <c r="D349" s="115" t="s">
        <v>75</v>
      </c>
      <c r="E349" s="119"/>
      <c r="F349" s="119">
        <v>963</v>
      </c>
      <c r="G349" s="108"/>
      <c r="H349" s="108"/>
    </row>
    <row r="350" spans="1:8" s="107" customFormat="1" x14ac:dyDescent="0.25">
      <c r="A350" s="208"/>
      <c r="B350" s="250">
        <v>85417</v>
      </c>
      <c r="C350" s="64"/>
      <c r="D350" s="14" t="s">
        <v>117</v>
      </c>
      <c r="E350" s="37">
        <f>E351</f>
        <v>12441</v>
      </c>
      <c r="F350" s="37">
        <f>F351</f>
        <v>19495</v>
      </c>
      <c r="G350" s="108"/>
      <c r="H350" s="108"/>
    </row>
    <row r="351" spans="1:8" x14ac:dyDescent="0.25">
      <c r="A351" s="86"/>
      <c r="B351" s="219"/>
      <c r="C351" s="130"/>
      <c r="D351" s="190" t="s">
        <v>114</v>
      </c>
      <c r="E351" s="113">
        <f>SUM(E352:E364)</f>
        <v>12441</v>
      </c>
      <c r="F351" s="113">
        <f>SUM(F353:F364)</f>
        <v>19495</v>
      </c>
    </row>
    <row r="352" spans="1:8" x14ac:dyDescent="0.25">
      <c r="A352" s="125"/>
      <c r="B352" s="218"/>
      <c r="C352" s="120">
        <v>4010</v>
      </c>
      <c r="D352" s="116" t="s">
        <v>13</v>
      </c>
      <c r="E352" s="119">
        <v>10219</v>
      </c>
      <c r="F352" s="119"/>
    </row>
    <row r="353" spans="1:6" x14ac:dyDescent="0.25">
      <c r="A353" s="125"/>
      <c r="B353" s="218"/>
      <c r="C353" s="120">
        <v>4110</v>
      </c>
      <c r="D353" s="116" t="s">
        <v>31</v>
      </c>
      <c r="E353" s="119">
        <v>513</v>
      </c>
      <c r="F353" s="119"/>
    </row>
    <row r="354" spans="1:6" x14ac:dyDescent="0.25">
      <c r="A354" s="125"/>
      <c r="B354" s="218"/>
      <c r="C354" s="120">
        <v>4120</v>
      </c>
      <c r="D354" s="116" t="s">
        <v>26</v>
      </c>
      <c r="E354" s="119"/>
      <c r="F354" s="119">
        <v>1200</v>
      </c>
    </row>
    <row r="355" spans="1:6" x14ac:dyDescent="0.25">
      <c r="A355" s="121"/>
      <c r="B355" s="205"/>
      <c r="C355" s="123">
        <v>4170</v>
      </c>
      <c r="D355" s="122" t="s">
        <v>32</v>
      </c>
      <c r="E355" s="118"/>
      <c r="F355" s="117">
        <v>470</v>
      </c>
    </row>
    <row r="356" spans="1:6" x14ac:dyDescent="0.25">
      <c r="A356" s="125"/>
      <c r="B356" s="218"/>
      <c r="C356" s="120">
        <v>4210</v>
      </c>
      <c r="D356" s="112" t="s">
        <v>10</v>
      </c>
      <c r="E356" s="119"/>
      <c r="F356" s="119">
        <v>3676</v>
      </c>
    </row>
    <row r="357" spans="1:6" x14ac:dyDescent="0.25">
      <c r="A357" s="125"/>
      <c r="B357" s="218"/>
      <c r="C357" s="120">
        <v>4220</v>
      </c>
      <c r="D357" s="115" t="s">
        <v>97</v>
      </c>
      <c r="E357" s="119"/>
      <c r="F357" s="119">
        <v>8300</v>
      </c>
    </row>
    <row r="358" spans="1:6" x14ac:dyDescent="0.25">
      <c r="A358" s="125"/>
      <c r="B358" s="218"/>
      <c r="C358" s="120">
        <v>4260</v>
      </c>
      <c r="D358" s="115" t="s">
        <v>23</v>
      </c>
      <c r="E358" s="119">
        <v>1709</v>
      </c>
      <c r="F358" s="119"/>
    </row>
    <row r="359" spans="1:6" x14ac:dyDescent="0.25">
      <c r="A359" s="125"/>
      <c r="B359" s="218"/>
      <c r="C359" s="120">
        <v>4270</v>
      </c>
      <c r="D359" s="166" t="s">
        <v>62</v>
      </c>
      <c r="E359" s="119"/>
      <c r="F359" s="119">
        <v>3344</v>
      </c>
    </row>
    <row r="360" spans="1:6" x14ac:dyDescent="0.25">
      <c r="A360" s="125"/>
      <c r="B360" s="218"/>
      <c r="C360" s="120">
        <v>4280</v>
      </c>
      <c r="D360" s="115" t="s">
        <v>67</v>
      </c>
      <c r="E360" s="119"/>
      <c r="F360" s="119">
        <v>300</v>
      </c>
    </row>
    <row r="361" spans="1:6" x14ac:dyDescent="0.25">
      <c r="A361" s="125"/>
      <c r="B361" s="218"/>
      <c r="C361" s="120">
        <v>4300</v>
      </c>
      <c r="D361" s="166" t="s">
        <v>12</v>
      </c>
      <c r="E361" s="119"/>
      <c r="F361" s="119">
        <v>1185</v>
      </c>
    </row>
    <row r="362" spans="1:6" x14ac:dyDescent="0.25">
      <c r="A362" s="125"/>
      <c r="B362" s="218"/>
      <c r="C362" s="120">
        <v>4360</v>
      </c>
      <c r="D362" s="166" t="s">
        <v>76</v>
      </c>
      <c r="E362" s="119"/>
      <c r="F362" s="119">
        <v>444</v>
      </c>
    </row>
    <row r="363" spans="1:6" x14ac:dyDescent="0.25">
      <c r="A363" s="125"/>
      <c r="B363" s="218"/>
      <c r="C363" s="120">
        <v>4430</v>
      </c>
      <c r="D363" s="122" t="s">
        <v>75</v>
      </c>
      <c r="E363" s="119"/>
      <c r="F363" s="119">
        <v>342</v>
      </c>
    </row>
    <row r="364" spans="1:6" x14ac:dyDescent="0.25">
      <c r="A364" s="114"/>
      <c r="B364" s="169"/>
      <c r="C364" s="120">
        <v>4530</v>
      </c>
      <c r="D364" s="115" t="s">
        <v>115</v>
      </c>
      <c r="E364" s="119"/>
      <c r="F364" s="119">
        <v>234</v>
      </c>
    </row>
    <row r="367" spans="1:6" x14ac:dyDescent="0.25">
      <c r="A367" s="2" t="s">
        <v>0</v>
      </c>
      <c r="B367" s="2" t="s">
        <v>1</v>
      </c>
      <c r="C367" s="2" t="s">
        <v>2</v>
      </c>
      <c r="D367" s="8" t="s">
        <v>3</v>
      </c>
      <c r="E367" s="9" t="s">
        <v>4</v>
      </c>
      <c r="F367" s="10" t="s">
        <v>5</v>
      </c>
    </row>
    <row r="368" spans="1:6" x14ac:dyDescent="0.25">
      <c r="A368" s="3"/>
      <c r="B368" s="3"/>
      <c r="C368" s="3"/>
      <c r="D368" s="11"/>
      <c r="E368" s="12"/>
      <c r="F368" s="13"/>
    </row>
    <row r="369" spans="1:8" x14ac:dyDescent="0.25">
      <c r="A369" s="105"/>
      <c r="B369" s="217">
        <v>85419</v>
      </c>
      <c r="C369" s="163"/>
      <c r="D369" s="103" t="s">
        <v>119</v>
      </c>
      <c r="E369" s="167">
        <f>E370</f>
        <v>1334</v>
      </c>
      <c r="F369" s="167">
        <f>F370</f>
        <v>11912</v>
      </c>
    </row>
    <row r="370" spans="1:8" x14ac:dyDescent="0.25">
      <c r="A370" s="188"/>
      <c r="B370" s="251"/>
      <c r="C370" s="247"/>
      <c r="D370" s="215" t="s">
        <v>104</v>
      </c>
      <c r="E370" s="182">
        <f>SUM(E371:E378)</f>
        <v>1334</v>
      </c>
      <c r="F370" s="182">
        <f>SUM(F371:F378)</f>
        <v>11912</v>
      </c>
    </row>
    <row r="371" spans="1:8" x14ac:dyDescent="0.25">
      <c r="A371" s="125"/>
      <c r="B371" s="218"/>
      <c r="C371" s="120">
        <v>3020</v>
      </c>
      <c r="D371" s="166" t="s">
        <v>66</v>
      </c>
      <c r="E371" s="119"/>
      <c r="F371" s="119">
        <v>486</v>
      </c>
    </row>
    <row r="372" spans="1:8" x14ac:dyDescent="0.25">
      <c r="A372" s="125"/>
      <c r="B372" s="218"/>
      <c r="C372" s="120">
        <v>4010</v>
      </c>
      <c r="D372" s="116" t="s">
        <v>13</v>
      </c>
      <c r="E372" s="119"/>
      <c r="F372" s="119">
        <v>7000</v>
      </c>
    </row>
    <row r="373" spans="1:8" s="107" customFormat="1" x14ac:dyDescent="0.25">
      <c r="A373" s="125"/>
      <c r="B373" s="218"/>
      <c r="C373" s="120">
        <v>4110</v>
      </c>
      <c r="D373" s="116" t="s">
        <v>31</v>
      </c>
      <c r="E373" s="119">
        <v>1334</v>
      </c>
      <c r="F373" s="119"/>
      <c r="G373" s="108"/>
      <c r="H373" s="108"/>
    </row>
    <row r="374" spans="1:8" s="107" customFormat="1" x14ac:dyDescent="0.25">
      <c r="A374" s="125"/>
      <c r="B374" s="218"/>
      <c r="C374" s="120">
        <v>4120</v>
      </c>
      <c r="D374" s="116" t="s">
        <v>26</v>
      </c>
      <c r="E374" s="119"/>
      <c r="F374" s="119">
        <v>175</v>
      </c>
      <c r="G374" s="108"/>
      <c r="H374" s="108"/>
    </row>
    <row r="375" spans="1:8" s="107" customFormat="1" x14ac:dyDescent="0.25">
      <c r="A375" s="125"/>
      <c r="B375" s="218"/>
      <c r="C375" s="120">
        <v>4270</v>
      </c>
      <c r="D375" s="166" t="s">
        <v>62</v>
      </c>
      <c r="E375" s="119"/>
      <c r="F375" s="119">
        <v>1000</v>
      </c>
      <c r="G375" s="108"/>
      <c r="H375" s="108"/>
    </row>
    <row r="376" spans="1:8" s="107" customFormat="1" x14ac:dyDescent="0.25">
      <c r="A376" s="125"/>
      <c r="B376" s="218"/>
      <c r="C376" s="120">
        <v>4300</v>
      </c>
      <c r="D376" s="166" t="s">
        <v>12</v>
      </c>
      <c r="E376" s="119"/>
      <c r="F376" s="119">
        <v>700</v>
      </c>
      <c r="G376" s="108"/>
      <c r="H376" s="108"/>
    </row>
    <row r="377" spans="1:8" x14ac:dyDescent="0.25">
      <c r="A377" s="125"/>
      <c r="B377" s="218"/>
      <c r="C377" s="120">
        <v>4440</v>
      </c>
      <c r="D377" s="114" t="s">
        <v>69</v>
      </c>
      <c r="E377" s="119"/>
      <c r="F377" s="119">
        <v>908</v>
      </c>
    </row>
    <row r="378" spans="1:8" x14ac:dyDescent="0.25">
      <c r="A378" s="125"/>
      <c r="B378" s="169"/>
      <c r="C378" s="169">
        <v>4710</v>
      </c>
      <c r="D378" s="122" t="s">
        <v>30</v>
      </c>
      <c r="E378" s="207"/>
      <c r="F378" s="207">
        <v>1643</v>
      </c>
    </row>
    <row r="379" spans="1:8" x14ac:dyDescent="0.25">
      <c r="A379" s="220"/>
      <c r="B379" s="246">
        <v>85495</v>
      </c>
      <c r="C379" s="103"/>
      <c r="D379" s="103" t="s">
        <v>11</v>
      </c>
      <c r="E379" s="167">
        <f>E380+E382</f>
        <v>34807</v>
      </c>
      <c r="F379" s="167">
        <f>F380+F382</f>
        <v>32948</v>
      </c>
    </row>
    <row r="380" spans="1:8" x14ac:dyDescent="0.25">
      <c r="A380" s="188"/>
      <c r="B380" s="248"/>
      <c r="C380" s="214"/>
      <c r="D380" s="215" t="s">
        <v>104</v>
      </c>
      <c r="E380" s="182">
        <f>E381</f>
        <v>1859</v>
      </c>
      <c r="F380" s="182">
        <f>F381</f>
        <v>0</v>
      </c>
    </row>
    <row r="381" spans="1:8" x14ac:dyDescent="0.25">
      <c r="A381" s="125"/>
      <c r="B381" s="218"/>
      <c r="C381" s="120">
        <v>4440</v>
      </c>
      <c r="D381" s="115" t="s">
        <v>69</v>
      </c>
      <c r="E381" s="119">
        <v>1859</v>
      </c>
      <c r="F381" s="119"/>
    </row>
    <row r="382" spans="1:8" x14ac:dyDescent="0.25">
      <c r="A382" s="127"/>
      <c r="B382" s="86"/>
      <c r="C382" s="130"/>
      <c r="D382" s="106" t="s">
        <v>89</v>
      </c>
      <c r="E382" s="164">
        <f>E384+E385+E383+E386+E387+E388+E389+E390+E391+E392</f>
        <v>32948</v>
      </c>
      <c r="F382" s="164">
        <f>F384+F385+F383+F386+F387+F388+F389+F390+F391+F392</f>
        <v>32948</v>
      </c>
    </row>
    <row r="383" spans="1:8" x14ac:dyDescent="0.25">
      <c r="A383" s="128"/>
      <c r="B383" s="125"/>
      <c r="C383" s="115">
        <v>3247</v>
      </c>
      <c r="D383" s="112" t="s">
        <v>46</v>
      </c>
      <c r="E383" s="165">
        <v>18361</v>
      </c>
      <c r="F383" s="165"/>
    </row>
    <row r="384" spans="1:8" x14ac:dyDescent="0.25">
      <c r="A384" s="128"/>
      <c r="B384" s="125"/>
      <c r="C384" s="115">
        <v>3249</v>
      </c>
      <c r="D384" s="112" t="s">
        <v>46</v>
      </c>
      <c r="E384" s="165">
        <v>839</v>
      </c>
      <c r="F384" s="165"/>
    </row>
    <row r="385" spans="1:6" x14ac:dyDescent="0.25">
      <c r="A385" s="128"/>
      <c r="B385" s="125"/>
      <c r="C385" s="115">
        <v>4017</v>
      </c>
      <c r="D385" s="112" t="s">
        <v>53</v>
      </c>
      <c r="E385" s="165">
        <v>11285</v>
      </c>
      <c r="F385" s="165"/>
    </row>
    <row r="386" spans="1:6" x14ac:dyDescent="0.25">
      <c r="A386" s="128"/>
      <c r="B386" s="125"/>
      <c r="C386" s="115">
        <v>4019</v>
      </c>
      <c r="D386" s="112" t="s">
        <v>53</v>
      </c>
      <c r="E386" s="119">
        <v>516</v>
      </c>
      <c r="F386" s="119"/>
    </row>
    <row r="387" spans="1:6" x14ac:dyDescent="0.25">
      <c r="A387" s="128"/>
      <c r="B387" s="125"/>
      <c r="C387" s="115">
        <v>4117</v>
      </c>
      <c r="D387" s="112" t="s">
        <v>31</v>
      </c>
      <c r="E387" s="119">
        <v>1748</v>
      </c>
      <c r="F387" s="119"/>
    </row>
    <row r="388" spans="1:6" x14ac:dyDescent="0.25">
      <c r="A388" s="128"/>
      <c r="B388" s="125"/>
      <c r="C388" s="115">
        <v>4119</v>
      </c>
      <c r="D388" s="112" t="s">
        <v>31</v>
      </c>
      <c r="E388" s="119">
        <v>80</v>
      </c>
      <c r="F388" s="119"/>
    </row>
    <row r="389" spans="1:6" x14ac:dyDescent="0.25">
      <c r="A389" s="25"/>
      <c r="B389" s="34"/>
      <c r="C389" s="28">
        <v>4127</v>
      </c>
      <c r="D389" s="116" t="s">
        <v>26</v>
      </c>
      <c r="E389" s="84">
        <v>114</v>
      </c>
      <c r="F389" s="84"/>
    </row>
    <row r="390" spans="1:6" x14ac:dyDescent="0.25">
      <c r="A390" s="78"/>
      <c r="B390" s="73"/>
      <c r="C390" s="166">
        <v>4129</v>
      </c>
      <c r="D390" s="116" t="s">
        <v>26</v>
      </c>
      <c r="E390" s="84">
        <v>5</v>
      </c>
      <c r="F390" s="84"/>
    </row>
    <row r="391" spans="1:6" x14ac:dyDescent="0.25">
      <c r="A391" s="78"/>
      <c r="B391" s="73"/>
      <c r="C391" s="166">
        <v>4307</v>
      </c>
      <c r="D391" s="166" t="s">
        <v>12</v>
      </c>
      <c r="E391" s="84"/>
      <c r="F391" s="84">
        <v>31508</v>
      </c>
    </row>
    <row r="392" spans="1:6" x14ac:dyDescent="0.25">
      <c r="A392" s="102"/>
      <c r="B392" s="74"/>
      <c r="C392" s="166">
        <v>4309</v>
      </c>
      <c r="D392" s="166" t="s">
        <v>12</v>
      </c>
      <c r="E392" s="84"/>
      <c r="F392" s="84">
        <v>1440</v>
      </c>
    </row>
    <row r="393" spans="1:6" x14ac:dyDescent="0.25">
      <c r="A393" s="105">
        <v>855</v>
      </c>
      <c r="B393" s="217"/>
      <c r="C393" s="103"/>
      <c r="D393" s="103" t="s">
        <v>37</v>
      </c>
      <c r="E393" s="167">
        <f>E394+E406</f>
        <v>47474</v>
      </c>
      <c r="F393" s="167">
        <f>F394+F406</f>
        <v>47474</v>
      </c>
    </row>
    <row r="394" spans="1:6" x14ac:dyDescent="0.25">
      <c r="A394" s="105"/>
      <c r="B394" s="217">
        <v>85508</v>
      </c>
      <c r="C394" s="163"/>
      <c r="D394" s="103" t="s">
        <v>54</v>
      </c>
      <c r="E394" s="167">
        <f>E395+E396+E397+E398+E399+E400</f>
        <v>5236</v>
      </c>
      <c r="F394" s="167">
        <f>F395+F396+F397+F398+F399+F400</f>
        <v>5236</v>
      </c>
    </row>
    <row r="395" spans="1:6" x14ac:dyDescent="0.25">
      <c r="A395" s="125"/>
      <c r="B395" s="218"/>
      <c r="C395" s="120">
        <v>4010</v>
      </c>
      <c r="D395" s="112" t="s">
        <v>53</v>
      </c>
      <c r="E395" s="119">
        <v>2020</v>
      </c>
      <c r="F395" s="119"/>
    </row>
    <row r="396" spans="1:6" x14ac:dyDescent="0.25">
      <c r="A396" s="125"/>
      <c r="B396" s="218"/>
      <c r="C396" s="120">
        <v>4170</v>
      </c>
      <c r="D396" s="166" t="s">
        <v>32</v>
      </c>
      <c r="E396" s="119"/>
      <c r="F396" s="119">
        <v>5180</v>
      </c>
    </row>
    <row r="397" spans="1:6" x14ac:dyDescent="0.25">
      <c r="A397" s="125"/>
      <c r="B397" s="218"/>
      <c r="C397" s="120">
        <v>4210</v>
      </c>
      <c r="D397" s="116" t="s">
        <v>10</v>
      </c>
      <c r="E397" s="119">
        <v>3000</v>
      </c>
      <c r="F397" s="119"/>
    </row>
    <row r="398" spans="1:6" x14ac:dyDescent="0.25">
      <c r="A398" s="125"/>
      <c r="B398" s="218"/>
      <c r="C398" s="120">
        <v>4700</v>
      </c>
      <c r="D398" s="166" t="s">
        <v>35</v>
      </c>
      <c r="E398" s="119">
        <v>160</v>
      </c>
      <c r="F398" s="119"/>
    </row>
    <row r="399" spans="1:6" x14ac:dyDescent="0.25">
      <c r="A399" s="125"/>
      <c r="B399" s="218"/>
      <c r="C399" s="120">
        <v>4110</v>
      </c>
      <c r="D399" s="112" t="s">
        <v>31</v>
      </c>
      <c r="E399" s="119"/>
      <c r="F399" s="119">
        <v>56</v>
      </c>
    </row>
    <row r="400" spans="1:6" x14ac:dyDescent="0.25">
      <c r="A400" s="114"/>
      <c r="B400" s="169"/>
      <c r="C400" s="120">
        <v>4120</v>
      </c>
      <c r="D400" s="116" t="s">
        <v>26</v>
      </c>
      <c r="E400" s="119">
        <v>56</v>
      </c>
      <c r="F400" s="119"/>
    </row>
    <row r="404" spans="1:6" x14ac:dyDescent="0.25">
      <c r="A404" s="2" t="s">
        <v>0</v>
      </c>
      <c r="B404" s="2" t="s">
        <v>1</v>
      </c>
      <c r="C404" s="2" t="s">
        <v>2</v>
      </c>
      <c r="D404" s="8" t="s">
        <v>3</v>
      </c>
      <c r="E404" s="9" t="s">
        <v>4</v>
      </c>
      <c r="F404" s="10" t="s">
        <v>5</v>
      </c>
    </row>
    <row r="405" spans="1:6" x14ac:dyDescent="0.25">
      <c r="A405" s="3"/>
      <c r="B405" s="3"/>
      <c r="C405" s="3"/>
      <c r="D405" s="11"/>
      <c r="E405" s="12"/>
      <c r="F405" s="13"/>
    </row>
    <row r="406" spans="1:6" x14ac:dyDescent="0.25">
      <c r="A406" s="105"/>
      <c r="B406" s="217">
        <v>85510</v>
      </c>
      <c r="C406" s="163"/>
      <c r="D406" s="103" t="s">
        <v>91</v>
      </c>
      <c r="E406" s="167">
        <f>E407</f>
        <v>42238</v>
      </c>
      <c r="F406" s="167">
        <f>F407</f>
        <v>42238</v>
      </c>
    </row>
    <row r="407" spans="1:6" x14ac:dyDescent="0.25">
      <c r="A407" s="86"/>
      <c r="B407" s="219"/>
      <c r="C407" s="130"/>
      <c r="D407" s="106" t="s">
        <v>92</v>
      </c>
      <c r="E407" s="113">
        <f>SUM(E408:E421)</f>
        <v>42238</v>
      </c>
      <c r="F407" s="113">
        <f>SUM(F408:F421)</f>
        <v>42238</v>
      </c>
    </row>
    <row r="408" spans="1:6" x14ac:dyDescent="0.25">
      <c r="A408" s="125"/>
      <c r="B408" s="218"/>
      <c r="C408" s="120">
        <v>3020</v>
      </c>
      <c r="D408" s="166" t="s">
        <v>66</v>
      </c>
      <c r="E408" s="119"/>
      <c r="F408" s="119">
        <v>18</v>
      </c>
    </row>
    <row r="409" spans="1:6" x14ac:dyDescent="0.25">
      <c r="A409" s="125"/>
      <c r="B409" s="218"/>
      <c r="C409" s="120">
        <v>3110</v>
      </c>
      <c r="D409" s="112" t="s">
        <v>93</v>
      </c>
      <c r="E409" s="119">
        <v>829</v>
      </c>
      <c r="F409" s="119"/>
    </row>
    <row r="410" spans="1:6" x14ac:dyDescent="0.25">
      <c r="A410" s="125"/>
      <c r="B410" s="218"/>
      <c r="C410" s="71">
        <v>4010</v>
      </c>
      <c r="D410" s="116" t="s">
        <v>13</v>
      </c>
      <c r="E410" s="119">
        <v>38677</v>
      </c>
      <c r="F410" s="119"/>
    </row>
    <row r="411" spans="1:6" x14ac:dyDescent="0.25">
      <c r="A411" s="125"/>
      <c r="B411" s="218"/>
      <c r="C411" s="120">
        <v>4110</v>
      </c>
      <c r="D411" s="116" t="s">
        <v>31</v>
      </c>
      <c r="E411" s="119"/>
      <c r="F411" s="119">
        <v>1774</v>
      </c>
    </row>
    <row r="412" spans="1:6" x14ac:dyDescent="0.25">
      <c r="A412" s="125"/>
      <c r="B412" s="218"/>
      <c r="C412" s="120">
        <v>4120</v>
      </c>
      <c r="D412" s="116" t="s">
        <v>26</v>
      </c>
      <c r="E412" s="119">
        <v>631</v>
      </c>
      <c r="F412" s="119"/>
    </row>
    <row r="413" spans="1:6" x14ac:dyDescent="0.25">
      <c r="A413" s="125"/>
      <c r="B413" s="218"/>
      <c r="C413" s="120">
        <v>4260</v>
      </c>
      <c r="D413" s="115" t="s">
        <v>23</v>
      </c>
      <c r="E413" s="119"/>
      <c r="F413" s="119">
        <v>26588</v>
      </c>
    </row>
    <row r="414" spans="1:6" x14ac:dyDescent="0.25">
      <c r="A414" s="125"/>
      <c r="B414" s="218"/>
      <c r="C414" s="120">
        <v>4270</v>
      </c>
      <c r="D414" s="115" t="s">
        <v>62</v>
      </c>
      <c r="E414" s="119">
        <v>245</v>
      </c>
      <c r="F414" s="119"/>
    </row>
    <row r="415" spans="1:6" x14ac:dyDescent="0.25">
      <c r="A415" s="125"/>
      <c r="B415" s="218"/>
      <c r="C415" s="123">
        <v>4280</v>
      </c>
      <c r="D415" s="115" t="s">
        <v>67</v>
      </c>
      <c r="E415" s="119"/>
      <c r="F415" s="119">
        <v>25</v>
      </c>
    </row>
    <row r="416" spans="1:6" x14ac:dyDescent="0.25">
      <c r="A416" s="125"/>
      <c r="B416" s="218"/>
      <c r="C416" s="120">
        <v>4300</v>
      </c>
      <c r="D416" s="166" t="s">
        <v>12</v>
      </c>
      <c r="E416" s="119">
        <v>1654</v>
      </c>
      <c r="F416" s="119"/>
    </row>
    <row r="417" spans="1:6" x14ac:dyDescent="0.25">
      <c r="A417" s="125"/>
      <c r="B417" s="218"/>
      <c r="C417" s="120">
        <v>4430</v>
      </c>
      <c r="D417" s="122" t="s">
        <v>75</v>
      </c>
      <c r="E417" s="119"/>
      <c r="F417" s="119">
        <v>652</v>
      </c>
    </row>
    <row r="418" spans="1:6" x14ac:dyDescent="0.25">
      <c r="A418" s="125"/>
      <c r="B418" s="218"/>
      <c r="C418" s="120">
        <v>4440</v>
      </c>
      <c r="D418" s="115" t="s">
        <v>69</v>
      </c>
      <c r="E418" s="119"/>
      <c r="F418" s="119">
        <v>2235</v>
      </c>
    </row>
    <row r="419" spans="1:6" x14ac:dyDescent="0.25">
      <c r="A419" s="125"/>
      <c r="B419" s="218"/>
      <c r="C419" s="120">
        <v>4520</v>
      </c>
      <c r="D419" s="115" t="s">
        <v>70</v>
      </c>
      <c r="E419" s="119">
        <v>78</v>
      </c>
      <c r="F419" s="119"/>
    </row>
    <row r="420" spans="1:6" x14ac:dyDescent="0.25">
      <c r="A420" s="125"/>
      <c r="B420" s="218"/>
      <c r="C420" s="120">
        <v>4700</v>
      </c>
      <c r="D420" s="115" t="s">
        <v>35</v>
      </c>
      <c r="E420" s="119">
        <v>124</v>
      </c>
      <c r="F420" s="119"/>
    </row>
    <row r="421" spans="1:6" x14ac:dyDescent="0.25">
      <c r="A421" s="114"/>
      <c r="B421" s="169"/>
      <c r="C421" s="120">
        <v>4710</v>
      </c>
      <c r="D421" s="122" t="s">
        <v>30</v>
      </c>
      <c r="E421" s="119"/>
      <c r="F421" s="119">
        <v>10946</v>
      </c>
    </row>
    <row r="422" spans="1:6" x14ac:dyDescent="0.25">
      <c r="A422" s="234">
        <v>900</v>
      </c>
      <c r="B422" s="103"/>
      <c r="C422" s="163"/>
      <c r="D422" s="27" t="s">
        <v>101</v>
      </c>
      <c r="E422" s="167">
        <f>E423</f>
        <v>5000</v>
      </c>
      <c r="F422" s="167">
        <f>F423</f>
        <v>5000</v>
      </c>
    </row>
    <row r="423" spans="1:6" x14ac:dyDescent="0.25">
      <c r="A423" s="101"/>
      <c r="B423" s="220">
        <v>90019</v>
      </c>
      <c r="C423" s="163"/>
      <c r="D423" s="27" t="s">
        <v>102</v>
      </c>
      <c r="E423" s="167">
        <f>E424+E425</f>
        <v>5000</v>
      </c>
      <c r="F423" s="167">
        <f>F424+F425</f>
        <v>5000</v>
      </c>
    </row>
    <row r="424" spans="1:6" x14ac:dyDescent="0.25">
      <c r="A424" s="128"/>
      <c r="B424" s="125"/>
      <c r="C424" s="120">
        <v>4210</v>
      </c>
      <c r="D424" s="116" t="s">
        <v>10</v>
      </c>
      <c r="E424" s="119">
        <v>5000</v>
      </c>
      <c r="F424" s="119"/>
    </row>
    <row r="425" spans="1:6" x14ac:dyDescent="0.25">
      <c r="A425" s="129"/>
      <c r="B425" s="114"/>
      <c r="C425" s="120">
        <v>4300</v>
      </c>
      <c r="D425" s="166" t="s">
        <v>12</v>
      </c>
      <c r="E425" s="119"/>
      <c r="F425" s="119">
        <v>5000</v>
      </c>
    </row>
    <row r="426" spans="1:6" x14ac:dyDescent="0.25">
      <c r="A426" s="62"/>
      <c r="B426" s="62"/>
      <c r="C426" s="52"/>
      <c r="D426" s="52" t="s">
        <v>9</v>
      </c>
      <c r="E426" s="53">
        <f>E422+E393+E284+E259+E144+E123+E116+E100+E95+E81</f>
        <v>518084</v>
      </c>
      <c r="F426" s="53">
        <f>F422+F393+F284+F259+F144+F123+F116+F100+F95+F81</f>
        <v>518084</v>
      </c>
    </row>
    <row r="427" spans="1:6" x14ac:dyDescent="0.25">
      <c r="A427" s="52"/>
      <c r="B427" s="52"/>
      <c r="C427" s="52"/>
      <c r="D427" s="52" t="s">
        <v>14</v>
      </c>
      <c r="E427" s="53">
        <v>0</v>
      </c>
      <c r="F427" s="53">
        <v>0</v>
      </c>
    </row>
  </sheetData>
  <pageMargins left="0.70866141732283472" right="0.70866141732283472" top="0.98425196850393704" bottom="0.70866141732283472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2:C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Arkusz3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 SPŚwidwin</dc:creator>
  <cp:lastModifiedBy>Anna Buniak</cp:lastModifiedBy>
  <cp:lastPrinted>2021-12-16T07:52:16Z</cp:lastPrinted>
  <dcterms:created xsi:type="dcterms:W3CDTF">2015-09-08T08:14:30Z</dcterms:created>
  <dcterms:modified xsi:type="dcterms:W3CDTF">2021-12-16T08:03:24Z</dcterms:modified>
</cp:coreProperties>
</file>