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172\M.Kozik\Moje dokumenty\sesje\sesja 25\uchwaly\XXV 125 26 WPF\"/>
    </mc:Choice>
  </mc:AlternateContent>
  <xr:revisionPtr revIDLastSave="0" documentId="13_ncr:1_{F8EC39C7-3F19-4CD6-B460-B89CF21342F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WESTYCJE 2026" sheetId="9" r:id="rId1"/>
    <sheet name="INWESTYCJE 2027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8" i="9" l="1"/>
  <c r="I111" i="9"/>
  <c r="G111" i="9" s="1"/>
  <c r="I107" i="9"/>
  <c r="G107" i="9"/>
  <c r="I105" i="9"/>
  <c r="I117" i="9" s="1"/>
  <c r="I99" i="9"/>
  <c r="G99" i="9" s="1"/>
  <c r="I95" i="9"/>
  <c r="G95" i="9" s="1"/>
  <c r="I91" i="9"/>
  <c r="G91" i="9"/>
  <c r="I87" i="9"/>
  <c r="G87" i="9" s="1"/>
  <c r="I83" i="9"/>
  <c r="G83" i="9"/>
  <c r="I79" i="9"/>
  <c r="G79" i="9" s="1"/>
  <c r="I75" i="9"/>
  <c r="G75" i="9"/>
  <c r="I71" i="9"/>
  <c r="G71" i="9" s="1"/>
  <c r="I67" i="9"/>
  <c r="G67" i="9"/>
  <c r="I57" i="9"/>
  <c r="G57" i="9" s="1"/>
  <c r="I53" i="9"/>
  <c r="G53" i="9"/>
  <c r="I50" i="9"/>
  <c r="I45" i="9"/>
  <c r="G45" i="9"/>
  <c r="I41" i="9"/>
  <c r="G41" i="9" s="1"/>
  <c r="I37" i="9"/>
  <c r="G37" i="9" s="1"/>
  <c r="I33" i="9"/>
  <c r="G33" i="9" s="1"/>
  <c r="I29" i="9"/>
  <c r="G29" i="9"/>
  <c r="I25" i="9"/>
  <c r="G25" i="9" s="1"/>
  <c r="I22" i="9"/>
  <c r="I21" i="9"/>
  <c r="G21" i="9" s="1"/>
  <c r="I17" i="9"/>
  <c r="G17" i="9"/>
  <c r="I13" i="9"/>
  <c r="G13" i="9" s="1"/>
  <c r="I9" i="9"/>
  <c r="G9" i="9"/>
  <c r="I116" i="9" l="1"/>
  <c r="I103" i="9"/>
  <c r="I49" i="9"/>
  <c r="G49" i="9" s="1"/>
  <c r="I115" i="9" l="1"/>
  <c r="G103" i="9"/>
  <c r="G115" i="9" s="1"/>
  <c r="I33" i="10" l="1"/>
  <c r="I32" i="10"/>
  <c r="I23" i="10"/>
  <c r="G23" i="10"/>
  <c r="I34" i="10" l="1"/>
  <c r="I19" i="10"/>
  <c r="G19" i="10" s="1"/>
  <c r="I15" i="10"/>
  <c r="G15" i="10"/>
  <c r="I27" i="10"/>
  <c r="G27" i="10" s="1"/>
  <c r="I11" i="10"/>
  <c r="G11" i="10" l="1"/>
  <c r="G31" i="10" s="1"/>
  <c r="I31" i="10"/>
</calcChain>
</file>

<file path=xl/sharedStrings.xml><?xml version="1.0" encoding="utf-8"?>
<sst xmlns="http://schemas.openxmlformats.org/spreadsheetml/2006/main" count="251" uniqueCount="59">
  <si>
    <t>Tabela Nr 2</t>
  </si>
  <si>
    <t>Jednostka</t>
  </si>
  <si>
    <t>Nazwa zadania</t>
  </si>
  <si>
    <t>organizacyjna</t>
  </si>
  <si>
    <t>Okres</t>
  </si>
  <si>
    <t xml:space="preserve">Łączne </t>
  </si>
  <si>
    <t>Źródła</t>
  </si>
  <si>
    <t>Lp.</t>
  </si>
  <si>
    <t>Dział</t>
  </si>
  <si>
    <t>Rozdział</t>
  </si>
  <si>
    <t xml:space="preserve">inwestycyjnego </t>
  </si>
  <si>
    <t>realizująca program</t>
  </si>
  <si>
    <t>realizacji</t>
  </si>
  <si>
    <t>nakłady</t>
  </si>
  <si>
    <t>finansowania</t>
  </si>
  <si>
    <t>lub koordynująca</t>
  </si>
  <si>
    <t>finansowe</t>
  </si>
  <si>
    <t>wykonanie programu</t>
  </si>
  <si>
    <t>(w zł)</t>
  </si>
  <si>
    <t xml:space="preserve">Starostwo Powiatowe w Świdwinie </t>
  </si>
  <si>
    <t>OGÓŁEM:</t>
  </si>
  <si>
    <t xml:space="preserve">środki własne </t>
  </si>
  <si>
    <t>środki pomocowe</t>
  </si>
  <si>
    <t>inne środki</t>
  </si>
  <si>
    <t xml:space="preserve">RAZEM </t>
  </si>
  <si>
    <t>Powiatowy Zarząd Dróg w Świdwinie</t>
  </si>
  <si>
    <t>Tabela Nr 1</t>
  </si>
  <si>
    <t>Starostwo Powiatowe w Świdwinie</t>
  </si>
  <si>
    <t>Wydatki inwestycyjne - dokumentacje, nadzory</t>
  </si>
  <si>
    <t>Poprawa infrastruktury sportowej na terenie szkół Powiatu Świdwińskiego</t>
  </si>
  <si>
    <t>Wymiana windy w budynku Starostwa Powiatowego</t>
  </si>
  <si>
    <t>Wydzielenie klatki ppoż. w budynku Starostwa Powiatowego</t>
  </si>
  <si>
    <t>Zakupy majątkowe</t>
  </si>
  <si>
    <t>Zwiększenie jakości i dostępności usług publicznych ZSR CKZ w Świdwinie</t>
  </si>
  <si>
    <t>Zwiększenie efektywności energetycznej w budynku Poradni PP w Świdwinie poprzez termomodernizację i wymianę źródła ciepła</t>
  </si>
  <si>
    <t>Zadania inwestycyjne do realizacji w 2026 roku</t>
  </si>
  <si>
    <t>Plan na 2026r.</t>
  </si>
  <si>
    <t>Zadania inwestycyjne do realizacji w 2027 roku</t>
  </si>
  <si>
    <t>Plan na 2027r.</t>
  </si>
  <si>
    <t xml:space="preserve">Remont drogi powiatowej Nr 1088Z w km 8+787-13+370 na odcinku od m. Zajączkówko do m. Połczyn Zdrój  </t>
  </si>
  <si>
    <t>Przebudowa drogi powiatowej Nr 1074Z na odcinku Świdwin – Niemierzyno</t>
  </si>
  <si>
    <t>Przebudowa z rozbudową drogi powiatowej Nr 1083Z Świdwin – Świdwinek</t>
  </si>
  <si>
    <t>Zwiększenie jakości dostępności usług publicznych poprzez doposażenie CN Cordis - budowa przepompowni</t>
  </si>
  <si>
    <t>Powiatowy Inspektorat Nadzoru Budowlanego w Świdwinie</t>
  </si>
  <si>
    <t>Rozbudowa Regionalnej Infrastruktury Informacji Przestrzennej Województwa Zachodniopomorskiego</t>
  </si>
  <si>
    <t>Przebudowa ZPO w Połczynie Zdroju na potrzeby Poradni Psychologiczno-Pedagogicznej</t>
  </si>
  <si>
    <t>Adaptacja terenów zurbanizowanych do zmian klimatu – mała retencja wodna                         w szpitalu w Połczynie Zdroju</t>
  </si>
  <si>
    <t>Utworzenie terenów zielonych przy Domu Pomocy Społecznej w Modrzewcu</t>
  </si>
  <si>
    <t xml:space="preserve">Poprawa jakości i dostępności kształcenia zawodowego w szkołach ponadpodstawowych wraz z doposażeniem pracowni </t>
  </si>
  <si>
    <t>Zespół Szkół w Połczynie Zdroju</t>
  </si>
  <si>
    <t>Zespół Szkół Rolniczych CKZ w Świdwinie</t>
  </si>
  <si>
    <t>Termomodernizacja budynku mieszkalnego przy ul. Wojska Polskiego 27 w Świdwinie</t>
  </si>
  <si>
    <t>Przebudowa ZPO w Połczynie Zdroju na potrzeby PPP w Połczynie Zdroju i PCPR w Świdwinie</t>
  </si>
  <si>
    <t>Budowa hali magazynowej o konstrukcji stalowej wraz z niezbędnymi urządzeniami - OLOC</t>
  </si>
  <si>
    <t xml:space="preserve">Dokumentacja projektowa instalacji fotowoltaicznej </t>
  </si>
  <si>
    <t>Komenda Powiatowej Państwowej Straży Pożarnej w Świdwinie</t>
  </si>
  <si>
    <t>Zakupy majątkowe  w ramach programu "Bezpieczeństwo na terenie Powiatu Świdwińskiego"</t>
  </si>
  <si>
    <t>Adaptacja terenów zurbanizowanych do zmian klimatu – mała retencja wodna w szpitalu w Połczynie Zdroju</t>
  </si>
  <si>
    <t>Wydzielenie klatki ppoż. w budynku internatu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</si>
</sst>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2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3" fillId="2" borderId="7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 wrapText="1"/>
    </xf>
    <xf numFmtId="3" fontId="3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0" xfId="0" applyFont="1"/>
    <xf numFmtId="4" fontId="3" fillId="2" borderId="7" xfId="1" applyNumberFormat="1" applyFont="1" applyFill="1" applyBorder="1" applyAlignment="1">
      <alignment vertical="center"/>
    </xf>
    <xf numFmtId="4" fontId="2" fillId="2" borderId="7" xfId="1" applyNumberFormat="1" applyFont="1" applyFill="1" applyBorder="1" applyAlignment="1">
      <alignment vertical="center"/>
    </xf>
    <xf numFmtId="4" fontId="2" fillId="2" borderId="7" xfId="1" applyNumberFormat="1" applyFont="1" applyFill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4" fontId="3" fillId="0" borderId="7" xfId="1" applyNumberFormat="1" applyFont="1" applyBorder="1" applyAlignment="1">
      <alignment vertical="center" wrapText="1"/>
    </xf>
    <xf numFmtId="4" fontId="2" fillId="0" borderId="7" xfId="2" applyNumberFormat="1" applyFont="1" applyBorder="1" applyAlignment="1">
      <alignment vertical="center"/>
    </xf>
    <xf numFmtId="4" fontId="2" fillId="0" borderId="7" xfId="1" applyNumberFormat="1" applyFont="1" applyBorder="1" applyAlignment="1">
      <alignment vertical="center" wrapText="1"/>
    </xf>
    <xf numFmtId="0" fontId="9" fillId="0" borderId="0" xfId="0" applyFo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2" borderId="7" xfId="1" applyFont="1" applyFill="1" applyBorder="1"/>
    <xf numFmtId="164" fontId="3" fillId="0" borderId="7" xfId="1" applyNumberFormat="1" applyFont="1" applyBorder="1" applyAlignment="1">
      <alignment vertical="center" wrapText="1"/>
    </xf>
    <xf numFmtId="0" fontId="11" fillId="2" borderId="7" xfId="1" applyFont="1" applyFill="1" applyBorder="1"/>
    <xf numFmtId="164" fontId="11" fillId="0" borderId="7" xfId="1" applyNumberFormat="1" applyFont="1" applyBorder="1" applyAlignment="1">
      <alignment vertical="center" wrapText="1"/>
    </xf>
    <xf numFmtId="0" fontId="11" fillId="2" borderId="7" xfId="1" applyFont="1" applyFill="1" applyBorder="1" applyAlignment="1">
      <alignment wrapText="1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4" fontId="11" fillId="2" borderId="7" xfId="1" applyNumberFormat="1" applyFont="1" applyFill="1" applyBorder="1" applyAlignment="1">
      <alignment vertical="center"/>
    </xf>
    <xf numFmtId="4" fontId="11" fillId="0" borderId="7" xfId="1" applyNumberFormat="1" applyFont="1" applyBorder="1" applyAlignment="1">
      <alignment vertical="center" wrapText="1"/>
    </xf>
    <xf numFmtId="4" fontId="11" fillId="2" borderId="7" xfId="1" applyNumberFormat="1" applyFont="1" applyFill="1" applyBorder="1" applyAlignment="1">
      <alignment vertical="center" wrapText="1"/>
    </xf>
    <xf numFmtId="4" fontId="9" fillId="0" borderId="0" xfId="0" applyNumberFormat="1" applyFont="1"/>
    <xf numFmtId="0" fontId="2" fillId="0" borderId="1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vertical="center" wrapText="1"/>
    </xf>
    <xf numFmtId="4" fontId="2" fillId="0" borderId="3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/>
    <xf numFmtId="4" fontId="2" fillId="0" borderId="5" xfId="0" applyNumberFormat="1" applyFont="1" applyBorder="1"/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164" fontId="2" fillId="0" borderId="1" xfId="1" applyNumberFormat="1" applyFont="1" applyBorder="1" applyAlignment="1">
      <alignment vertical="center" wrapText="1"/>
    </xf>
    <xf numFmtId="164" fontId="2" fillId="0" borderId="3" xfId="1" applyNumberFormat="1" applyFont="1" applyBorder="1" applyAlignment="1">
      <alignment vertical="center" wrapText="1"/>
    </xf>
    <xf numFmtId="164" fontId="2" fillId="0" borderId="5" xfId="1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4" fontId="2" fillId="0" borderId="1" xfId="1" applyNumberFormat="1" applyFont="1" applyBorder="1" applyAlignment="1">
      <alignment vertical="center" shrinkToFit="1"/>
    </xf>
    <xf numFmtId="4" fontId="2" fillId="0" borderId="3" xfId="1" applyNumberFormat="1" applyFont="1" applyBorder="1" applyAlignment="1">
      <alignment vertical="center" shrinkToFit="1"/>
    </xf>
    <xf numFmtId="4" fontId="2" fillId="0" borderId="5" xfId="1" applyNumberFormat="1" applyFont="1" applyBorder="1" applyAlignment="1">
      <alignment vertical="center" shrinkToFit="1"/>
    </xf>
  </cellXfs>
  <cellStyles count="3">
    <cellStyle name="Normalny" xfId="0" builtinId="0"/>
    <cellStyle name="Normalny 4 3" xfId="1" xr:uid="{00000000-0005-0000-0000-000001000000}"/>
    <cellStyle name="Normalny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0"/>
  <sheetViews>
    <sheetView view="pageBreakPreview" topLeftCell="A88" zoomScale="60" zoomScaleNormal="100" workbookViewId="0">
      <selection activeCell="E79" sqref="E79:E82"/>
    </sheetView>
  </sheetViews>
  <sheetFormatPr defaultRowHeight="14.4"/>
  <cols>
    <col min="1" max="1" width="3.6640625" style="14" customWidth="1"/>
    <col min="2" max="2" width="6.33203125" style="14" customWidth="1"/>
    <col min="3" max="3" width="8" style="14" customWidth="1"/>
    <col min="4" max="4" width="26.88671875" style="14" customWidth="1"/>
    <col min="5" max="5" width="18" style="14" customWidth="1"/>
    <col min="6" max="6" width="9.109375" style="14"/>
    <col min="7" max="7" width="12.5546875" style="14" customWidth="1"/>
    <col min="8" max="8" width="12.6640625" style="14" customWidth="1"/>
    <col min="9" max="9" width="13.33203125" style="14" customWidth="1"/>
    <col min="10" max="10" width="9.109375" style="14"/>
  </cols>
  <sheetData>
    <row r="1" spans="1:9" s="16" customFormat="1">
      <c r="A1" s="20"/>
      <c r="B1" s="20"/>
      <c r="C1" s="20"/>
      <c r="D1" s="20"/>
      <c r="E1" s="20"/>
      <c r="F1" s="20"/>
      <c r="G1" s="71" t="s">
        <v>26</v>
      </c>
      <c r="H1" s="71"/>
      <c r="I1" s="71"/>
    </row>
    <row r="2" spans="1:9" s="16" customFormat="1">
      <c r="A2" s="72" t="s">
        <v>35</v>
      </c>
      <c r="B2" s="72"/>
      <c r="C2" s="72"/>
      <c r="D2" s="72"/>
      <c r="E2" s="72"/>
      <c r="F2" s="72"/>
      <c r="G2" s="72"/>
      <c r="H2" s="72"/>
      <c r="I2" s="72"/>
    </row>
    <row r="3" spans="1:9" s="16" customFormat="1">
      <c r="A3" s="21"/>
      <c r="B3" s="21"/>
      <c r="C3" s="21"/>
      <c r="D3" s="21"/>
      <c r="E3" s="21" t="s">
        <v>1</v>
      </c>
      <c r="F3" s="21"/>
      <c r="G3" s="33"/>
      <c r="H3" s="34"/>
      <c r="I3" s="73" t="s">
        <v>36</v>
      </c>
    </row>
    <row r="4" spans="1:9" s="16" customFormat="1">
      <c r="A4" s="23"/>
      <c r="B4" s="23"/>
      <c r="C4" s="23"/>
      <c r="D4" s="23" t="s">
        <v>2</v>
      </c>
      <c r="E4" s="23" t="s">
        <v>3</v>
      </c>
      <c r="F4" s="23" t="s">
        <v>4</v>
      </c>
      <c r="G4" s="35" t="s">
        <v>5</v>
      </c>
      <c r="H4" s="36" t="s">
        <v>6</v>
      </c>
      <c r="I4" s="74"/>
    </row>
    <row r="5" spans="1:9" s="16" customFormat="1">
      <c r="A5" s="23" t="s">
        <v>7</v>
      </c>
      <c r="B5" s="23" t="s">
        <v>8</v>
      </c>
      <c r="C5" s="23" t="s">
        <v>9</v>
      </c>
      <c r="D5" s="23" t="s">
        <v>10</v>
      </c>
      <c r="E5" s="23" t="s">
        <v>11</v>
      </c>
      <c r="F5" s="23" t="s">
        <v>12</v>
      </c>
      <c r="G5" s="35" t="s">
        <v>13</v>
      </c>
      <c r="H5" s="36" t="s">
        <v>14</v>
      </c>
      <c r="I5" s="74"/>
    </row>
    <row r="6" spans="1:9" s="16" customFormat="1">
      <c r="A6" s="23"/>
      <c r="B6" s="23"/>
      <c r="C6" s="23"/>
      <c r="D6" s="23"/>
      <c r="E6" s="23" t="s">
        <v>15</v>
      </c>
      <c r="F6" s="23"/>
      <c r="G6" s="35" t="s">
        <v>16</v>
      </c>
      <c r="H6" s="36"/>
      <c r="I6" s="74"/>
    </row>
    <row r="7" spans="1:9" s="16" customFormat="1">
      <c r="A7" s="25"/>
      <c r="B7" s="25"/>
      <c r="C7" s="25"/>
      <c r="D7" s="25"/>
      <c r="E7" s="25" t="s">
        <v>17</v>
      </c>
      <c r="F7" s="25"/>
      <c r="G7" s="37" t="s">
        <v>18</v>
      </c>
      <c r="H7" s="38"/>
      <c r="I7" s="75"/>
    </row>
    <row r="8" spans="1:9" s="16" customFormat="1" ht="12.6" customHeight="1">
      <c r="A8" s="27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  <c r="G8" s="39">
        <v>7</v>
      </c>
      <c r="H8" s="39">
        <v>8</v>
      </c>
      <c r="I8" s="39">
        <v>9</v>
      </c>
    </row>
    <row r="9" spans="1:9" s="16" customFormat="1" ht="15" customHeight="1">
      <c r="A9" s="44">
        <v>1</v>
      </c>
      <c r="B9" s="44">
        <v>600</v>
      </c>
      <c r="C9" s="44">
        <v>60014</v>
      </c>
      <c r="D9" s="47" t="s">
        <v>39</v>
      </c>
      <c r="E9" s="50" t="s">
        <v>25</v>
      </c>
      <c r="F9" s="50">
        <v>2026</v>
      </c>
      <c r="G9" s="53">
        <f>I9</f>
        <v>8422759</v>
      </c>
      <c r="H9" s="8" t="s">
        <v>20</v>
      </c>
      <c r="I9" s="17">
        <f>SUM(I10:I12)</f>
        <v>8422759</v>
      </c>
    </row>
    <row r="10" spans="1:9" s="16" customFormat="1">
      <c r="A10" s="45"/>
      <c r="B10" s="45"/>
      <c r="C10" s="45"/>
      <c r="D10" s="48"/>
      <c r="E10" s="51"/>
      <c r="F10" s="51"/>
      <c r="G10" s="54"/>
      <c r="H10" s="9" t="s">
        <v>21</v>
      </c>
      <c r="I10" s="18">
        <v>2977719</v>
      </c>
    </row>
    <row r="11" spans="1:9" s="16" customFormat="1" ht="25.2" customHeight="1">
      <c r="A11" s="45"/>
      <c r="B11" s="45"/>
      <c r="C11" s="45"/>
      <c r="D11" s="48"/>
      <c r="E11" s="51"/>
      <c r="F11" s="51"/>
      <c r="G11" s="54"/>
      <c r="H11" s="10" t="s">
        <v>22</v>
      </c>
      <c r="I11" s="19">
        <v>0</v>
      </c>
    </row>
    <row r="12" spans="1:9" s="16" customFormat="1">
      <c r="A12" s="46"/>
      <c r="B12" s="46"/>
      <c r="C12" s="46"/>
      <c r="D12" s="49"/>
      <c r="E12" s="52"/>
      <c r="F12" s="52"/>
      <c r="G12" s="55"/>
      <c r="H12" s="9" t="s">
        <v>23</v>
      </c>
      <c r="I12" s="19">
        <v>5445040</v>
      </c>
    </row>
    <row r="13" spans="1:9" s="16" customFormat="1" ht="15" customHeight="1">
      <c r="A13" s="44">
        <v>2</v>
      </c>
      <c r="B13" s="44">
        <v>600</v>
      </c>
      <c r="C13" s="44">
        <v>60014</v>
      </c>
      <c r="D13" s="47" t="s">
        <v>40</v>
      </c>
      <c r="E13" s="50" t="s">
        <v>25</v>
      </c>
      <c r="F13" s="50">
        <v>2026</v>
      </c>
      <c r="G13" s="53">
        <f>I13</f>
        <v>2497584</v>
      </c>
      <c r="H13" s="8" t="s">
        <v>20</v>
      </c>
      <c r="I13" s="17">
        <f>SUM(I14:I16)</f>
        <v>2497584</v>
      </c>
    </row>
    <row r="14" spans="1:9" s="16" customFormat="1">
      <c r="A14" s="45"/>
      <c r="B14" s="45"/>
      <c r="C14" s="45"/>
      <c r="D14" s="48"/>
      <c r="E14" s="51"/>
      <c r="F14" s="51"/>
      <c r="G14" s="54"/>
      <c r="H14" s="9" t="s">
        <v>21</v>
      </c>
      <c r="I14" s="18">
        <v>374638</v>
      </c>
    </row>
    <row r="15" spans="1:9" s="16" customFormat="1" ht="23.4" customHeight="1">
      <c r="A15" s="45"/>
      <c r="B15" s="45"/>
      <c r="C15" s="45"/>
      <c r="D15" s="48"/>
      <c r="E15" s="51"/>
      <c r="F15" s="51"/>
      <c r="G15" s="54"/>
      <c r="H15" s="10" t="s">
        <v>22</v>
      </c>
      <c r="I15" s="19">
        <v>2122946</v>
      </c>
    </row>
    <row r="16" spans="1:9" s="16" customFormat="1">
      <c r="A16" s="46"/>
      <c r="B16" s="46"/>
      <c r="C16" s="46"/>
      <c r="D16" s="49"/>
      <c r="E16" s="52"/>
      <c r="F16" s="52"/>
      <c r="G16" s="55"/>
      <c r="H16" s="9" t="s">
        <v>23</v>
      </c>
      <c r="I16" s="19">
        <v>0</v>
      </c>
    </row>
    <row r="17" spans="1:9" s="16" customFormat="1" ht="15" customHeight="1">
      <c r="A17" s="44">
        <v>3</v>
      </c>
      <c r="B17" s="44">
        <v>600</v>
      </c>
      <c r="C17" s="44">
        <v>60014</v>
      </c>
      <c r="D17" s="47" t="s">
        <v>41</v>
      </c>
      <c r="E17" s="50" t="s">
        <v>25</v>
      </c>
      <c r="F17" s="50">
        <v>2026</v>
      </c>
      <c r="G17" s="53">
        <f>I17</f>
        <v>1500000</v>
      </c>
      <c r="H17" s="8" t="s">
        <v>20</v>
      </c>
      <c r="I17" s="17">
        <f>SUM(I18:I20)</f>
        <v>1500000</v>
      </c>
    </row>
    <row r="18" spans="1:9" s="16" customFormat="1">
      <c r="A18" s="45"/>
      <c r="B18" s="45"/>
      <c r="C18" s="45"/>
      <c r="D18" s="48"/>
      <c r="E18" s="51"/>
      <c r="F18" s="51"/>
      <c r="G18" s="54"/>
      <c r="H18" s="9" t="s">
        <v>21</v>
      </c>
      <c r="I18" s="18">
        <v>1500000</v>
      </c>
    </row>
    <row r="19" spans="1:9" s="16" customFormat="1" ht="24.6" customHeight="1">
      <c r="A19" s="45"/>
      <c r="B19" s="45"/>
      <c r="C19" s="45"/>
      <c r="D19" s="48"/>
      <c r="E19" s="51"/>
      <c r="F19" s="51"/>
      <c r="G19" s="54"/>
      <c r="H19" s="10" t="s">
        <v>22</v>
      </c>
      <c r="I19" s="19">
        <v>0</v>
      </c>
    </row>
    <row r="20" spans="1:9" s="16" customFormat="1">
      <c r="A20" s="46"/>
      <c r="B20" s="46"/>
      <c r="C20" s="46"/>
      <c r="D20" s="49"/>
      <c r="E20" s="52"/>
      <c r="F20" s="52"/>
      <c r="G20" s="55"/>
      <c r="H20" s="9" t="s">
        <v>23</v>
      </c>
      <c r="I20" s="19">
        <v>0</v>
      </c>
    </row>
    <row r="21" spans="1:9" s="16" customFormat="1" ht="15" customHeight="1">
      <c r="A21" s="44">
        <v>4</v>
      </c>
      <c r="B21" s="44">
        <v>600</v>
      </c>
      <c r="C21" s="44">
        <v>60014</v>
      </c>
      <c r="D21" s="47" t="s">
        <v>32</v>
      </c>
      <c r="E21" s="50" t="s">
        <v>25</v>
      </c>
      <c r="F21" s="50">
        <v>2026</v>
      </c>
      <c r="G21" s="53">
        <f>I21</f>
        <v>550000</v>
      </c>
      <c r="H21" s="8" t="s">
        <v>20</v>
      </c>
      <c r="I21" s="17">
        <f>SUM(I22:I24)</f>
        <v>550000</v>
      </c>
    </row>
    <row r="22" spans="1:9" s="16" customFormat="1">
      <c r="A22" s="45"/>
      <c r="B22" s="45"/>
      <c r="C22" s="45"/>
      <c r="D22" s="48"/>
      <c r="E22" s="51"/>
      <c r="F22" s="51"/>
      <c r="G22" s="54"/>
      <c r="H22" s="9" t="s">
        <v>21</v>
      </c>
      <c r="I22" s="18">
        <f>290000+160000+100000</f>
        <v>550000</v>
      </c>
    </row>
    <row r="23" spans="1:9" s="16" customFormat="1" ht="26.4">
      <c r="A23" s="45"/>
      <c r="B23" s="45"/>
      <c r="C23" s="45"/>
      <c r="D23" s="48"/>
      <c r="E23" s="51"/>
      <c r="F23" s="51"/>
      <c r="G23" s="54"/>
      <c r="H23" s="10" t="s">
        <v>22</v>
      </c>
      <c r="I23" s="19">
        <v>0</v>
      </c>
    </row>
    <row r="24" spans="1:9" s="16" customFormat="1">
      <c r="A24" s="46"/>
      <c r="B24" s="46"/>
      <c r="C24" s="46"/>
      <c r="D24" s="49"/>
      <c r="E24" s="52"/>
      <c r="F24" s="52"/>
      <c r="G24" s="55"/>
      <c r="H24" s="9" t="s">
        <v>23</v>
      </c>
      <c r="I24" s="19">
        <v>0</v>
      </c>
    </row>
    <row r="25" spans="1:9" s="16" customFormat="1" ht="15" customHeight="1">
      <c r="A25" s="44">
        <v>5</v>
      </c>
      <c r="B25" s="44">
        <v>630</v>
      </c>
      <c r="C25" s="44">
        <v>63095</v>
      </c>
      <c r="D25" s="47" t="s">
        <v>42</v>
      </c>
      <c r="E25" s="50" t="s">
        <v>19</v>
      </c>
      <c r="F25" s="50">
        <v>2026</v>
      </c>
      <c r="G25" s="53">
        <f>I25</f>
        <v>250000</v>
      </c>
      <c r="H25" s="8" t="s">
        <v>20</v>
      </c>
      <c r="I25" s="17">
        <f>SUM(I26:I28)</f>
        <v>250000</v>
      </c>
    </row>
    <row r="26" spans="1:9" s="16" customFormat="1">
      <c r="A26" s="45"/>
      <c r="B26" s="45"/>
      <c r="C26" s="45"/>
      <c r="D26" s="48"/>
      <c r="E26" s="51"/>
      <c r="F26" s="51"/>
      <c r="G26" s="54"/>
      <c r="H26" s="9" t="s">
        <v>21</v>
      </c>
      <c r="I26" s="18">
        <v>37500</v>
      </c>
    </row>
    <row r="27" spans="1:9" s="16" customFormat="1" ht="24.6" customHeight="1">
      <c r="A27" s="45"/>
      <c r="B27" s="45"/>
      <c r="C27" s="45"/>
      <c r="D27" s="48"/>
      <c r="E27" s="51"/>
      <c r="F27" s="51"/>
      <c r="G27" s="54"/>
      <c r="H27" s="10" t="s">
        <v>22</v>
      </c>
      <c r="I27" s="19">
        <v>212500</v>
      </c>
    </row>
    <row r="28" spans="1:9" s="16" customFormat="1">
      <c r="A28" s="46"/>
      <c r="B28" s="46"/>
      <c r="C28" s="46"/>
      <c r="D28" s="49"/>
      <c r="E28" s="52"/>
      <c r="F28" s="52"/>
      <c r="G28" s="55"/>
      <c r="H28" s="9" t="s">
        <v>23</v>
      </c>
      <c r="I28" s="19">
        <v>0</v>
      </c>
    </row>
    <row r="29" spans="1:9" s="16" customFormat="1" ht="15" customHeight="1">
      <c r="A29" s="44">
        <v>6</v>
      </c>
      <c r="B29" s="44">
        <v>710</v>
      </c>
      <c r="C29" s="44">
        <v>71015</v>
      </c>
      <c r="D29" s="47" t="s">
        <v>32</v>
      </c>
      <c r="E29" s="50" t="s">
        <v>43</v>
      </c>
      <c r="F29" s="50">
        <v>2026</v>
      </c>
      <c r="G29" s="53">
        <f>I29</f>
        <v>70000</v>
      </c>
      <c r="H29" s="8" t="s">
        <v>20</v>
      </c>
      <c r="I29" s="17">
        <f>SUM(I30:I32)</f>
        <v>70000</v>
      </c>
    </row>
    <row r="30" spans="1:9" s="16" customFormat="1">
      <c r="A30" s="45"/>
      <c r="B30" s="45"/>
      <c r="C30" s="45"/>
      <c r="D30" s="48"/>
      <c r="E30" s="51"/>
      <c r="F30" s="51"/>
      <c r="G30" s="54"/>
      <c r="H30" s="9" t="s">
        <v>21</v>
      </c>
      <c r="I30" s="18">
        <v>0</v>
      </c>
    </row>
    <row r="31" spans="1:9" s="16" customFormat="1" ht="25.2" customHeight="1">
      <c r="A31" s="45"/>
      <c r="B31" s="45"/>
      <c r="C31" s="45"/>
      <c r="D31" s="48"/>
      <c r="E31" s="51"/>
      <c r="F31" s="51"/>
      <c r="G31" s="54"/>
      <c r="H31" s="10" t="s">
        <v>22</v>
      </c>
      <c r="I31" s="19">
        <v>0</v>
      </c>
    </row>
    <row r="32" spans="1:9" s="16" customFormat="1">
      <c r="A32" s="46"/>
      <c r="B32" s="46"/>
      <c r="C32" s="46"/>
      <c r="D32" s="49"/>
      <c r="E32" s="52"/>
      <c r="F32" s="52"/>
      <c r="G32" s="55"/>
      <c r="H32" s="9" t="s">
        <v>23</v>
      </c>
      <c r="I32" s="19">
        <v>70000</v>
      </c>
    </row>
    <row r="33" spans="1:9" s="16" customFormat="1" ht="15" customHeight="1">
      <c r="A33" s="44">
        <v>7</v>
      </c>
      <c r="B33" s="44">
        <v>710</v>
      </c>
      <c r="C33" s="44">
        <v>71095</v>
      </c>
      <c r="D33" s="47" t="s">
        <v>44</v>
      </c>
      <c r="E33" s="50" t="s">
        <v>19</v>
      </c>
      <c r="F33" s="50">
        <v>2026</v>
      </c>
      <c r="G33" s="53">
        <f>I33</f>
        <v>269370</v>
      </c>
      <c r="H33" s="8" t="s">
        <v>20</v>
      </c>
      <c r="I33" s="17">
        <f>SUM(I34:I36)</f>
        <v>269370</v>
      </c>
    </row>
    <row r="34" spans="1:9" s="16" customFormat="1">
      <c r="A34" s="45"/>
      <c r="B34" s="45"/>
      <c r="C34" s="45"/>
      <c r="D34" s="48"/>
      <c r="E34" s="51"/>
      <c r="F34" s="51"/>
      <c r="G34" s="54"/>
      <c r="H34" s="9" t="s">
        <v>21</v>
      </c>
      <c r="I34" s="18">
        <v>0</v>
      </c>
    </row>
    <row r="35" spans="1:9" s="16" customFormat="1" ht="24.6" customHeight="1">
      <c r="A35" s="45"/>
      <c r="B35" s="45"/>
      <c r="C35" s="45"/>
      <c r="D35" s="48"/>
      <c r="E35" s="51"/>
      <c r="F35" s="51"/>
      <c r="G35" s="54"/>
      <c r="H35" s="10" t="s">
        <v>22</v>
      </c>
      <c r="I35" s="19">
        <v>269370</v>
      </c>
    </row>
    <row r="36" spans="1:9" s="16" customFormat="1">
      <c r="A36" s="46"/>
      <c r="B36" s="46"/>
      <c r="C36" s="46"/>
      <c r="D36" s="49"/>
      <c r="E36" s="52"/>
      <c r="F36" s="52"/>
      <c r="G36" s="55"/>
      <c r="H36" s="9" t="s">
        <v>23</v>
      </c>
      <c r="I36" s="19">
        <v>0</v>
      </c>
    </row>
    <row r="37" spans="1:9" s="16" customFormat="1" ht="15" customHeight="1">
      <c r="A37" s="44">
        <v>8</v>
      </c>
      <c r="B37" s="44">
        <v>750</v>
      </c>
      <c r="C37" s="44">
        <v>75095</v>
      </c>
      <c r="D37" s="47" t="s">
        <v>28</v>
      </c>
      <c r="E37" s="50" t="s">
        <v>19</v>
      </c>
      <c r="F37" s="50">
        <v>2026</v>
      </c>
      <c r="G37" s="53">
        <f>I37</f>
        <v>289500</v>
      </c>
      <c r="H37" s="8" t="s">
        <v>20</v>
      </c>
      <c r="I37" s="17">
        <f>SUM(I38:I40)</f>
        <v>289500</v>
      </c>
    </row>
    <row r="38" spans="1:9" s="16" customFormat="1">
      <c r="A38" s="45"/>
      <c r="B38" s="45"/>
      <c r="C38" s="45"/>
      <c r="D38" s="48"/>
      <c r="E38" s="51"/>
      <c r="F38" s="51"/>
      <c r="G38" s="54"/>
      <c r="H38" s="9" t="s">
        <v>21</v>
      </c>
      <c r="I38" s="18">
        <v>289500</v>
      </c>
    </row>
    <row r="39" spans="1:9" s="16" customFormat="1" ht="23.4" customHeight="1">
      <c r="A39" s="45"/>
      <c r="B39" s="45"/>
      <c r="C39" s="45"/>
      <c r="D39" s="48"/>
      <c r="E39" s="51"/>
      <c r="F39" s="51"/>
      <c r="G39" s="54"/>
      <c r="H39" s="10" t="s">
        <v>22</v>
      </c>
      <c r="I39" s="19">
        <v>0</v>
      </c>
    </row>
    <row r="40" spans="1:9" s="16" customFormat="1">
      <c r="A40" s="46"/>
      <c r="B40" s="46"/>
      <c r="C40" s="46"/>
      <c r="D40" s="49"/>
      <c r="E40" s="52"/>
      <c r="F40" s="52"/>
      <c r="G40" s="55"/>
      <c r="H40" s="9" t="s">
        <v>23</v>
      </c>
      <c r="I40" s="19">
        <v>0</v>
      </c>
    </row>
    <row r="41" spans="1:9" s="16" customFormat="1" ht="15" customHeight="1">
      <c r="A41" s="44">
        <v>9</v>
      </c>
      <c r="B41" s="44">
        <v>750</v>
      </c>
      <c r="C41" s="44">
        <v>75095</v>
      </c>
      <c r="D41" s="47" t="s">
        <v>45</v>
      </c>
      <c r="E41" s="50" t="s">
        <v>27</v>
      </c>
      <c r="F41" s="50">
        <v>2026</v>
      </c>
      <c r="G41" s="53">
        <f>I41</f>
        <v>837372</v>
      </c>
      <c r="H41" s="8" t="s">
        <v>20</v>
      </c>
      <c r="I41" s="17">
        <f>SUM(I42:I44)</f>
        <v>837372</v>
      </c>
    </row>
    <row r="42" spans="1:9" s="16" customFormat="1">
      <c r="A42" s="45"/>
      <c r="B42" s="45"/>
      <c r="C42" s="45"/>
      <c r="D42" s="48"/>
      <c r="E42" s="51"/>
      <c r="F42" s="51"/>
      <c r="G42" s="54"/>
      <c r="H42" s="9" t="s">
        <v>21</v>
      </c>
      <c r="I42" s="18">
        <v>837372</v>
      </c>
    </row>
    <row r="43" spans="1:9" s="16" customFormat="1" ht="24.6" customHeight="1">
      <c r="A43" s="45"/>
      <c r="B43" s="45"/>
      <c r="C43" s="45"/>
      <c r="D43" s="48"/>
      <c r="E43" s="51"/>
      <c r="F43" s="51"/>
      <c r="G43" s="54"/>
      <c r="H43" s="10" t="s">
        <v>22</v>
      </c>
      <c r="I43" s="19">
        <v>0</v>
      </c>
    </row>
    <row r="44" spans="1:9" s="16" customFormat="1">
      <c r="A44" s="46"/>
      <c r="B44" s="46"/>
      <c r="C44" s="46"/>
      <c r="D44" s="49"/>
      <c r="E44" s="52"/>
      <c r="F44" s="52"/>
      <c r="G44" s="55"/>
      <c r="H44" s="9" t="s">
        <v>23</v>
      </c>
      <c r="I44" s="19">
        <v>0</v>
      </c>
    </row>
    <row r="45" spans="1:9" s="16" customFormat="1" ht="15" customHeight="1">
      <c r="A45" s="44">
        <v>10</v>
      </c>
      <c r="B45" s="44">
        <v>750</v>
      </c>
      <c r="C45" s="44">
        <v>75095</v>
      </c>
      <c r="D45" s="47" t="s">
        <v>33</v>
      </c>
      <c r="E45" s="50" t="s">
        <v>19</v>
      </c>
      <c r="F45" s="50">
        <v>2026</v>
      </c>
      <c r="G45" s="53">
        <f>I45</f>
        <v>1410337</v>
      </c>
      <c r="H45" s="8" t="s">
        <v>20</v>
      </c>
      <c r="I45" s="17">
        <f>SUM(I46:I48)</f>
        <v>1410337</v>
      </c>
    </row>
    <row r="46" spans="1:9" s="16" customFormat="1">
      <c r="A46" s="45"/>
      <c r="B46" s="45"/>
      <c r="C46" s="45"/>
      <c r="D46" s="48"/>
      <c r="E46" s="51"/>
      <c r="F46" s="51"/>
      <c r="G46" s="54"/>
      <c r="H46" s="9" t="s">
        <v>21</v>
      </c>
      <c r="I46" s="18">
        <v>211551</v>
      </c>
    </row>
    <row r="47" spans="1:9" s="16" customFormat="1" ht="25.2" customHeight="1">
      <c r="A47" s="45"/>
      <c r="B47" s="45"/>
      <c r="C47" s="45"/>
      <c r="D47" s="48"/>
      <c r="E47" s="51"/>
      <c r="F47" s="51"/>
      <c r="G47" s="54"/>
      <c r="H47" s="10" t="s">
        <v>22</v>
      </c>
      <c r="I47" s="19">
        <v>1198786</v>
      </c>
    </row>
    <row r="48" spans="1:9" s="16" customFormat="1">
      <c r="A48" s="46"/>
      <c r="B48" s="46"/>
      <c r="C48" s="46"/>
      <c r="D48" s="49"/>
      <c r="E48" s="52"/>
      <c r="F48" s="52"/>
      <c r="G48" s="55"/>
      <c r="H48" s="9" t="s">
        <v>23</v>
      </c>
      <c r="I48" s="19">
        <v>0</v>
      </c>
    </row>
    <row r="49" spans="1:9" s="16" customFormat="1" ht="15" customHeight="1">
      <c r="A49" s="44">
        <v>11</v>
      </c>
      <c r="B49" s="44">
        <v>750</v>
      </c>
      <c r="C49" s="44">
        <v>75095</v>
      </c>
      <c r="D49" s="47" t="s">
        <v>30</v>
      </c>
      <c r="E49" s="50" t="s">
        <v>19</v>
      </c>
      <c r="F49" s="50">
        <v>2026</v>
      </c>
      <c r="G49" s="53">
        <f>I49</f>
        <v>317715</v>
      </c>
      <c r="H49" s="8" t="s">
        <v>20</v>
      </c>
      <c r="I49" s="11">
        <f>I50+I51+I52</f>
        <v>317715</v>
      </c>
    </row>
    <row r="50" spans="1:9" s="16" customFormat="1">
      <c r="A50" s="45"/>
      <c r="B50" s="45"/>
      <c r="C50" s="45"/>
      <c r="D50" s="48"/>
      <c r="E50" s="51"/>
      <c r="F50" s="51"/>
      <c r="G50" s="54"/>
      <c r="H50" s="9" t="s">
        <v>21</v>
      </c>
      <c r="I50" s="12">
        <f>173014+51539</f>
        <v>224553</v>
      </c>
    </row>
    <row r="51" spans="1:9" s="16" customFormat="1" ht="24.6" customHeight="1">
      <c r="A51" s="45"/>
      <c r="B51" s="45"/>
      <c r="C51" s="45"/>
      <c r="D51" s="48"/>
      <c r="E51" s="51"/>
      <c r="F51" s="51"/>
      <c r="G51" s="54"/>
      <c r="H51" s="10" t="s">
        <v>22</v>
      </c>
      <c r="I51" s="12">
        <v>0</v>
      </c>
    </row>
    <row r="52" spans="1:9" s="16" customFormat="1">
      <c r="A52" s="46"/>
      <c r="B52" s="46"/>
      <c r="C52" s="46"/>
      <c r="D52" s="49"/>
      <c r="E52" s="52"/>
      <c r="F52" s="52"/>
      <c r="G52" s="55"/>
      <c r="H52" s="9" t="s">
        <v>23</v>
      </c>
      <c r="I52" s="12">
        <v>93162</v>
      </c>
    </row>
    <row r="53" spans="1:9" s="16" customFormat="1" ht="15" customHeight="1">
      <c r="A53" s="44">
        <v>12</v>
      </c>
      <c r="B53" s="44">
        <v>750</v>
      </c>
      <c r="C53" s="44">
        <v>75095</v>
      </c>
      <c r="D53" s="47" t="s">
        <v>31</v>
      </c>
      <c r="E53" s="50" t="s">
        <v>19</v>
      </c>
      <c r="F53" s="50">
        <v>2026</v>
      </c>
      <c r="G53" s="53">
        <f>I53</f>
        <v>105614</v>
      </c>
      <c r="H53" s="8" t="s">
        <v>20</v>
      </c>
      <c r="I53" s="11">
        <f>I54+I55+I56</f>
        <v>105614</v>
      </c>
    </row>
    <row r="54" spans="1:9" s="16" customFormat="1">
      <c r="A54" s="45"/>
      <c r="B54" s="45"/>
      <c r="C54" s="45"/>
      <c r="D54" s="48"/>
      <c r="E54" s="51"/>
      <c r="F54" s="51"/>
      <c r="G54" s="54"/>
      <c r="H54" s="9" t="s">
        <v>21</v>
      </c>
      <c r="I54" s="12">
        <v>105614</v>
      </c>
    </row>
    <row r="55" spans="1:9" s="16" customFormat="1" ht="25.2" customHeight="1">
      <c r="A55" s="45"/>
      <c r="B55" s="45"/>
      <c r="C55" s="45"/>
      <c r="D55" s="48"/>
      <c r="E55" s="51"/>
      <c r="F55" s="51"/>
      <c r="G55" s="54"/>
      <c r="H55" s="10" t="s">
        <v>22</v>
      </c>
      <c r="I55" s="12">
        <v>0</v>
      </c>
    </row>
    <row r="56" spans="1:9" s="16" customFormat="1">
      <c r="A56" s="46"/>
      <c r="B56" s="46"/>
      <c r="C56" s="46"/>
      <c r="D56" s="49"/>
      <c r="E56" s="52"/>
      <c r="F56" s="52"/>
      <c r="G56" s="55"/>
      <c r="H56" s="9" t="s">
        <v>23</v>
      </c>
      <c r="I56" s="12">
        <v>0</v>
      </c>
    </row>
    <row r="57" spans="1:9" s="16" customFormat="1" ht="15" customHeight="1">
      <c r="A57" s="44">
        <v>13</v>
      </c>
      <c r="B57" s="44">
        <v>750</v>
      </c>
      <c r="C57" s="44">
        <v>75095</v>
      </c>
      <c r="D57" s="47" t="s">
        <v>34</v>
      </c>
      <c r="E57" s="50" t="s">
        <v>19</v>
      </c>
      <c r="F57" s="50">
        <v>2026</v>
      </c>
      <c r="G57" s="53">
        <f>I57</f>
        <v>1132984</v>
      </c>
      <c r="H57" s="8" t="s">
        <v>20</v>
      </c>
      <c r="I57" s="11">
        <f>I58+I59+I60</f>
        <v>1132984</v>
      </c>
    </row>
    <row r="58" spans="1:9" s="16" customFormat="1">
      <c r="A58" s="45"/>
      <c r="B58" s="45"/>
      <c r="C58" s="45"/>
      <c r="D58" s="48"/>
      <c r="E58" s="51"/>
      <c r="F58" s="51"/>
      <c r="G58" s="54"/>
      <c r="H58" s="9" t="s">
        <v>21</v>
      </c>
      <c r="I58" s="12">
        <v>169948</v>
      </c>
    </row>
    <row r="59" spans="1:9" s="16" customFormat="1" ht="25.2" customHeight="1">
      <c r="A59" s="45"/>
      <c r="B59" s="45"/>
      <c r="C59" s="45"/>
      <c r="D59" s="48"/>
      <c r="E59" s="51"/>
      <c r="F59" s="51"/>
      <c r="G59" s="54"/>
      <c r="H59" s="10" t="s">
        <v>22</v>
      </c>
      <c r="I59" s="12">
        <v>963036</v>
      </c>
    </row>
    <row r="60" spans="1:9" s="16" customFormat="1">
      <c r="A60" s="46"/>
      <c r="B60" s="46"/>
      <c r="C60" s="46"/>
      <c r="D60" s="49"/>
      <c r="E60" s="52"/>
      <c r="F60" s="52"/>
      <c r="G60" s="55"/>
      <c r="H60" s="9" t="s">
        <v>23</v>
      </c>
      <c r="I60" s="12">
        <v>0</v>
      </c>
    </row>
    <row r="61" spans="1:9" s="16" customFormat="1">
      <c r="A61" s="21"/>
      <c r="B61" s="21"/>
      <c r="C61" s="21"/>
      <c r="D61" s="21"/>
      <c r="E61" s="21" t="s">
        <v>1</v>
      </c>
      <c r="F61" s="21"/>
      <c r="G61" s="33"/>
      <c r="H61" s="34"/>
      <c r="I61" s="73" t="s">
        <v>36</v>
      </c>
    </row>
    <row r="62" spans="1:9" s="16" customFormat="1">
      <c r="A62" s="23"/>
      <c r="B62" s="23"/>
      <c r="C62" s="23"/>
      <c r="D62" s="23" t="s">
        <v>2</v>
      </c>
      <c r="E62" s="23" t="s">
        <v>3</v>
      </c>
      <c r="F62" s="23" t="s">
        <v>4</v>
      </c>
      <c r="G62" s="35" t="s">
        <v>5</v>
      </c>
      <c r="H62" s="36" t="s">
        <v>6</v>
      </c>
      <c r="I62" s="74"/>
    </row>
    <row r="63" spans="1:9" s="16" customFormat="1">
      <c r="A63" s="23" t="s">
        <v>7</v>
      </c>
      <c r="B63" s="23" t="s">
        <v>8</v>
      </c>
      <c r="C63" s="23" t="s">
        <v>9</v>
      </c>
      <c r="D63" s="23" t="s">
        <v>10</v>
      </c>
      <c r="E63" s="23" t="s">
        <v>11</v>
      </c>
      <c r="F63" s="23" t="s">
        <v>12</v>
      </c>
      <c r="G63" s="35" t="s">
        <v>13</v>
      </c>
      <c r="H63" s="36" t="s">
        <v>14</v>
      </c>
      <c r="I63" s="74"/>
    </row>
    <row r="64" spans="1:9" s="16" customFormat="1">
      <c r="A64" s="23"/>
      <c r="B64" s="23"/>
      <c r="C64" s="23"/>
      <c r="D64" s="23"/>
      <c r="E64" s="23" t="s">
        <v>15</v>
      </c>
      <c r="F64" s="23"/>
      <c r="G64" s="35" t="s">
        <v>16</v>
      </c>
      <c r="H64" s="36"/>
      <c r="I64" s="74"/>
    </row>
    <row r="65" spans="1:9" s="16" customFormat="1">
      <c r="A65" s="25"/>
      <c r="B65" s="25"/>
      <c r="C65" s="25"/>
      <c r="D65" s="25"/>
      <c r="E65" s="25" t="s">
        <v>17</v>
      </c>
      <c r="F65" s="25"/>
      <c r="G65" s="37" t="s">
        <v>18</v>
      </c>
      <c r="H65" s="38"/>
      <c r="I65" s="75"/>
    </row>
    <row r="66" spans="1:9" s="16" customFormat="1">
      <c r="A66" s="27">
        <v>1</v>
      </c>
      <c r="B66" s="27">
        <v>2</v>
      </c>
      <c r="C66" s="27">
        <v>3</v>
      </c>
      <c r="D66" s="27">
        <v>4</v>
      </c>
      <c r="E66" s="27">
        <v>5</v>
      </c>
      <c r="F66" s="27">
        <v>6</v>
      </c>
      <c r="G66" s="39">
        <v>7</v>
      </c>
      <c r="H66" s="39">
        <v>8</v>
      </c>
      <c r="I66" s="39">
        <v>9</v>
      </c>
    </row>
    <row r="67" spans="1:9" s="16" customFormat="1">
      <c r="A67" s="44">
        <v>14</v>
      </c>
      <c r="B67" s="44">
        <v>752</v>
      </c>
      <c r="C67" s="44">
        <v>75281</v>
      </c>
      <c r="D67" s="47" t="s">
        <v>53</v>
      </c>
      <c r="E67" s="50" t="s">
        <v>19</v>
      </c>
      <c r="F67" s="50">
        <v>2026</v>
      </c>
      <c r="G67" s="53">
        <f>I67</f>
        <v>1680000</v>
      </c>
      <c r="H67" s="8" t="s">
        <v>20</v>
      </c>
      <c r="I67" s="11">
        <f>I68+I69+I70</f>
        <v>1680000</v>
      </c>
    </row>
    <row r="68" spans="1:9" s="16" customFormat="1" ht="15" customHeight="1">
      <c r="A68" s="45"/>
      <c r="B68" s="45"/>
      <c r="C68" s="45"/>
      <c r="D68" s="48"/>
      <c r="E68" s="51"/>
      <c r="F68" s="51"/>
      <c r="G68" s="54"/>
      <c r="H68" s="9" t="s">
        <v>21</v>
      </c>
      <c r="I68" s="12">
        <v>0</v>
      </c>
    </row>
    <row r="69" spans="1:9" s="16" customFormat="1" ht="26.4">
      <c r="A69" s="45"/>
      <c r="B69" s="45"/>
      <c r="C69" s="45"/>
      <c r="D69" s="48"/>
      <c r="E69" s="51"/>
      <c r="F69" s="51"/>
      <c r="G69" s="54"/>
      <c r="H69" s="10" t="s">
        <v>22</v>
      </c>
      <c r="I69" s="12">
        <v>0</v>
      </c>
    </row>
    <row r="70" spans="1:9" s="16" customFormat="1">
      <c r="A70" s="46"/>
      <c r="B70" s="46"/>
      <c r="C70" s="46"/>
      <c r="D70" s="49"/>
      <c r="E70" s="52"/>
      <c r="F70" s="52"/>
      <c r="G70" s="55"/>
      <c r="H70" s="9" t="s">
        <v>23</v>
      </c>
      <c r="I70" s="12">
        <v>1680000</v>
      </c>
    </row>
    <row r="71" spans="1:9" s="16" customFormat="1">
      <c r="A71" s="44">
        <v>15</v>
      </c>
      <c r="B71" s="44">
        <v>752</v>
      </c>
      <c r="C71" s="44">
        <v>75281</v>
      </c>
      <c r="D71" s="47" t="s">
        <v>32</v>
      </c>
      <c r="E71" s="50" t="s">
        <v>19</v>
      </c>
      <c r="F71" s="50">
        <v>2026</v>
      </c>
      <c r="G71" s="53">
        <f>I71</f>
        <v>128000</v>
      </c>
      <c r="H71" s="8" t="s">
        <v>20</v>
      </c>
      <c r="I71" s="11">
        <f>I72+I73+I74</f>
        <v>128000</v>
      </c>
    </row>
    <row r="72" spans="1:9" s="16" customFormat="1" ht="15" customHeight="1">
      <c r="A72" s="45"/>
      <c r="B72" s="45"/>
      <c r="C72" s="45"/>
      <c r="D72" s="48"/>
      <c r="E72" s="51"/>
      <c r="F72" s="51"/>
      <c r="G72" s="54"/>
      <c r="H72" s="9" t="s">
        <v>21</v>
      </c>
      <c r="I72" s="12">
        <v>0</v>
      </c>
    </row>
    <row r="73" spans="1:9" s="16" customFormat="1" ht="26.4">
      <c r="A73" s="45"/>
      <c r="B73" s="45"/>
      <c r="C73" s="45"/>
      <c r="D73" s="48"/>
      <c r="E73" s="51"/>
      <c r="F73" s="51"/>
      <c r="G73" s="54"/>
      <c r="H73" s="10" t="s">
        <v>22</v>
      </c>
      <c r="I73" s="12">
        <v>0</v>
      </c>
    </row>
    <row r="74" spans="1:9" s="16" customFormat="1">
      <c r="A74" s="46"/>
      <c r="B74" s="46"/>
      <c r="C74" s="46"/>
      <c r="D74" s="49"/>
      <c r="E74" s="52"/>
      <c r="F74" s="52"/>
      <c r="G74" s="55"/>
      <c r="H74" s="9" t="s">
        <v>23</v>
      </c>
      <c r="I74" s="12">
        <v>128000</v>
      </c>
    </row>
    <row r="75" spans="1:9" s="16" customFormat="1">
      <c r="A75" s="44">
        <v>16</v>
      </c>
      <c r="B75" s="44">
        <v>754</v>
      </c>
      <c r="C75" s="44">
        <v>75411</v>
      </c>
      <c r="D75" s="47" t="s">
        <v>54</v>
      </c>
      <c r="E75" s="50" t="s">
        <v>55</v>
      </c>
      <c r="F75" s="50">
        <v>2026</v>
      </c>
      <c r="G75" s="53">
        <f>I75</f>
        <v>100000</v>
      </c>
      <c r="H75" s="8" t="s">
        <v>20</v>
      </c>
      <c r="I75" s="11">
        <f>I76+I77+I78</f>
        <v>100000</v>
      </c>
    </row>
    <row r="76" spans="1:9" s="16" customFormat="1" ht="15" customHeight="1">
      <c r="A76" s="45"/>
      <c r="B76" s="45"/>
      <c r="C76" s="45"/>
      <c r="D76" s="48"/>
      <c r="E76" s="51"/>
      <c r="F76" s="51"/>
      <c r="G76" s="54"/>
      <c r="H76" s="9" t="s">
        <v>21</v>
      </c>
      <c r="I76" s="12">
        <v>29000</v>
      </c>
    </row>
    <row r="77" spans="1:9" s="16" customFormat="1" ht="26.4">
      <c r="A77" s="45"/>
      <c r="B77" s="45"/>
      <c r="C77" s="45"/>
      <c r="D77" s="48"/>
      <c r="E77" s="51"/>
      <c r="F77" s="51"/>
      <c r="G77" s="54"/>
      <c r="H77" s="10" t="s">
        <v>22</v>
      </c>
      <c r="I77" s="12">
        <v>0</v>
      </c>
    </row>
    <row r="78" spans="1:9" s="16" customFormat="1">
      <c r="A78" s="46"/>
      <c r="B78" s="46"/>
      <c r="C78" s="46"/>
      <c r="D78" s="49"/>
      <c r="E78" s="52"/>
      <c r="F78" s="52"/>
      <c r="G78" s="55"/>
      <c r="H78" s="9" t="s">
        <v>23</v>
      </c>
      <c r="I78" s="12">
        <v>71000</v>
      </c>
    </row>
    <row r="79" spans="1:9" s="16" customFormat="1" ht="15" customHeight="1">
      <c r="A79" s="44">
        <v>17</v>
      </c>
      <c r="B79" s="44">
        <v>754</v>
      </c>
      <c r="C79" s="44">
        <v>75495</v>
      </c>
      <c r="D79" s="47" t="s">
        <v>56</v>
      </c>
      <c r="E79" s="50" t="s">
        <v>19</v>
      </c>
      <c r="F79" s="50">
        <v>2026</v>
      </c>
      <c r="G79" s="53">
        <f>I79</f>
        <v>13391</v>
      </c>
      <c r="H79" s="8" t="s">
        <v>20</v>
      </c>
      <c r="I79" s="11">
        <f>I80+I81+I82</f>
        <v>13391</v>
      </c>
    </row>
    <row r="80" spans="1:9" s="16" customFormat="1" ht="15" customHeight="1">
      <c r="A80" s="45"/>
      <c r="B80" s="45"/>
      <c r="C80" s="45"/>
      <c r="D80" s="48"/>
      <c r="E80" s="51"/>
      <c r="F80" s="51"/>
      <c r="G80" s="54"/>
      <c r="H80" s="9" t="s">
        <v>21</v>
      </c>
      <c r="I80" s="12">
        <v>0</v>
      </c>
    </row>
    <row r="81" spans="1:9" s="16" customFormat="1" ht="26.4">
      <c r="A81" s="45"/>
      <c r="B81" s="45"/>
      <c r="C81" s="45"/>
      <c r="D81" s="48"/>
      <c r="E81" s="51"/>
      <c r="F81" s="51"/>
      <c r="G81" s="54"/>
      <c r="H81" s="10" t="s">
        <v>22</v>
      </c>
      <c r="I81" s="12">
        <v>0</v>
      </c>
    </row>
    <row r="82" spans="1:9" s="16" customFormat="1">
      <c r="A82" s="46"/>
      <c r="B82" s="46"/>
      <c r="C82" s="46"/>
      <c r="D82" s="49"/>
      <c r="E82" s="52"/>
      <c r="F82" s="52"/>
      <c r="G82" s="55"/>
      <c r="H82" s="9" t="s">
        <v>23</v>
      </c>
      <c r="I82" s="12">
        <v>13391</v>
      </c>
    </row>
    <row r="83" spans="1:9" s="16" customFormat="1">
      <c r="A83" s="44">
        <v>18</v>
      </c>
      <c r="B83" s="44">
        <v>851</v>
      </c>
      <c r="C83" s="44">
        <v>85195</v>
      </c>
      <c r="D83" s="47" t="s">
        <v>46</v>
      </c>
      <c r="E83" s="50" t="s">
        <v>19</v>
      </c>
      <c r="F83" s="50">
        <v>2026</v>
      </c>
      <c r="G83" s="53">
        <f>I83</f>
        <v>3003235</v>
      </c>
      <c r="H83" s="8" t="s">
        <v>20</v>
      </c>
      <c r="I83" s="11">
        <f>I84+I85+I86</f>
        <v>3003235</v>
      </c>
    </row>
    <row r="84" spans="1:9" s="16" customFormat="1" ht="15" customHeight="1">
      <c r="A84" s="45"/>
      <c r="B84" s="45"/>
      <c r="C84" s="45"/>
      <c r="D84" s="48"/>
      <c r="E84" s="51"/>
      <c r="F84" s="51"/>
      <c r="G84" s="54"/>
      <c r="H84" s="9" t="s">
        <v>21</v>
      </c>
      <c r="I84" s="12">
        <v>956993</v>
      </c>
    </row>
    <row r="85" spans="1:9" s="16" customFormat="1" ht="26.4">
      <c r="A85" s="45"/>
      <c r="B85" s="45"/>
      <c r="C85" s="45"/>
      <c r="D85" s="48"/>
      <c r="E85" s="51"/>
      <c r="F85" s="51"/>
      <c r="G85" s="54"/>
      <c r="H85" s="10" t="s">
        <v>22</v>
      </c>
      <c r="I85" s="12">
        <v>2046242</v>
      </c>
    </row>
    <row r="86" spans="1:9" s="16" customFormat="1">
      <c r="A86" s="46"/>
      <c r="B86" s="46"/>
      <c r="C86" s="46"/>
      <c r="D86" s="49"/>
      <c r="E86" s="52"/>
      <c r="F86" s="52"/>
      <c r="G86" s="55"/>
      <c r="H86" s="9" t="s">
        <v>23</v>
      </c>
      <c r="I86" s="12">
        <v>0</v>
      </c>
    </row>
    <row r="87" spans="1:9" s="16" customFormat="1">
      <c r="A87" s="44">
        <v>19</v>
      </c>
      <c r="B87" s="44">
        <v>852</v>
      </c>
      <c r="C87" s="44">
        <v>85295</v>
      </c>
      <c r="D87" s="47" t="s">
        <v>47</v>
      </c>
      <c r="E87" s="50" t="s">
        <v>19</v>
      </c>
      <c r="F87" s="50">
        <v>2026</v>
      </c>
      <c r="G87" s="53">
        <f>I87</f>
        <v>445270</v>
      </c>
      <c r="H87" s="8" t="s">
        <v>20</v>
      </c>
      <c r="I87" s="11">
        <f>I88+I89+I90</f>
        <v>445270</v>
      </c>
    </row>
    <row r="88" spans="1:9" s="16" customFormat="1" ht="15" customHeight="1">
      <c r="A88" s="45"/>
      <c r="B88" s="45"/>
      <c r="C88" s="45"/>
      <c r="D88" s="48"/>
      <c r="E88" s="51"/>
      <c r="F88" s="51"/>
      <c r="G88" s="54"/>
      <c r="H88" s="9" t="s">
        <v>21</v>
      </c>
      <c r="I88" s="12">
        <v>66790</v>
      </c>
    </row>
    <row r="89" spans="1:9" s="16" customFormat="1" ht="26.4">
      <c r="A89" s="45"/>
      <c r="B89" s="45"/>
      <c r="C89" s="45"/>
      <c r="D89" s="48"/>
      <c r="E89" s="51"/>
      <c r="F89" s="51"/>
      <c r="G89" s="54"/>
      <c r="H89" s="10" t="s">
        <v>22</v>
      </c>
      <c r="I89" s="12">
        <v>378480</v>
      </c>
    </row>
    <row r="90" spans="1:9" s="16" customFormat="1">
      <c r="A90" s="46"/>
      <c r="B90" s="46"/>
      <c r="C90" s="46"/>
      <c r="D90" s="49"/>
      <c r="E90" s="52"/>
      <c r="F90" s="52"/>
      <c r="G90" s="55"/>
      <c r="H90" s="9" t="s">
        <v>23</v>
      </c>
      <c r="I90" s="12">
        <v>0</v>
      </c>
    </row>
    <row r="91" spans="1:9" s="16" customFormat="1" ht="15" customHeight="1">
      <c r="A91" s="44">
        <v>20</v>
      </c>
      <c r="B91" s="44">
        <v>854</v>
      </c>
      <c r="C91" s="44">
        <v>85410</v>
      </c>
      <c r="D91" s="47" t="s">
        <v>58</v>
      </c>
      <c r="E91" s="50" t="s">
        <v>50</v>
      </c>
      <c r="F91" s="50">
        <v>2026</v>
      </c>
      <c r="G91" s="53">
        <f>I91</f>
        <v>182361</v>
      </c>
      <c r="H91" s="8" t="s">
        <v>20</v>
      </c>
      <c r="I91" s="11">
        <f>I92+I93+I94</f>
        <v>182361</v>
      </c>
    </row>
    <row r="92" spans="1:9" s="16" customFormat="1" ht="15" customHeight="1">
      <c r="A92" s="45"/>
      <c r="B92" s="76"/>
      <c r="C92" s="76"/>
      <c r="D92" s="48"/>
      <c r="E92" s="78"/>
      <c r="F92" s="78"/>
      <c r="G92" s="76"/>
      <c r="H92" s="9" t="s">
        <v>21</v>
      </c>
      <c r="I92" s="12">
        <v>182361</v>
      </c>
    </row>
    <row r="93" spans="1:9" s="16" customFormat="1" ht="26.4">
      <c r="A93" s="45"/>
      <c r="B93" s="76"/>
      <c r="C93" s="76"/>
      <c r="D93" s="48"/>
      <c r="E93" s="78"/>
      <c r="F93" s="78"/>
      <c r="G93" s="76"/>
      <c r="H93" s="10" t="s">
        <v>22</v>
      </c>
      <c r="I93" s="12">
        <v>0</v>
      </c>
    </row>
    <row r="94" spans="1:9" s="16" customFormat="1">
      <c r="A94" s="46"/>
      <c r="B94" s="77"/>
      <c r="C94" s="77"/>
      <c r="D94" s="49"/>
      <c r="E94" s="79"/>
      <c r="F94" s="79"/>
      <c r="G94" s="77"/>
      <c r="H94" s="9" t="s">
        <v>23</v>
      </c>
      <c r="I94" s="12">
        <v>0</v>
      </c>
    </row>
    <row r="95" spans="1:9" s="16" customFormat="1" ht="15" customHeight="1">
      <c r="A95" s="44">
        <v>21</v>
      </c>
      <c r="B95" s="44">
        <v>854</v>
      </c>
      <c r="C95" s="44">
        <v>85410</v>
      </c>
      <c r="D95" s="47" t="s">
        <v>32</v>
      </c>
      <c r="E95" s="50" t="s">
        <v>50</v>
      </c>
      <c r="F95" s="50">
        <v>2026</v>
      </c>
      <c r="G95" s="53">
        <f>I95</f>
        <v>13500</v>
      </c>
      <c r="H95" s="8" t="s">
        <v>20</v>
      </c>
      <c r="I95" s="11">
        <f>I96+I97+I98</f>
        <v>13500</v>
      </c>
    </row>
    <row r="96" spans="1:9" s="16" customFormat="1" ht="15" customHeight="1">
      <c r="A96" s="45"/>
      <c r="B96" s="76"/>
      <c r="C96" s="76"/>
      <c r="D96" s="48"/>
      <c r="E96" s="78"/>
      <c r="F96" s="78"/>
      <c r="G96" s="76"/>
      <c r="H96" s="9" t="s">
        <v>21</v>
      </c>
      <c r="I96" s="12">
        <v>13500</v>
      </c>
    </row>
    <row r="97" spans="1:9" s="16" customFormat="1" ht="26.4">
      <c r="A97" s="45"/>
      <c r="B97" s="76"/>
      <c r="C97" s="76"/>
      <c r="D97" s="48"/>
      <c r="E97" s="78"/>
      <c r="F97" s="78"/>
      <c r="G97" s="76"/>
      <c r="H97" s="10" t="s">
        <v>22</v>
      </c>
      <c r="I97" s="12">
        <v>0</v>
      </c>
    </row>
    <row r="98" spans="1:9" s="16" customFormat="1">
      <c r="A98" s="46"/>
      <c r="B98" s="77"/>
      <c r="C98" s="77"/>
      <c r="D98" s="49"/>
      <c r="E98" s="79"/>
      <c r="F98" s="79"/>
      <c r="G98" s="77"/>
      <c r="H98" s="9" t="s">
        <v>23</v>
      </c>
      <c r="I98" s="12">
        <v>0</v>
      </c>
    </row>
    <row r="99" spans="1:9" s="16" customFormat="1">
      <c r="A99" s="44">
        <v>22</v>
      </c>
      <c r="B99" s="44">
        <v>854</v>
      </c>
      <c r="C99" s="44">
        <v>85495</v>
      </c>
      <c r="D99" s="47" t="s">
        <v>48</v>
      </c>
      <c r="E99" s="50" t="s">
        <v>49</v>
      </c>
      <c r="F99" s="50">
        <v>2026</v>
      </c>
      <c r="G99" s="53">
        <f>I99</f>
        <v>80000</v>
      </c>
      <c r="H99" s="8" t="s">
        <v>20</v>
      </c>
      <c r="I99" s="11">
        <f>I100+I101+I102</f>
        <v>80000</v>
      </c>
    </row>
    <row r="100" spans="1:9" s="16" customFormat="1" ht="15" customHeight="1">
      <c r="A100" s="45"/>
      <c r="B100" s="76"/>
      <c r="C100" s="76"/>
      <c r="D100" s="80"/>
      <c r="E100" s="78"/>
      <c r="F100" s="78"/>
      <c r="G100" s="76"/>
      <c r="H100" s="9" t="s">
        <v>21</v>
      </c>
      <c r="I100" s="12">
        <v>0</v>
      </c>
    </row>
    <row r="101" spans="1:9" s="16" customFormat="1" ht="26.4">
      <c r="A101" s="45"/>
      <c r="B101" s="76"/>
      <c r="C101" s="76"/>
      <c r="D101" s="80"/>
      <c r="E101" s="78"/>
      <c r="F101" s="78"/>
      <c r="G101" s="76"/>
      <c r="H101" s="10" t="s">
        <v>22</v>
      </c>
      <c r="I101" s="12">
        <v>80000</v>
      </c>
    </row>
    <row r="102" spans="1:9" s="16" customFormat="1">
      <c r="A102" s="46"/>
      <c r="B102" s="77"/>
      <c r="C102" s="77"/>
      <c r="D102" s="81"/>
      <c r="E102" s="79"/>
      <c r="F102" s="79"/>
      <c r="G102" s="77"/>
      <c r="H102" s="9" t="s">
        <v>23</v>
      </c>
      <c r="I102" s="12">
        <v>0</v>
      </c>
    </row>
    <row r="103" spans="1:9" s="16" customFormat="1">
      <c r="A103" s="44">
        <v>23</v>
      </c>
      <c r="B103" s="44">
        <v>854</v>
      </c>
      <c r="C103" s="44">
        <v>85495</v>
      </c>
      <c r="D103" s="47" t="s">
        <v>48</v>
      </c>
      <c r="E103" s="50" t="s">
        <v>50</v>
      </c>
      <c r="F103" s="50">
        <v>2026</v>
      </c>
      <c r="G103" s="53">
        <f>I103</f>
        <v>397158</v>
      </c>
      <c r="H103" s="8" t="s">
        <v>20</v>
      </c>
      <c r="I103" s="11">
        <f>I104+I105+I106</f>
        <v>397158</v>
      </c>
    </row>
    <row r="104" spans="1:9" s="16" customFormat="1" ht="15" customHeight="1">
      <c r="A104" s="45"/>
      <c r="B104" s="45"/>
      <c r="C104" s="45"/>
      <c r="D104" s="48"/>
      <c r="E104" s="51"/>
      <c r="F104" s="51"/>
      <c r="G104" s="54"/>
      <c r="H104" s="9" t="s">
        <v>21</v>
      </c>
      <c r="I104" s="12">
        <v>0</v>
      </c>
    </row>
    <row r="105" spans="1:9" s="16" customFormat="1" ht="26.4">
      <c r="A105" s="45"/>
      <c r="B105" s="45"/>
      <c r="C105" s="45"/>
      <c r="D105" s="48"/>
      <c r="E105" s="51"/>
      <c r="F105" s="51"/>
      <c r="G105" s="54"/>
      <c r="H105" s="10" t="s">
        <v>22</v>
      </c>
      <c r="I105" s="12">
        <f>381510+15648</f>
        <v>397158</v>
      </c>
    </row>
    <row r="106" spans="1:9" s="16" customFormat="1">
      <c r="A106" s="46"/>
      <c r="B106" s="46"/>
      <c r="C106" s="46"/>
      <c r="D106" s="49"/>
      <c r="E106" s="52"/>
      <c r="F106" s="52"/>
      <c r="G106" s="55"/>
      <c r="H106" s="9" t="s">
        <v>23</v>
      </c>
      <c r="I106" s="12">
        <v>0</v>
      </c>
    </row>
    <row r="107" spans="1:9" s="16" customFormat="1">
      <c r="A107" s="44">
        <v>24</v>
      </c>
      <c r="B107" s="44">
        <v>855</v>
      </c>
      <c r="C107" s="44">
        <v>85595</v>
      </c>
      <c r="D107" s="47" t="s">
        <v>51</v>
      </c>
      <c r="E107" s="50" t="s">
        <v>19</v>
      </c>
      <c r="F107" s="50">
        <v>2026</v>
      </c>
      <c r="G107" s="53">
        <f>I107</f>
        <v>725400</v>
      </c>
      <c r="H107" s="8" t="s">
        <v>20</v>
      </c>
      <c r="I107" s="11">
        <f>I108+I109+I110</f>
        <v>725400</v>
      </c>
    </row>
    <row r="108" spans="1:9" s="16" customFormat="1" ht="15" customHeight="1">
      <c r="A108" s="45"/>
      <c r="B108" s="45"/>
      <c r="C108" s="45"/>
      <c r="D108" s="48"/>
      <c r="E108" s="51"/>
      <c r="F108" s="51"/>
      <c r="G108" s="54"/>
      <c r="H108" s="9" t="s">
        <v>21</v>
      </c>
      <c r="I108" s="12">
        <v>108810</v>
      </c>
    </row>
    <row r="109" spans="1:9" s="16" customFormat="1" ht="26.4">
      <c r="A109" s="45"/>
      <c r="B109" s="45"/>
      <c r="C109" s="45"/>
      <c r="D109" s="48"/>
      <c r="E109" s="51"/>
      <c r="F109" s="51"/>
      <c r="G109" s="54"/>
      <c r="H109" s="10" t="s">
        <v>22</v>
      </c>
      <c r="I109" s="12">
        <v>616590</v>
      </c>
    </row>
    <row r="110" spans="1:9" s="16" customFormat="1">
      <c r="A110" s="46"/>
      <c r="B110" s="46"/>
      <c r="C110" s="46"/>
      <c r="D110" s="49"/>
      <c r="E110" s="52"/>
      <c r="F110" s="52"/>
      <c r="G110" s="55"/>
      <c r="H110" s="9" t="s">
        <v>23</v>
      </c>
      <c r="I110" s="12">
        <v>0</v>
      </c>
    </row>
    <row r="111" spans="1:9" s="16" customFormat="1">
      <c r="A111" s="44">
        <v>25</v>
      </c>
      <c r="B111" s="44">
        <v>926</v>
      </c>
      <c r="C111" s="44">
        <v>92695</v>
      </c>
      <c r="D111" s="47" t="s">
        <v>29</v>
      </c>
      <c r="E111" s="50" t="s">
        <v>19</v>
      </c>
      <c r="F111" s="50">
        <v>2026</v>
      </c>
      <c r="G111" s="53">
        <f>I111</f>
        <v>80000</v>
      </c>
      <c r="H111" s="8" t="s">
        <v>20</v>
      </c>
      <c r="I111" s="11">
        <f>I112+I113+I114</f>
        <v>80000</v>
      </c>
    </row>
    <row r="112" spans="1:9" s="16" customFormat="1">
      <c r="A112" s="45"/>
      <c r="B112" s="45"/>
      <c r="C112" s="45"/>
      <c r="D112" s="48"/>
      <c r="E112" s="51"/>
      <c r="F112" s="51"/>
      <c r="G112" s="54"/>
      <c r="H112" s="9" t="s">
        <v>21</v>
      </c>
      <c r="I112" s="12">
        <v>44660</v>
      </c>
    </row>
    <row r="113" spans="1:10" s="16" customFormat="1" ht="26.4">
      <c r="A113" s="45"/>
      <c r="B113" s="45"/>
      <c r="C113" s="45"/>
      <c r="D113" s="48"/>
      <c r="E113" s="51"/>
      <c r="F113" s="51"/>
      <c r="G113" s="54"/>
      <c r="H113" s="10" t="s">
        <v>22</v>
      </c>
      <c r="I113" s="12">
        <v>0</v>
      </c>
    </row>
    <row r="114" spans="1:10" s="16" customFormat="1">
      <c r="A114" s="46"/>
      <c r="B114" s="46"/>
      <c r="C114" s="46"/>
      <c r="D114" s="49"/>
      <c r="E114" s="52"/>
      <c r="F114" s="52"/>
      <c r="G114" s="55"/>
      <c r="H114" s="9" t="s">
        <v>23</v>
      </c>
      <c r="I114" s="12">
        <v>35340</v>
      </c>
    </row>
    <row r="115" spans="1:10" s="16" customFormat="1">
      <c r="A115" s="56" t="s">
        <v>24</v>
      </c>
      <c r="B115" s="57"/>
      <c r="C115" s="57"/>
      <c r="D115" s="57"/>
      <c r="E115" s="58"/>
      <c r="F115" s="65">
        <v>2026</v>
      </c>
      <c r="G115" s="68">
        <f>G87+G99+G103+G107+G111+G83+G57+G53+G49+G45+G41+G37+G33+G29+G25+G21+G17+G13+G9+G67+G71+G75+G79+G91+G95</f>
        <v>24501550</v>
      </c>
      <c r="H115" s="8" t="s">
        <v>20</v>
      </c>
      <c r="I115" s="17">
        <f>I111+I107+I103+I99+I83+I57+I53+I49+I45+I25+I41+I37+I21+I9+I13+I17+I29+I33+I87+I67+I71+I75+I79+I91+I95</f>
        <v>24501550</v>
      </c>
    </row>
    <row r="116" spans="1:10" s="16" customFormat="1">
      <c r="A116" s="59"/>
      <c r="B116" s="60"/>
      <c r="C116" s="60"/>
      <c r="D116" s="60"/>
      <c r="E116" s="61"/>
      <c r="F116" s="66"/>
      <c r="G116" s="69"/>
      <c r="H116" s="40" t="s">
        <v>21</v>
      </c>
      <c r="I116" s="41">
        <f>I112+I108+I104+I100+I84+I58+I54+I50+I46+I42+I38+I26+I22+I18+I14+I10+I30+I34+I88+I68+I72+I76+I80+I92+I96</f>
        <v>8680509</v>
      </c>
    </row>
    <row r="117" spans="1:10" s="16" customFormat="1" ht="27.6">
      <c r="A117" s="59"/>
      <c r="B117" s="60"/>
      <c r="C117" s="60"/>
      <c r="D117" s="60"/>
      <c r="E117" s="61"/>
      <c r="F117" s="66"/>
      <c r="G117" s="69"/>
      <c r="H117" s="42" t="s">
        <v>22</v>
      </c>
      <c r="I117" s="41">
        <f>I113+I109+I105+I101+I85+I59+I55+I51+I47+I43+I39+I27+I23+I19+I15+I11+I31+I35+I89+I69+I73+I77+I81+I93+I97</f>
        <v>8285108</v>
      </c>
    </row>
    <row r="118" spans="1:10" s="16" customFormat="1">
      <c r="A118" s="62"/>
      <c r="B118" s="63"/>
      <c r="C118" s="63"/>
      <c r="D118" s="63"/>
      <c r="E118" s="64"/>
      <c r="F118" s="67"/>
      <c r="G118" s="70"/>
      <c r="H118" s="40" t="s">
        <v>23</v>
      </c>
      <c r="I118" s="41">
        <f>I114+I110+I106+I102+I86+I60+I56+I52+I48+I44+I40+I28+I24+I20+I16+I12+I32+I36+I90+I70+I74+I78+I82+I94+I98</f>
        <v>7535933</v>
      </c>
    </row>
    <row r="119" spans="1:10" s="16" customFormat="1">
      <c r="A119" s="20"/>
      <c r="B119" s="20"/>
      <c r="C119" s="20"/>
      <c r="D119" s="20"/>
      <c r="E119" s="20"/>
      <c r="F119" s="20"/>
      <c r="G119" s="43"/>
      <c r="H119" s="43"/>
      <c r="I119" s="4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3"/>
      <c r="J120"/>
    </row>
  </sheetData>
  <mergeCells count="182">
    <mergeCell ref="F107:F110"/>
    <mergeCell ref="G107:G110"/>
    <mergeCell ref="A99:A102"/>
    <mergeCell ref="B99:B102"/>
    <mergeCell ref="C99:C102"/>
    <mergeCell ref="D99:D102"/>
    <mergeCell ref="E99:E102"/>
    <mergeCell ref="F99:F102"/>
    <mergeCell ref="G99:G102"/>
    <mergeCell ref="A103:A106"/>
    <mergeCell ref="B103:B106"/>
    <mergeCell ref="C103:C106"/>
    <mergeCell ref="D103:D106"/>
    <mergeCell ref="E103:E106"/>
    <mergeCell ref="F103:F106"/>
    <mergeCell ref="G103:G106"/>
    <mergeCell ref="A107:A110"/>
    <mergeCell ref="B107:B110"/>
    <mergeCell ref="C107:C110"/>
    <mergeCell ref="D107:D110"/>
    <mergeCell ref="E107:E110"/>
    <mergeCell ref="A91:A94"/>
    <mergeCell ref="B91:B94"/>
    <mergeCell ref="C91:C94"/>
    <mergeCell ref="D91:D94"/>
    <mergeCell ref="E91:E94"/>
    <mergeCell ref="F91:F94"/>
    <mergeCell ref="G91:G94"/>
    <mergeCell ref="A95:A98"/>
    <mergeCell ref="B95:B98"/>
    <mergeCell ref="C95:C98"/>
    <mergeCell ref="D95:D98"/>
    <mergeCell ref="E95:E98"/>
    <mergeCell ref="F95:F98"/>
    <mergeCell ref="G95:G98"/>
    <mergeCell ref="A83:A86"/>
    <mergeCell ref="B83:B86"/>
    <mergeCell ref="C83:C86"/>
    <mergeCell ref="D83:D86"/>
    <mergeCell ref="E83:E86"/>
    <mergeCell ref="F83:F86"/>
    <mergeCell ref="G83:G86"/>
    <mergeCell ref="A87:A90"/>
    <mergeCell ref="B87:B90"/>
    <mergeCell ref="C87:C90"/>
    <mergeCell ref="D87:D90"/>
    <mergeCell ref="E87:E90"/>
    <mergeCell ref="F87:F90"/>
    <mergeCell ref="G87:G90"/>
    <mergeCell ref="A75:A78"/>
    <mergeCell ref="B75:B78"/>
    <mergeCell ref="C75:C78"/>
    <mergeCell ref="D75:D78"/>
    <mergeCell ref="E75:E78"/>
    <mergeCell ref="F75:F78"/>
    <mergeCell ref="G75:G78"/>
    <mergeCell ref="A79:A82"/>
    <mergeCell ref="B79:B82"/>
    <mergeCell ref="C79:C82"/>
    <mergeCell ref="D79:D82"/>
    <mergeCell ref="E79:E82"/>
    <mergeCell ref="F79:F82"/>
    <mergeCell ref="G79:G82"/>
    <mergeCell ref="I61:I65"/>
    <mergeCell ref="A67:A70"/>
    <mergeCell ref="B67:B70"/>
    <mergeCell ref="C67:C70"/>
    <mergeCell ref="D67:D70"/>
    <mergeCell ref="E67:E70"/>
    <mergeCell ref="F67:F70"/>
    <mergeCell ref="G67:G70"/>
    <mergeCell ref="A71:A74"/>
    <mergeCell ref="B71:B74"/>
    <mergeCell ref="C71:C74"/>
    <mergeCell ref="D71:D74"/>
    <mergeCell ref="E71:E74"/>
    <mergeCell ref="F71:F74"/>
    <mergeCell ref="G71:G74"/>
    <mergeCell ref="A53:A56"/>
    <mergeCell ref="B53:B56"/>
    <mergeCell ref="C53:C56"/>
    <mergeCell ref="D53:D56"/>
    <mergeCell ref="E53:E56"/>
    <mergeCell ref="F53:F56"/>
    <mergeCell ref="G53:G56"/>
    <mergeCell ref="A57:A60"/>
    <mergeCell ref="B57:B60"/>
    <mergeCell ref="C57:C60"/>
    <mergeCell ref="D57:D60"/>
    <mergeCell ref="E57:E60"/>
    <mergeCell ref="F57:F60"/>
    <mergeCell ref="G57:G60"/>
    <mergeCell ref="A45:A48"/>
    <mergeCell ref="B45:B48"/>
    <mergeCell ref="C45:C48"/>
    <mergeCell ref="D45:D48"/>
    <mergeCell ref="E45:E48"/>
    <mergeCell ref="F45:F48"/>
    <mergeCell ref="G45:G48"/>
    <mergeCell ref="A49:A52"/>
    <mergeCell ref="B49:B52"/>
    <mergeCell ref="C49:C52"/>
    <mergeCell ref="D49:D52"/>
    <mergeCell ref="E49:E52"/>
    <mergeCell ref="F49:F52"/>
    <mergeCell ref="G49:G52"/>
    <mergeCell ref="A37:A40"/>
    <mergeCell ref="B37:B40"/>
    <mergeCell ref="C37:C40"/>
    <mergeCell ref="D37:D40"/>
    <mergeCell ref="E37:E40"/>
    <mergeCell ref="F37:F40"/>
    <mergeCell ref="G37:G40"/>
    <mergeCell ref="A41:A44"/>
    <mergeCell ref="B41:B44"/>
    <mergeCell ref="C41:C44"/>
    <mergeCell ref="D41:D44"/>
    <mergeCell ref="E41:E44"/>
    <mergeCell ref="F41:F44"/>
    <mergeCell ref="G41:G44"/>
    <mergeCell ref="A29:A32"/>
    <mergeCell ref="B29:B32"/>
    <mergeCell ref="C29:C32"/>
    <mergeCell ref="D29:D32"/>
    <mergeCell ref="E29:E32"/>
    <mergeCell ref="F29:F32"/>
    <mergeCell ref="G29:G32"/>
    <mergeCell ref="A33:A36"/>
    <mergeCell ref="B33:B36"/>
    <mergeCell ref="C33:C36"/>
    <mergeCell ref="D33:D36"/>
    <mergeCell ref="E33:E36"/>
    <mergeCell ref="F33:F36"/>
    <mergeCell ref="G33:G36"/>
    <mergeCell ref="A21:A24"/>
    <mergeCell ref="B21:B24"/>
    <mergeCell ref="C21:C24"/>
    <mergeCell ref="D21:D24"/>
    <mergeCell ref="E21:E24"/>
    <mergeCell ref="F21:F24"/>
    <mergeCell ref="G21:G24"/>
    <mergeCell ref="A25:A28"/>
    <mergeCell ref="B25:B28"/>
    <mergeCell ref="C25:C28"/>
    <mergeCell ref="D25:D28"/>
    <mergeCell ref="E25:E28"/>
    <mergeCell ref="F25:F28"/>
    <mergeCell ref="G25:G28"/>
    <mergeCell ref="A13:A16"/>
    <mergeCell ref="B13:B16"/>
    <mergeCell ref="C13:C16"/>
    <mergeCell ref="D13:D16"/>
    <mergeCell ref="E13:E16"/>
    <mergeCell ref="F13:F16"/>
    <mergeCell ref="G13:G16"/>
    <mergeCell ref="A17:A20"/>
    <mergeCell ref="B17:B20"/>
    <mergeCell ref="C17:C20"/>
    <mergeCell ref="D17:D20"/>
    <mergeCell ref="E17:E20"/>
    <mergeCell ref="F17:F20"/>
    <mergeCell ref="G17:G20"/>
    <mergeCell ref="G1:I1"/>
    <mergeCell ref="A2:I2"/>
    <mergeCell ref="I3:I7"/>
    <mergeCell ref="A9:A12"/>
    <mergeCell ref="B9:B12"/>
    <mergeCell ref="C9:C12"/>
    <mergeCell ref="D9:D12"/>
    <mergeCell ref="E9:E12"/>
    <mergeCell ref="F9:F12"/>
    <mergeCell ref="G9:G12"/>
    <mergeCell ref="A111:A114"/>
    <mergeCell ref="B111:B114"/>
    <mergeCell ref="C111:C114"/>
    <mergeCell ref="D111:D114"/>
    <mergeCell ref="E111:E114"/>
    <mergeCell ref="F111:F114"/>
    <mergeCell ref="G111:G114"/>
    <mergeCell ref="A115:E118"/>
    <mergeCell ref="F115:F118"/>
    <mergeCell ref="G115:G118"/>
  </mergeCells>
  <pageMargins left="0.70866141732283472" right="0.51181102362204722" top="0.59055118110236227" bottom="0.51181102362204722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4E84-4FD2-4F95-9B37-D3E78C218CDC}">
  <dimension ref="A1:M34"/>
  <sheetViews>
    <sheetView tabSelected="1" view="pageBreakPreview" topLeftCell="A4" zoomScale="60" zoomScaleNormal="100" workbookViewId="0">
      <selection activeCell="G23" sqref="G23:G26"/>
    </sheetView>
  </sheetViews>
  <sheetFormatPr defaultRowHeight="14.4"/>
  <cols>
    <col min="1" max="1" width="4.88671875" style="16" customWidth="1"/>
    <col min="2" max="2" width="7.33203125" style="16" customWidth="1"/>
    <col min="3" max="3" width="8" style="16" customWidth="1"/>
    <col min="4" max="4" width="22.6640625" style="16" customWidth="1"/>
    <col min="5" max="5" width="17.109375" style="16" customWidth="1"/>
    <col min="6" max="6" width="9.109375" style="16"/>
    <col min="7" max="7" width="10.44140625" style="16" customWidth="1"/>
    <col min="8" max="8" width="13.33203125" style="16" customWidth="1"/>
    <col min="9" max="9" width="12.44140625" style="16" customWidth="1"/>
    <col min="10" max="10" width="9.109375" style="16"/>
  </cols>
  <sheetData>
    <row r="1" spans="1:9">
      <c r="A1" s="20"/>
      <c r="B1" s="20"/>
      <c r="C1" s="20"/>
      <c r="D1" s="20"/>
      <c r="E1" s="20"/>
      <c r="F1" s="20"/>
      <c r="G1" s="71" t="s">
        <v>0</v>
      </c>
      <c r="H1" s="71"/>
      <c r="I1" s="71"/>
    </row>
    <row r="2" spans="1:9">
      <c r="A2" s="20"/>
      <c r="B2" s="20"/>
      <c r="C2" s="20"/>
      <c r="D2" s="20"/>
      <c r="E2" s="20"/>
      <c r="F2" s="20"/>
      <c r="G2" s="20"/>
      <c r="H2" s="20"/>
      <c r="I2" s="20"/>
    </row>
    <row r="3" spans="1:9">
      <c r="A3" s="72" t="s">
        <v>37</v>
      </c>
      <c r="B3" s="72"/>
      <c r="C3" s="72"/>
      <c r="D3" s="72"/>
      <c r="E3" s="72"/>
      <c r="F3" s="72"/>
      <c r="G3" s="72"/>
      <c r="H3" s="72"/>
      <c r="I3" s="72"/>
    </row>
    <row r="4" spans="1:9">
      <c r="A4" s="20"/>
      <c r="B4" s="20"/>
      <c r="C4" s="20"/>
      <c r="D4" s="20"/>
      <c r="E4" s="20"/>
      <c r="F4" s="20"/>
      <c r="G4" s="20"/>
      <c r="H4" s="20"/>
      <c r="I4" s="20"/>
    </row>
    <row r="5" spans="1:9">
      <c r="A5" s="21"/>
      <c r="B5" s="21"/>
      <c r="C5" s="21"/>
      <c r="D5" s="21"/>
      <c r="E5" s="21" t="s">
        <v>1</v>
      </c>
      <c r="F5" s="21"/>
      <c r="G5" s="21"/>
      <c r="H5" s="22"/>
      <c r="I5" s="82" t="s">
        <v>38</v>
      </c>
    </row>
    <row r="6" spans="1:9">
      <c r="A6" s="23"/>
      <c r="B6" s="23"/>
      <c r="C6" s="23"/>
      <c r="D6" s="23" t="s">
        <v>2</v>
      </c>
      <c r="E6" s="23" t="s">
        <v>3</v>
      </c>
      <c r="F6" s="23" t="s">
        <v>4</v>
      </c>
      <c r="G6" s="23" t="s">
        <v>5</v>
      </c>
      <c r="H6" s="24" t="s">
        <v>6</v>
      </c>
      <c r="I6" s="83"/>
    </row>
    <row r="7" spans="1:9">
      <c r="A7" s="23" t="s">
        <v>7</v>
      </c>
      <c r="B7" s="23" t="s">
        <v>8</v>
      </c>
      <c r="C7" s="23" t="s">
        <v>9</v>
      </c>
      <c r="D7" s="23" t="s">
        <v>10</v>
      </c>
      <c r="E7" s="23" t="s">
        <v>11</v>
      </c>
      <c r="F7" s="23" t="s">
        <v>12</v>
      </c>
      <c r="G7" s="23" t="s">
        <v>13</v>
      </c>
      <c r="H7" s="24" t="s">
        <v>14</v>
      </c>
      <c r="I7" s="83"/>
    </row>
    <row r="8" spans="1:9">
      <c r="A8" s="23"/>
      <c r="B8" s="23"/>
      <c r="C8" s="23"/>
      <c r="D8" s="23"/>
      <c r="E8" s="23" t="s">
        <v>15</v>
      </c>
      <c r="F8" s="23"/>
      <c r="G8" s="23" t="s">
        <v>16</v>
      </c>
      <c r="H8" s="24"/>
      <c r="I8" s="83"/>
    </row>
    <row r="9" spans="1:9">
      <c r="A9" s="25"/>
      <c r="B9" s="25"/>
      <c r="C9" s="25"/>
      <c r="D9" s="25"/>
      <c r="E9" s="25" t="s">
        <v>17</v>
      </c>
      <c r="F9" s="25"/>
      <c r="G9" s="25" t="s">
        <v>18</v>
      </c>
      <c r="H9" s="26"/>
      <c r="I9" s="84"/>
    </row>
    <row r="10" spans="1:9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</row>
    <row r="11" spans="1:9" s="16" customFormat="1" ht="15" customHeight="1">
      <c r="A11" s="44">
        <v>1</v>
      </c>
      <c r="B11" s="44">
        <v>750</v>
      </c>
      <c r="C11" s="44">
        <v>75095</v>
      </c>
      <c r="D11" s="47" t="s">
        <v>33</v>
      </c>
      <c r="E11" s="50" t="s">
        <v>19</v>
      </c>
      <c r="F11" s="50">
        <v>2027</v>
      </c>
      <c r="G11" s="85">
        <f>I11</f>
        <v>4134313</v>
      </c>
      <c r="H11" s="1" t="s">
        <v>20</v>
      </c>
      <c r="I11" s="4">
        <f>I12+I13+I14</f>
        <v>4134313</v>
      </c>
    </row>
    <row r="12" spans="1:9" s="16" customFormat="1">
      <c r="A12" s="45"/>
      <c r="B12" s="45"/>
      <c r="C12" s="45"/>
      <c r="D12" s="48"/>
      <c r="E12" s="51"/>
      <c r="F12" s="51"/>
      <c r="G12" s="86"/>
      <c r="H12" s="2" t="s">
        <v>21</v>
      </c>
      <c r="I12" s="5">
        <v>620147</v>
      </c>
    </row>
    <row r="13" spans="1:9" s="16" customFormat="1" ht="24.75" customHeight="1">
      <c r="A13" s="45"/>
      <c r="B13" s="45"/>
      <c r="C13" s="45"/>
      <c r="D13" s="48"/>
      <c r="E13" s="51"/>
      <c r="F13" s="51"/>
      <c r="G13" s="86"/>
      <c r="H13" s="3" t="s">
        <v>22</v>
      </c>
      <c r="I13" s="5">
        <v>3514166</v>
      </c>
    </row>
    <row r="14" spans="1:9" s="16" customFormat="1">
      <c r="A14" s="46"/>
      <c r="B14" s="46"/>
      <c r="C14" s="46"/>
      <c r="D14" s="49"/>
      <c r="E14" s="52"/>
      <c r="F14" s="52"/>
      <c r="G14" s="87"/>
      <c r="H14" s="2" t="s">
        <v>23</v>
      </c>
      <c r="I14" s="6">
        <v>0</v>
      </c>
    </row>
    <row r="15" spans="1:9" s="16" customFormat="1" ht="15" customHeight="1">
      <c r="A15" s="44">
        <v>2</v>
      </c>
      <c r="B15" s="44">
        <v>750</v>
      </c>
      <c r="C15" s="44">
        <v>75095</v>
      </c>
      <c r="D15" s="47" t="s">
        <v>34</v>
      </c>
      <c r="E15" s="50" t="s">
        <v>19</v>
      </c>
      <c r="F15" s="50">
        <v>2027</v>
      </c>
      <c r="G15" s="85">
        <f>I15</f>
        <v>1648016</v>
      </c>
      <c r="H15" s="1" t="s">
        <v>20</v>
      </c>
      <c r="I15" s="4">
        <f>I16+I17+I18</f>
        <v>1648016</v>
      </c>
    </row>
    <row r="16" spans="1:9" s="16" customFormat="1">
      <c r="A16" s="45"/>
      <c r="B16" s="45"/>
      <c r="C16" s="45"/>
      <c r="D16" s="48"/>
      <c r="E16" s="51"/>
      <c r="F16" s="51"/>
      <c r="G16" s="86"/>
      <c r="H16" s="2" t="s">
        <v>21</v>
      </c>
      <c r="I16" s="5">
        <v>247202</v>
      </c>
    </row>
    <row r="17" spans="1:13" s="16" customFormat="1" ht="26.4">
      <c r="A17" s="45"/>
      <c r="B17" s="45"/>
      <c r="C17" s="45"/>
      <c r="D17" s="48"/>
      <c r="E17" s="51"/>
      <c r="F17" s="51"/>
      <c r="G17" s="86"/>
      <c r="H17" s="3" t="s">
        <v>22</v>
      </c>
      <c r="I17" s="5">
        <v>1400814</v>
      </c>
    </row>
    <row r="18" spans="1:13" s="16" customFormat="1">
      <c r="A18" s="46"/>
      <c r="B18" s="46"/>
      <c r="C18" s="46"/>
      <c r="D18" s="49"/>
      <c r="E18" s="52"/>
      <c r="F18" s="52"/>
      <c r="G18" s="87"/>
      <c r="H18" s="2" t="s">
        <v>23</v>
      </c>
      <c r="I18" s="6">
        <v>0</v>
      </c>
    </row>
    <row r="19" spans="1:13" ht="15" customHeight="1">
      <c r="A19" s="44">
        <v>3</v>
      </c>
      <c r="B19" s="44">
        <v>750</v>
      </c>
      <c r="C19" s="44">
        <v>75095</v>
      </c>
      <c r="D19" s="47" t="s">
        <v>52</v>
      </c>
      <c r="E19" s="50" t="s">
        <v>19</v>
      </c>
      <c r="F19" s="50">
        <v>2027</v>
      </c>
      <c r="G19" s="85">
        <f>I19</f>
        <v>538248</v>
      </c>
      <c r="H19" s="1" t="s">
        <v>20</v>
      </c>
      <c r="I19" s="4">
        <f>I20+I21+I22</f>
        <v>538248</v>
      </c>
    </row>
    <row r="20" spans="1:13">
      <c r="A20" s="45"/>
      <c r="B20" s="45"/>
      <c r="C20" s="45"/>
      <c r="D20" s="48"/>
      <c r="E20" s="51"/>
      <c r="F20" s="51"/>
      <c r="G20" s="86"/>
      <c r="H20" s="2" t="s">
        <v>21</v>
      </c>
      <c r="I20" s="5">
        <v>538248</v>
      </c>
    </row>
    <row r="21" spans="1:13" ht="26.4">
      <c r="A21" s="45"/>
      <c r="B21" s="45"/>
      <c r="C21" s="45"/>
      <c r="D21" s="48"/>
      <c r="E21" s="51"/>
      <c r="F21" s="51"/>
      <c r="G21" s="86"/>
      <c r="H21" s="3" t="s">
        <v>22</v>
      </c>
      <c r="I21" s="5">
        <v>0</v>
      </c>
    </row>
    <row r="22" spans="1:13">
      <c r="A22" s="46"/>
      <c r="B22" s="46"/>
      <c r="C22" s="46"/>
      <c r="D22" s="49"/>
      <c r="E22" s="52"/>
      <c r="F22" s="52"/>
      <c r="G22" s="87"/>
      <c r="H22" s="2" t="s">
        <v>23</v>
      </c>
      <c r="I22" s="6">
        <v>0</v>
      </c>
    </row>
    <row r="23" spans="1:13" s="16" customFormat="1">
      <c r="A23" s="44">
        <v>4</v>
      </c>
      <c r="B23" s="44">
        <v>851</v>
      </c>
      <c r="C23" s="44">
        <v>85195</v>
      </c>
      <c r="D23" s="47" t="s">
        <v>57</v>
      </c>
      <c r="E23" s="50" t="s">
        <v>19</v>
      </c>
      <c r="F23" s="50">
        <v>2027</v>
      </c>
      <c r="G23" s="91">
        <f>I23</f>
        <v>1536921</v>
      </c>
      <c r="H23" s="8" t="s">
        <v>20</v>
      </c>
      <c r="I23" s="11">
        <f>I24+I25+I26</f>
        <v>1536921</v>
      </c>
      <c r="J23" s="7"/>
      <c r="K23" s="7"/>
      <c r="L23" s="15"/>
      <c r="M23" s="15"/>
    </row>
    <row r="24" spans="1:13" s="16" customFormat="1">
      <c r="A24" s="45"/>
      <c r="B24" s="45"/>
      <c r="C24" s="45"/>
      <c r="D24" s="48"/>
      <c r="E24" s="51"/>
      <c r="F24" s="51"/>
      <c r="G24" s="92"/>
      <c r="H24" s="9" t="s">
        <v>21</v>
      </c>
      <c r="I24" s="12">
        <v>882991</v>
      </c>
      <c r="J24" s="7"/>
      <c r="K24" s="7"/>
      <c r="L24" s="15"/>
      <c r="M24" s="15"/>
    </row>
    <row r="25" spans="1:13" s="16" customFormat="1" ht="26.4">
      <c r="A25" s="45"/>
      <c r="B25" s="45"/>
      <c r="C25" s="45"/>
      <c r="D25" s="48"/>
      <c r="E25" s="51"/>
      <c r="F25" s="51"/>
      <c r="G25" s="92"/>
      <c r="H25" s="10" t="s">
        <v>22</v>
      </c>
      <c r="I25" s="12">
        <v>653930</v>
      </c>
      <c r="J25" s="7"/>
      <c r="K25" s="7"/>
      <c r="L25" s="15"/>
      <c r="M25" s="15"/>
    </row>
    <row r="26" spans="1:13" s="15" customFormat="1" ht="12.75" customHeight="1">
      <c r="A26" s="46"/>
      <c r="B26" s="46"/>
      <c r="C26" s="46"/>
      <c r="D26" s="49"/>
      <c r="E26" s="52"/>
      <c r="F26" s="52"/>
      <c r="G26" s="93"/>
      <c r="H26" s="9" t="s">
        <v>23</v>
      </c>
      <c r="I26" s="12">
        <v>0</v>
      </c>
      <c r="J26" s="7"/>
      <c r="K26" s="7"/>
    </row>
    <row r="27" spans="1:13" s="14" customFormat="1" ht="15" customHeight="1">
      <c r="A27" s="44">
        <v>5</v>
      </c>
      <c r="B27" s="44">
        <v>852</v>
      </c>
      <c r="C27" s="44">
        <v>85295</v>
      </c>
      <c r="D27" s="47" t="s">
        <v>47</v>
      </c>
      <c r="E27" s="50" t="s">
        <v>19</v>
      </c>
      <c r="F27" s="50">
        <v>2027</v>
      </c>
      <c r="G27" s="85">
        <f>I27</f>
        <v>648371</v>
      </c>
      <c r="H27" s="1" t="s">
        <v>20</v>
      </c>
      <c r="I27" s="4">
        <f>I28+I29+I30</f>
        <v>648371</v>
      </c>
      <c r="J27" s="16"/>
    </row>
    <row r="28" spans="1:13" s="14" customFormat="1">
      <c r="A28" s="45"/>
      <c r="B28" s="45"/>
      <c r="C28" s="45"/>
      <c r="D28" s="48"/>
      <c r="E28" s="51"/>
      <c r="F28" s="51"/>
      <c r="G28" s="86"/>
      <c r="H28" s="2" t="s">
        <v>21</v>
      </c>
      <c r="I28" s="5">
        <v>97265</v>
      </c>
      <c r="J28" s="16"/>
    </row>
    <row r="29" spans="1:13" s="14" customFormat="1" ht="26.4">
      <c r="A29" s="45"/>
      <c r="B29" s="45"/>
      <c r="C29" s="45"/>
      <c r="D29" s="48"/>
      <c r="E29" s="51"/>
      <c r="F29" s="51"/>
      <c r="G29" s="86"/>
      <c r="H29" s="3" t="s">
        <v>22</v>
      </c>
      <c r="I29" s="5">
        <v>551106</v>
      </c>
      <c r="J29" s="16"/>
    </row>
    <row r="30" spans="1:13" s="14" customFormat="1">
      <c r="A30" s="46"/>
      <c r="B30" s="46"/>
      <c r="C30" s="46"/>
      <c r="D30" s="49"/>
      <c r="E30" s="52"/>
      <c r="F30" s="52"/>
      <c r="G30" s="87"/>
      <c r="H30" s="2" t="s">
        <v>23</v>
      </c>
      <c r="I30" s="6">
        <v>0</v>
      </c>
      <c r="J30" s="16"/>
    </row>
    <row r="31" spans="1:13">
      <c r="A31" s="56" t="s">
        <v>24</v>
      </c>
      <c r="B31" s="57"/>
      <c r="C31" s="57"/>
      <c r="D31" s="57"/>
      <c r="E31" s="58"/>
      <c r="F31" s="65">
        <v>2027</v>
      </c>
      <c r="G31" s="88">
        <f>G11+G27+G15+G19+G23</f>
        <v>8505869</v>
      </c>
      <c r="H31" s="28" t="s">
        <v>20</v>
      </c>
      <c r="I31" s="29">
        <f>I11+I27+I15+I19+I23</f>
        <v>8505869</v>
      </c>
    </row>
    <row r="32" spans="1:13">
      <c r="A32" s="59"/>
      <c r="B32" s="60"/>
      <c r="C32" s="60"/>
      <c r="D32" s="60"/>
      <c r="E32" s="61"/>
      <c r="F32" s="66"/>
      <c r="G32" s="89"/>
      <c r="H32" s="30" t="s">
        <v>21</v>
      </c>
      <c r="I32" s="31">
        <f>I12+I28+I16+I20+I24</f>
        <v>2385853</v>
      </c>
    </row>
    <row r="33" spans="1:9" ht="26.25" customHeight="1">
      <c r="A33" s="59"/>
      <c r="B33" s="60"/>
      <c r="C33" s="60"/>
      <c r="D33" s="60"/>
      <c r="E33" s="61"/>
      <c r="F33" s="66"/>
      <c r="G33" s="89"/>
      <c r="H33" s="32" t="s">
        <v>22</v>
      </c>
      <c r="I33" s="31">
        <f>I13+I29+I17+I21+I25</f>
        <v>6120016</v>
      </c>
    </row>
    <row r="34" spans="1:9">
      <c r="A34" s="62"/>
      <c r="B34" s="63"/>
      <c r="C34" s="63"/>
      <c r="D34" s="63"/>
      <c r="E34" s="64"/>
      <c r="F34" s="67"/>
      <c r="G34" s="90"/>
      <c r="H34" s="30" t="s">
        <v>23</v>
      </c>
      <c r="I34" s="31">
        <f>I14+I30+I18+I22</f>
        <v>0</v>
      </c>
    </row>
  </sheetData>
  <mergeCells count="40">
    <mergeCell ref="F15:F18"/>
    <mergeCell ref="G15:G18"/>
    <mergeCell ref="A19:A22"/>
    <mergeCell ref="B19:B22"/>
    <mergeCell ref="C19:C22"/>
    <mergeCell ref="D19:D22"/>
    <mergeCell ref="E19:E22"/>
    <mergeCell ref="F19:F22"/>
    <mergeCell ref="G19:G22"/>
    <mergeCell ref="A15:A18"/>
    <mergeCell ref="B15:B18"/>
    <mergeCell ref="C15:C18"/>
    <mergeCell ref="D15:D18"/>
    <mergeCell ref="E15:E18"/>
    <mergeCell ref="D27:D30"/>
    <mergeCell ref="E27:E30"/>
    <mergeCell ref="F27:F30"/>
    <mergeCell ref="G27:G30"/>
    <mergeCell ref="A31:E34"/>
    <mergeCell ref="F31:F34"/>
    <mergeCell ref="G31:G34"/>
    <mergeCell ref="A27:A30"/>
    <mergeCell ref="B27:B30"/>
    <mergeCell ref="C27:C30"/>
    <mergeCell ref="G1:I1"/>
    <mergeCell ref="A3:I3"/>
    <mergeCell ref="I5:I9"/>
    <mergeCell ref="A11:A14"/>
    <mergeCell ref="B11:B14"/>
    <mergeCell ref="C11:C14"/>
    <mergeCell ref="D11:D14"/>
    <mergeCell ref="E11:E14"/>
    <mergeCell ref="F11:F14"/>
    <mergeCell ref="G11:G14"/>
    <mergeCell ref="F23:F26"/>
    <mergeCell ref="A23:A26"/>
    <mergeCell ref="B23:B26"/>
    <mergeCell ref="C23:C26"/>
    <mergeCell ref="D23:D26"/>
    <mergeCell ref="E23:E26"/>
  </mergeCells>
  <pageMargins left="0.70866141732283472" right="0.5118110236220472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INWESTYCJE 2026</vt:lpstr>
      <vt:lpstr>INWESTYCJE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AniaB</dc:creator>
  <cp:lastModifiedBy>Marta Kozik</cp:lastModifiedBy>
  <cp:lastPrinted>2026-08-25T06:42:24Z</cp:lastPrinted>
  <dcterms:created xsi:type="dcterms:W3CDTF">2014-05-21T08:43:04Z</dcterms:created>
  <dcterms:modified xsi:type="dcterms:W3CDTF">2026-08-25T06:42:48Z</dcterms:modified>
</cp:coreProperties>
</file>