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2\uchwaly\XXII   26 WPF\"/>
    </mc:Choice>
  </mc:AlternateContent>
  <xr:revisionPtr revIDLastSave="0" documentId="13_ncr:1_{D4C6684A-B284-4C9F-9E10-15F2E905B3C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INWESTYCJE 2026" sheetId="9" r:id="rId1"/>
    <sheet name="INWESTYCJE 202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3" i="9" l="1"/>
  <c r="I96" i="9"/>
  <c r="I100" i="9" s="1"/>
  <c r="G96" i="9"/>
  <c r="I94" i="9"/>
  <c r="I102" i="9" s="1"/>
  <c r="I92" i="9"/>
  <c r="G92" i="9" s="1"/>
  <c r="I88" i="9"/>
  <c r="G88" i="9"/>
  <c r="I86" i="9"/>
  <c r="I84" i="9"/>
  <c r="G84" i="9"/>
  <c r="I80" i="9"/>
  <c r="G80" i="9"/>
  <c r="I76" i="9"/>
  <c r="G76" i="9"/>
  <c r="I72" i="9"/>
  <c r="G72" i="9" s="1"/>
  <c r="I68" i="9"/>
  <c r="G68" i="9"/>
  <c r="I57" i="9"/>
  <c r="G57" i="9"/>
  <c r="I53" i="9"/>
  <c r="G53" i="9" s="1"/>
  <c r="I49" i="9"/>
  <c r="G49" i="9"/>
  <c r="I45" i="9"/>
  <c r="G45" i="9"/>
  <c r="I41" i="9"/>
  <c r="G41" i="9"/>
  <c r="I37" i="9"/>
  <c r="G37" i="9" s="1"/>
  <c r="I33" i="9"/>
  <c r="G33" i="9"/>
  <c r="I29" i="9"/>
  <c r="G29" i="9" s="1"/>
  <c r="I25" i="9"/>
  <c r="G25" i="9" s="1"/>
  <c r="I22" i="9"/>
  <c r="I21" i="9"/>
  <c r="G21" i="9" s="1"/>
  <c r="I17" i="9"/>
  <c r="G17" i="9"/>
  <c r="I13" i="9"/>
  <c r="G13" i="9"/>
  <c r="I10" i="9"/>
  <c r="I101" i="9" s="1"/>
  <c r="I9" i="9"/>
  <c r="G9" i="9"/>
  <c r="I27" i="10"/>
  <c r="I30" i="10"/>
  <c r="I29" i="10"/>
  <c r="I28" i="10"/>
  <c r="G27" i="10"/>
  <c r="I19" i="10"/>
  <c r="G19" i="10" s="1"/>
  <c r="I15" i="10"/>
  <c r="G15" i="10"/>
  <c r="I23" i="10"/>
  <c r="G23" i="10" s="1"/>
  <c r="I11" i="10"/>
  <c r="G11" i="10" s="1"/>
  <c r="G100" i="9" l="1"/>
</calcChain>
</file>

<file path=xl/sharedStrings.xml><?xml version="1.0" encoding="utf-8"?>
<sst xmlns="http://schemas.openxmlformats.org/spreadsheetml/2006/main" count="221" uniqueCount="55">
  <si>
    <t>Tabela Nr 2</t>
  </si>
  <si>
    <t>Jednostka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</si>
  <si>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</si>
  <si>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</si>
  <si>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</si>
  <si>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</si>
  <si>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</si>
  <si>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</si>
  <si>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</si>
  <si>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</si>
  <si>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</si>
  <si>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</si>
  <si>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</si>
  <si>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</si>
  <si>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</si>
  <si>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</si>
  <si>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</si>
  <si>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</si>
  <si>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</si>
  <si>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Starostwo Powiatowe w Świdwinie </t>
  </si>
  <si>
    <t>OGÓŁEM:</t>
  </si>
  <si>
    <t xml:space="preserve">środki własne </t>
  </si>
  <si>
    <t>środki pomocowe</t>
  </si>
  <si>
    <t>inne środki</t>
  </si>
  <si>
    <t xml:space="preserve">RAZEM </t>
  </si>
  <si>
    <t>Powiatowy Zarząd Dróg w Świdwinie</t>
  </si>
  <si>
    <t>Tabela Nr 1</t>
  </si>
  <si>
    <t>Starostwo Powiatowe w Świdwinie</t>
  </si>
  <si>
    <t>Wydatki inwestycyjne - dokumentacje, nadzory</t>
  </si>
  <si>
    <t>Poprawa infrastruktury sportowej na terenie szkół Powiatu Świdwińskiego</t>
  </si>
  <si>
    <t>Wymiana windy w budynku Starostwa Powiatowego</t>
  </si>
  <si>
    <t>Wydzielenie klatki ppoż. w budynku Starostwa Powiatowego</t>
  </si>
  <si>
    <t>Zakupy majątkowe</t>
  </si>
  <si>
    <t>Zwiększenie jakości i dostępności usług publicznych ZSR CKZ w Świdwinie</t>
  </si>
  <si>
    <t>Zwiększenie efektywności energetycznej w budynku Poradni PP w Świdwinie poprzez termomodernizację i wymianę źródła ciepła</t>
  </si>
  <si>
    <t>Zadania inwestycyjne do realizacji w 2026 roku</t>
  </si>
  <si>
    <t>Plan na 2026r.</t>
  </si>
  <si>
    <t>Zadania inwestycyjne do realizacji w 2027 roku</t>
  </si>
  <si>
    <t>Plan na 2027r.</t>
  </si>
  <si>
    <t xml:space="preserve">Remont drogi powiatowej Nr 1088Z w km 8+787-13+370 na odcinku od m. Zajączkówko do m. Połczyn Zdrój  </t>
  </si>
  <si>
    <t>Przebudowa drogi powiatowej Nr 1074Z na odcinku Świdwin – Niemierzyno</t>
  </si>
  <si>
    <t>Przebudowa z rozbudową drogi powiatowej Nr 1083Z Świdwin – Świdwinek</t>
  </si>
  <si>
    <t>Zwiększenie jakości dostępności usług publicznych poprzez doposażenie CN Cordis - budowa przepompowni</t>
  </si>
  <si>
    <t>Powiatowy Inspektorat Nadzoru Budowlanego w Świdwinie</t>
  </si>
  <si>
    <t>Rozbudowa Regionalnej Infrastruktury Informacji Przestrzennej Województwa Zachodniopomorskiego</t>
  </si>
  <si>
    <t>Przebudowa ZPO w Połczynie Zdroju na potrzeby Poradni Psychologiczno-Pedagogicznej</t>
  </si>
  <si>
    <t>Adaptacja terenów zurbanizowanych do zmian klimatu – mała retencja wodna                         w szpitalu w Połczynie Zdroju</t>
  </si>
  <si>
    <t>Utworzenie terenów zielonych przy Domu Pomocy Społecznej w Modrzewcu</t>
  </si>
  <si>
    <t xml:space="preserve">Poprawa jakości i dostępności kształcenia zawodowego w szkołach ponadpodstawowych wraz z doposażeniem pracowni </t>
  </si>
  <si>
    <t>Zespół Szkół w Połczynie Zdroju</t>
  </si>
  <si>
    <t>Zespół Szkół Rolniczych CKZ w Świdwinie</t>
  </si>
  <si>
    <t>Termomodernizacja budynku mieszkalnego przy ul. Wojska Polskiego 27 w Świdwinie</t>
  </si>
  <si>
    <t>Budowa siłowni zewnętrznej przy szpitalu w Połczynie Zdroju</t>
  </si>
  <si>
    <t>Przebudowa ZPO w Połczynie Zdroju na potrzeby PPP w Połczynie Zdroju i PCPR w Świdwinie</t>
  </si>
  <si>
    <t>Budowa hali magazynowej o konstrukcji stalowej wraz z niezbędnymi urządzeniami - OLOC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</si>
</sst>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9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FF0000"/>
      <name val="Arial CE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Arial CE"/>
      <charset val="238"/>
    </font>
    <font>
      <i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9">
    <xf numFmtId="0" fontId="0" fillId="0" borderId="0" xfId="0"/>
    <xf numFmtId="0" fontId="3" fillId="0" borderId="7" xfId="1" applyFont="1" applyBorder="1" applyAlignment="1">
      <alignment horizontal="center"/>
    </xf>
    <xf numFmtId="164" fontId="4" fillId="0" borderId="7" xfId="1" applyNumberFormat="1" applyFont="1" applyBorder="1" applyAlignment="1">
      <alignment vertical="center" wrapText="1"/>
    </xf>
    <xf numFmtId="164" fontId="7" fillId="0" borderId="7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8" fillId="0" borderId="0" xfId="0" applyFont="1"/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2" borderId="7" xfId="1" applyFont="1" applyFill="1" applyBorder="1"/>
    <xf numFmtId="0" fontId="7" fillId="2" borderId="7" xfId="1" applyFont="1" applyFill="1" applyBorder="1"/>
    <xf numFmtId="0" fontId="7" fillId="2" borderId="7" xfId="1" applyFont="1" applyFill="1" applyBorder="1" applyAlignment="1">
      <alignment wrapText="1"/>
    </xf>
    <xf numFmtId="0" fontId="4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 wrapText="1"/>
    </xf>
    <xf numFmtId="3" fontId="4" fillId="0" borderId="7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0" borderId="0" xfId="0" applyFont="1"/>
    <xf numFmtId="0" fontId="11" fillId="0" borderId="0" xfId="0" applyFont="1"/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2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4" fontId="3" fillId="0" borderId="3" xfId="1" applyNumberFormat="1" applyFont="1" applyBorder="1" applyAlignment="1">
      <alignment horizontal="center"/>
    </xf>
    <xf numFmtId="4" fontId="3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4" fontId="3" fillId="0" borderId="5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3" fontId="3" fillId="0" borderId="7" xfId="1" applyNumberFormat="1" applyFont="1" applyBorder="1" applyAlignment="1">
      <alignment horizontal="center"/>
    </xf>
    <xf numFmtId="4" fontId="4" fillId="2" borderId="7" xfId="1" applyNumberFormat="1" applyFont="1" applyFill="1" applyBorder="1" applyAlignment="1">
      <alignment vertical="center"/>
    </xf>
    <xf numFmtId="4" fontId="4" fillId="0" borderId="7" xfId="1" applyNumberFormat="1" applyFont="1" applyBorder="1" applyAlignment="1">
      <alignment vertical="center" wrapText="1"/>
    </xf>
    <xf numFmtId="4" fontId="3" fillId="2" borderId="7" xfId="1" applyNumberFormat="1" applyFont="1" applyFill="1" applyBorder="1" applyAlignment="1">
      <alignment vertical="center"/>
    </xf>
    <xf numFmtId="4" fontId="3" fillId="0" borderId="7" xfId="2" applyNumberFormat="1" applyFont="1" applyBorder="1" applyAlignment="1">
      <alignment vertical="center"/>
    </xf>
    <xf numFmtId="164" fontId="3" fillId="0" borderId="0" xfId="0" applyNumberFormat="1" applyFont="1"/>
    <xf numFmtId="4" fontId="3" fillId="2" borderId="7" xfId="1" applyNumberFormat="1" applyFont="1" applyFill="1" applyBorder="1" applyAlignment="1">
      <alignment vertical="center" wrapText="1"/>
    </xf>
    <xf numFmtId="4" fontId="3" fillId="0" borderId="7" xfId="1" applyNumberFormat="1" applyFont="1" applyBorder="1" applyAlignment="1">
      <alignment vertical="center" wrapText="1"/>
    </xf>
    <xf numFmtId="4" fontId="5" fillId="2" borderId="7" xfId="1" applyNumberFormat="1" applyFont="1" applyFill="1" applyBorder="1" applyAlignment="1">
      <alignment vertical="center"/>
    </xf>
    <xf numFmtId="4" fontId="5" fillId="0" borderId="7" xfId="1" applyNumberFormat="1" applyFont="1" applyBorder="1" applyAlignment="1">
      <alignment vertical="center" wrapText="1"/>
    </xf>
    <xf numFmtId="0" fontId="6" fillId="0" borderId="0" xfId="0" applyFont="1"/>
    <xf numFmtId="0" fontId="13" fillId="0" borderId="0" xfId="0" applyFont="1"/>
    <xf numFmtId="4" fontId="6" fillId="2" borderId="7" xfId="1" applyNumberFormat="1" applyFont="1" applyFill="1" applyBorder="1" applyAlignment="1">
      <alignment vertical="center"/>
    </xf>
    <xf numFmtId="4" fontId="6" fillId="0" borderId="7" xfId="2" applyNumberFormat="1" applyFont="1" applyBorder="1" applyAlignment="1">
      <alignment vertical="center"/>
    </xf>
    <xf numFmtId="4" fontId="6" fillId="2" borderId="7" xfId="1" applyNumberFormat="1" applyFont="1" applyFill="1" applyBorder="1" applyAlignment="1">
      <alignment vertical="center" wrapText="1"/>
    </xf>
    <xf numFmtId="4" fontId="6" fillId="0" borderId="7" xfId="1" applyNumberFormat="1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14" fillId="0" borderId="0" xfId="1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3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6" fillId="0" borderId="0" xfId="0" applyFont="1"/>
    <xf numFmtId="4" fontId="7" fillId="2" borderId="7" xfId="1" applyNumberFormat="1" applyFont="1" applyFill="1" applyBorder="1" applyAlignment="1">
      <alignment vertical="center"/>
    </xf>
    <xf numFmtId="4" fontId="7" fillId="0" borderId="7" xfId="1" applyNumberFormat="1" applyFont="1" applyBorder="1" applyAlignment="1">
      <alignment vertical="center" wrapText="1"/>
    </xf>
    <xf numFmtId="4" fontId="7" fillId="2" borderId="7" xfId="1" applyNumberFormat="1" applyFont="1" applyFill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4" fontId="17" fillId="0" borderId="0" xfId="0" applyNumberFormat="1" applyFont="1"/>
    <xf numFmtId="0" fontId="4" fillId="0" borderId="2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/>
    <xf numFmtId="4" fontId="3" fillId="0" borderId="5" xfId="0" applyNumberFormat="1" applyFont="1" applyBorder="1"/>
    <xf numFmtId="4" fontId="3" fillId="0" borderId="1" xfId="1" applyNumberFormat="1" applyFont="1" applyBorder="1" applyAlignment="1">
      <alignment vertical="center" wrapText="1"/>
    </xf>
    <xf numFmtId="4" fontId="3" fillId="0" borderId="3" xfId="1" applyNumberFormat="1" applyFont="1" applyBorder="1" applyAlignment="1">
      <alignment vertical="center" wrapText="1"/>
    </xf>
    <xf numFmtId="4" fontId="3" fillId="0" borderId="5" xfId="1" applyNumberFormat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vertical="center" wrapText="1"/>
    </xf>
    <xf numFmtId="4" fontId="6" fillId="0" borderId="3" xfId="1" applyNumberFormat="1" applyFont="1" applyBorder="1" applyAlignment="1">
      <alignment vertical="center" wrapText="1"/>
    </xf>
    <xf numFmtId="4" fontId="6" fillId="0" borderId="5" xfId="1" applyNumberFormat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/>
    <xf numFmtId="0" fontId="6" fillId="0" borderId="5" xfId="0" applyFont="1" applyBorder="1"/>
    <xf numFmtId="164" fontId="3" fillId="0" borderId="1" xfId="1" applyNumberFormat="1" applyFont="1" applyBorder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5" xfId="1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3" fontId="3" fillId="0" borderId="7" xfId="1" applyNumberFormat="1" applyFont="1" applyBorder="1" applyAlignment="1">
      <alignment horizontal="center" shrinkToFit="1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9"/>
  <sheetViews>
    <sheetView view="pageBreakPreview" zoomScale="60" zoomScaleNormal="100" workbookViewId="0">
      <selection activeCell="D6" sqref="D6"/>
    </sheetView>
  </sheetViews>
  <sheetFormatPr defaultRowHeight="14.4"/>
  <cols>
    <col min="1" max="1" width="3.6640625" customWidth="1"/>
    <col min="2" max="2" width="6.33203125" customWidth="1"/>
    <col min="3" max="3" width="8" customWidth="1"/>
    <col min="4" max="4" width="26.88671875" customWidth="1"/>
    <col min="5" max="5" width="18" customWidth="1"/>
    <col min="7" max="7" width="12.5546875" customWidth="1"/>
    <col min="8" max="8" width="12.6640625" customWidth="1"/>
    <col min="9" max="9" width="13.33203125" customWidth="1"/>
  </cols>
  <sheetData>
    <row r="1" spans="1:13">
      <c r="A1" s="7"/>
      <c r="B1" s="7"/>
      <c r="C1" s="7"/>
      <c r="D1" s="7"/>
      <c r="E1" s="7"/>
      <c r="F1" s="7"/>
      <c r="G1" s="89" t="s">
        <v>26</v>
      </c>
      <c r="H1" s="89"/>
      <c r="I1" s="89"/>
    </row>
    <row r="2" spans="1:13">
      <c r="A2" s="90" t="s">
        <v>35</v>
      </c>
      <c r="B2" s="90"/>
      <c r="C2" s="90"/>
      <c r="D2" s="90"/>
      <c r="E2" s="90"/>
      <c r="F2" s="90"/>
      <c r="G2" s="90"/>
      <c r="H2" s="90"/>
      <c r="I2" s="90"/>
      <c r="J2" s="20"/>
      <c r="K2" s="20"/>
      <c r="L2" s="21"/>
      <c r="M2" s="21"/>
    </row>
    <row r="3" spans="1:13">
      <c r="A3" s="4"/>
      <c r="B3" s="4"/>
      <c r="C3" s="4"/>
      <c r="D3" s="24"/>
      <c r="E3" s="4" t="s">
        <v>1</v>
      </c>
      <c r="F3" s="4"/>
      <c r="G3" s="25"/>
      <c r="H3" s="26"/>
      <c r="I3" s="91" t="s">
        <v>36</v>
      </c>
      <c r="J3" s="20"/>
      <c r="K3" s="20"/>
      <c r="L3" s="21"/>
      <c r="M3" s="21"/>
    </row>
    <row r="4" spans="1:13">
      <c r="A4" s="5"/>
      <c r="B4" s="5"/>
      <c r="C4" s="5"/>
      <c r="D4" s="27" t="s">
        <v>2</v>
      </c>
      <c r="E4" s="5" t="s">
        <v>3</v>
      </c>
      <c r="F4" s="5" t="s">
        <v>4</v>
      </c>
      <c r="G4" s="28" t="s">
        <v>5</v>
      </c>
      <c r="H4" s="29" t="s">
        <v>6</v>
      </c>
      <c r="I4" s="92"/>
      <c r="J4" s="20"/>
      <c r="K4" s="20"/>
      <c r="L4" s="21"/>
      <c r="M4" s="21"/>
    </row>
    <row r="5" spans="1:13">
      <c r="A5" s="5" t="s">
        <v>7</v>
      </c>
      <c r="B5" s="5" t="s">
        <v>8</v>
      </c>
      <c r="C5" s="5" t="s">
        <v>9</v>
      </c>
      <c r="D5" s="27" t="s">
        <v>10</v>
      </c>
      <c r="E5" s="5" t="s">
        <v>11</v>
      </c>
      <c r="F5" s="5" t="s">
        <v>12</v>
      </c>
      <c r="G5" s="28" t="s">
        <v>13</v>
      </c>
      <c r="H5" s="29" t="s">
        <v>14</v>
      </c>
      <c r="I5" s="92"/>
      <c r="J5" s="20"/>
      <c r="K5" s="20"/>
      <c r="L5" s="21"/>
      <c r="M5" s="21"/>
    </row>
    <row r="6" spans="1:13">
      <c r="A6" s="5"/>
      <c r="B6" s="5"/>
      <c r="C6" s="5"/>
      <c r="D6" s="27"/>
      <c r="E6" s="5" t="s">
        <v>15</v>
      </c>
      <c r="F6" s="5"/>
      <c r="G6" s="28" t="s">
        <v>16</v>
      </c>
      <c r="H6" s="29"/>
      <c r="I6" s="92"/>
      <c r="J6" s="20"/>
      <c r="K6" s="20"/>
      <c r="L6" s="21"/>
      <c r="M6" s="21"/>
    </row>
    <row r="7" spans="1:13">
      <c r="A7" s="6"/>
      <c r="B7" s="6"/>
      <c r="C7" s="6"/>
      <c r="D7" s="30"/>
      <c r="E7" s="6" t="s">
        <v>17</v>
      </c>
      <c r="F7" s="6"/>
      <c r="G7" s="31" t="s">
        <v>18</v>
      </c>
      <c r="H7" s="32"/>
      <c r="I7" s="93"/>
      <c r="J7" s="20"/>
      <c r="K7" s="20"/>
      <c r="L7" s="21"/>
      <c r="M7" s="21"/>
    </row>
    <row r="8" spans="1:13" ht="10.199999999999999" customHeight="1">
      <c r="A8" s="136">
        <v>1</v>
      </c>
      <c r="B8" s="136">
        <v>2</v>
      </c>
      <c r="C8" s="136">
        <v>3</v>
      </c>
      <c r="D8" s="137">
        <v>4</v>
      </c>
      <c r="E8" s="136">
        <v>5</v>
      </c>
      <c r="F8" s="136">
        <v>6</v>
      </c>
      <c r="G8" s="138">
        <v>7</v>
      </c>
      <c r="H8" s="138">
        <v>8</v>
      </c>
      <c r="I8" s="138">
        <v>9</v>
      </c>
      <c r="J8" s="20"/>
      <c r="K8" s="20"/>
      <c r="L8" s="21"/>
      <c r="M8" s="21"/>
    </row>
    <row r="9" spans="1:13" ht="17.25" customHeight="1">
      <c r="A9" s="80">
        <v>1</v>
      </c>
      <c r="B9" s="80">
        <v>600</v>
      </c>
      <c r="C9" s="80">
        <v>60014</v>
      </c>
      <c r="D9" s="83" t="s">
        <v>39</v>
      </c>
      <c r="E9" s="86" t="s">
        <v>25</v>
      </c>
      <c r="F9" s="86">
        <v>2026</v>
      </c>
      <c r="G9" s="94">
        <f>I9</f>
        <v>8422759</v>
      </c>
      <c r="H9" s="34" t="s">
        <v>20</v>
      </c>
      <c r="I9" s="35">
        <f>SUM(I10:I12)</f>
        <v>8422759</v>
      </c>
      <c r="J9" s="20"/>
      <c r="K9" s="20"/>
      <c r="L9" s="21"/>
      <c r="M9" s="21"/>
    </row>
    <row r="10" spans="1:13">
      <c r="A10" s="81"/>
      <c r="B10" s="81"/>
      <c r="C10" s="81"/>
      <c r="D10" s="84"/>
      <c r="E10" s="87"/>
      <c r="F10" s="87"/>
      <c r="G10" s="95"/>
      <c r="H10" s="36" t="s">
        <v>21</v>
      </c>
      <c r="I10" s="37">
        <f>8422759-I12</f>
        <v>2222759</v>
      </c>
      <c r="J10" s="20"/>
      <c r="K10" s="38"/>
      <c r="L10" s="21"/>
      <c r="M10" s="21"/>
    </row>
    <row r="11" spans="1:13" ht="24" customHeight="1">
      <c r="A11" s="81"/>
      <c r="B11" s="81"/>
      <c r="C11" s="81"/>
      <c r="D11" s="84"/>
      <c r="E11" s="87"/>
      <c r="F11" s="87"/>
      <c r="G11" s="95"/>
      <c r="H11" s="39" t="s">
        <v>22</v>
      </c>
      <c r="I11" s="40">
        <v>0</v>
      </c>
      <c r="J11" s="20"/>
      <c r="K11" s="20"/>
      <c r="L11" s="21"/>
      <c r="M11" s="21"/>
    </row>
    <row r="12" spans="1:13" ht="9" customHeight="1">
      <c r="A12" s="82"/>
      <c r="B12" s="82"/>
      <c r="C12" s="82"/>
      <c r="D12" s="85"/>
      <c r="E12" s="88"/>
      <c r="F12" s="88"/>
      <c r="G12" s="96"/>
      <c r="H12" s="36" t="s">
        <v>23</v>
      </c>
      <c r="I12" s="40">
        <v>6200000</v>
      </c>
      <c r="J12" s="20"/>
      <c r="K12" s="20"/>
      <c r="L12" s="21"/>
      <c r="M12" s="21"/>
    </row>
    <row r="13" spans="1:13" ht="17.25" customHeight="1">
      <c r="A13" s="80">
        <v>2</v>
      </c>
      <c r="B13" s="80">
        <v>600</v>
      </c>
      <c r="C13" s="80">
        <v>60014</v>
      </c>
      <c r="D13" s="83" t="s">
        <v>40</v>
      </c>
      <c r="E13" s="86" t="s">
        <v>25</v>
      </c>
      <c r="F13" s="86">
        <v>2026</v>
      </c>
      <c r="G13" s="94">
        <f>I13</f>
        <v>3733310</v>
      </c>
      <c r="H13" s="34" t="s">
        <v>20</v>
      </c>
      <c r="I13" s="35">
        <f>SUM(I14:I16)</f>
        <v>3733310</v>
      </c>
      <c r="J13" s="20"/>
      <c r="K13" s="20"/>
      <c r="L13" s="21"/>
      <c r="M13" s="21"/>
    </row>
    <row r="14" spans="1:13">
      <c r="A14" s="81"/>
      <c r="B14" s="81"/>
      <c r="C14" s="81"/>
      <c r="D14" s="84"/>
      <c r="E14" s="87"/>
      <c r="F14" s="87"/>
      <c r="G14" s="95"/>
      <c r="H14" s="36" t="s">
        <v>21</v>
      </c>
      <c r="I14" s="37">
        <v>559997</v>
      </c>
      <c r="J14" s="20"/>
      <c r="K14" s="38"/>
      <c r="L14" s="21"/>
      <c r="M14" s="21"/>
    </row>
    <row r="15" spans="1:13" ht="22.2" customHeight="1">
      <c r="A15" s="81"/>
      <c r="B15" s="81"/>
      <c r="C15" s="81"/>
      <c r="D15" s="84"/>
      <c r="E15" s="87"/>
      <c r="F15" s="87"/>
      <c r="G15" s="95"/>
      <c r="H15" s="39" t="s">
        <v>22</v>
      </c>
      <c r="I15" s="40">
        <v>3173313</v>
      </c>
      <c r="J15" s="20"/>
      <c r="K15" s="20"/>
      <c r="L15" s="21"/>
      <c r="M15" s="21"/>
    </row>
    <row r="16" spans="1:13" ht="10.8" customHeight="1">
      <c r="A16" s="82"/>
      <c r="B16" s="82"/>
      <c r="C16" s="82"/>
      <c r="D16" s="85"/>
      <c r="E16" s="88"/>
      <c r="F16" s="88"/>
      <c r="G16" s="96"/>
      <c r="H16" s="36" t="s">
        <v>23</v>
      </c>
      <c r="I16" s="40">
        <v>0</v>
      </c>
      <c r="J16" s="20"/>
      <c r="K16" s="20"/>
      <c r="L16" s="21"/>
      <c r="M16" s="21"/>
    </row>
    <row r="17" spans="1:13" ht="17.25" customHeight="1">
      <c r="A17" s="80">
        <v>3</v>
      </c>
      <c r="B17" s="80">
        <v>600</v>
      </c>
      <c r="C17" s="80">
        <v>60014</v>
      </c>
      <c r="D17" s="83" t="s">
        <v>41</v>
      </c>
      <c r="E17" s="86" t="s">
        <v>25</v>
      </c>
      <c r="F17" s="86">
        <v>2026</v>
      </c>
      <c r="G17" s="94">
        <f>I17</f>
        <v>2500000</v>
      </c>
      <c r="H17" s="34" t="s">
        <v>20</v>
      </c>
      <c r="I17" s="35">
        <f>SUM(I18:I20)</f>
        <v>2500000</v>
      </c>
      <c r="J17" s="20"/>
      <c r="K17" s="20"/>
      <c r="L17" s="21"/>
      <c r="M17" s="21"/>
    </row>
    <row r="18" spans="1:13">
      <c r="A18" s="81"/>
      <c r="B18" s="81"/>
      <c r="C18" s="81"/>
      <c r="D18" s="84"/>
      <c r="E18" s="87"/>
      <c r="F18" s="87"/>
      <c r="G18" s="95"/>
      <c r="H18" s="36" t="s">
        <v>21</v>
      </c>
      <c r="I18" s="37">
        <v>1500000</v>
      </c>
      <c r="J18" s="20"/>
      <c r="K18" s="38"/>
      <c r="L18" s="21"/>
      <c r="M18" s="21"/>
    </row>
    <row r="19" spans="1:13" ht="25.5" customHeight="1">
      <c r="A19" s="81"/>
      <c r="B19" s="81"/>
      <c r="C19" s="81"/>
      <c r="D19" s="84"/>
      <c r="E19" s="87"/>
      <c r="F19" s="87"/>
      <c r="G19" s="95"/>
      <c r="H19" s="39" t="s">
        <v>22</v>
      </c>
      <c r="I19" s="40">
        <v>0</v>
      </c>
      <c r="J19" s="20"/>
      <c r="K19" s="20"/>
      <c r="L19" s="21"/>
      <c r="M19" s="21"/>
    </row>
    <row r="20" spans="1:13" ht="9" customHeight="1">
      <c r="A20" s="82"/>
      <c r="B20" s="82"/>
      <c r="C20" s="82"/>
      <c r="D20" s="85"/>
      <c r="E20" s="88"/>
      <c r="F20" s="88"/>
      <c r="G20" s="96"/>
      <c r="H20" s="36" t="s">
        <v>23</v>
      </c>
      <c r="I20" s="40">
        <v>1000000</v>
      </c>
      <c r="J20" s="20"/>
      <c r="K20" s="20"/>
      <c r="L20" s="21"/>
      <c r="M20" s="21"/>
    </row>
    <row r="21" spans="1:13" ht="18" customHeight="1">
      <c r="A21" s="80">
        <v>4</v>
      </c>
      <c r="B21" s="80">
        <v>600</v>
      </c>
      <c r="C21" s="80">
        <v>60014</v>
      </c>
      <c r="D21" s="83" t="s">
        <v>32</v>
      </c>
      <c r="E21" s="86" t="s">
        <v>25</v>
      </c>
      <c r="F21" s="86">
        <v>2026</v>
      </c>
      <c r="G21" s="94">
        <f>I21</f>
        <v>450000</v>
      </c>
      <c r="H21" s="34" t="s">
        <v>20</v>
      </c>
      <c r="I21" s="35">
        <f>SUM(I22:I24)</f>
        <v>450000</v>
      </c>
      <c r="J21" s="20"/>
      <c r="K21" s="20"/>
      <c r="L21" s="21"/>
      <c r="M21" s="21"/>
    </row>
    <row r="22" spans="1:13" ht="15.75" customHeight="1">
      <c r="A22" s="81"/>
      <c r="B22" s="81"/>
      <c r="C22" s="81"/>
      <c r="D22" s="84"/>
      <c r="E22" s="87"/>
      <c r="F22" s="87"/>
      <c r="G22" s="95"/>
      <c r="H22" s="36" t="s">
        <v>21</v>
      </c>
      <c r="I22" s="37">
        <f>290000+160000</f>
        <v>450000</v>
      </c>
      <c r="J22" s="20"/>
      <c r="K22" s="20"/>
      <c r="L22" s="21"/>
      <c r="M22" s="21"/>
    </row>
    <row r="23" spans="1:13" ht="24" customHeight="1">
      <c r="A23" s="81"/>
      <c r="B23" s="81"/>
      <c r="C23" s="81"/>
      <c r="D23" s="84"/>
      <c r="E23" s="87"/>
      <c r="F23" s="87"/>
      <c r="G23" s="95"/>
      <c r="H23" s="39" t="s">
        <v>22</v>
      </c>
      <c r="I23" s="40">
        <v>0</v>
      </c>
      <c r="J23" s="20"/>
      <c r="K23" s="20"/>
      <c r="L23" s="21"/>
      <c r="M23" s="21"/>
    </row>
    <row r="24" spans="1:13" ht="9" customHeight="1">
      <c r="A24" s="82"/>
      <c r="B24" s="82"/>
      <c r="C24" s="82"/>
      <c r="D24" s="85"/>
      <c r="E24" s="88"/>
      <c r="F24" s="88"/>
      <c r="G24" s="96"/>
      <c r="H24" s="36" t="s">
        <v>23</v>
      </c>
      <c r="I24" s="40">
        <v>0</v>
      </c>
      <c r="J24" s="20"/>
      <c r="K24" s="20"/>
      <c r="L24" s="21"/>
      <c r="M24" s="21"/>
    </row>
    <row r="25" spans="1:13" ht="16.5" customHeight="1">
      <c r="A25" s="80">
        <v>5</v>
      </c>
      <c r="B25" s="80">
        <v>630</v>
      </c>
      <c r="C25" s="80">
        <v>63095</v>
      </c>
      <c r="D25" s="97" t="s">
        <v>42</v>
      </c>
      <c r="E25" s="86" t="s">
        <v>19</v>
      </c>
      <c r="F25" s="86">
        <v>2026</v>
      </c>
      <c r="G25" s="94">
        <f>I25</f>
        <v>250000</v>
      </c>
      <c r="H25" s="34" t="s">
        <v>20</v>
      </c>
      <c r="I25" s="35">
        <f>SUM(I26:I28)</f>
        <v>250000</v>
      </c>
      <c r="J25" s="20"/>
      <c r="K25" s="20"/>
      <c r="L25" s="21"/>
      <c r="M25" s="21"/>
    </row>
    <row r="26" spans="1:13" ht="15.75" customHeight="1">
      <c r="A26" s="81"/>
      <c r="B26" s="81"/>
      <c r="C26" s="81"/>
      <c r="D26" s="98"/>
      <c r="E26" s="87"/>
      <c r="F26" s="87"/>
      <c r="G26" s="95"/>
      <c r="H26" s="36" t="s">
        <v>21</v>
      </c>
      <c r="I26" s="37">
        <v>37500</v>
      </c>
      <c r="J26" s="20"/>
      <c r="K26" s="20"/>
      <c r="L26" s="21"/>
      <c r="M26" s="21"/>
    </row>
    <row r="27" spans="1:13" ht="22.5" customHeight="1">
      <c r="A27" s="81"/>
      <c r="B27" s="81"/>
      <c r="C27" s="81"/>
      <c r="D27" s="98"/>
      <c r="E27" s="87"/>
      <c r="F27" s="87"/>
      <c r="G27" s="95"/>
      <c r="H27" s="39" t="s">
        <v>22</v>
      </c>
      <c r="I27" s="40">
        <v>212500</v>
      </c>
      <c r="J27" s="20"/>
      <c r="K27" s="20"/>
      <c r="L27" s="21"/>
      <c r="M27" s="21"/>
    </row>
    <row r="28" spans="1:13" ht="13.5" customHeight="1">
      <c r="A28" s="82"/>
      <c r="B28" s="82"/>
      <c r="C28" s="82"/>
      <c r="D28" s="99"/>
      <c r="E28" s="88"/>
      <c r="F28" s="88"/>
      <c r="G28" s="96"/>
      <c r="H28" s="36" t="s">
        <v>23</v>
      </c>
      <c r="I28" s="40">
        <v>0</v>
      </c>
      <c r="J28" s="20"/>
      <c r="K28" s="20"/>
      <c r="L28" s="21"/>
      <c r="M28" s="21"/>
    </row>
    <row r="29" spans="1:13" s="44" customFormat="1" ht="13.2" customHeight="1">
      <c r="A29" s="106">
        <v>6</v>
      </c>
      <c r="B29" s="106">
        <v>710</v>
      </c>
      <c r="C29" s="106">
        <v>71015</v>
      </c>
      <c r="D29" s="83" t="s">
        <v>32</v>
      </c>
      <c r="E29" s="100" t="s">
        <v>43</v>
      </c>
      <c r="F29" s="100">
        <v>2026</v>
      </c>
      <c r="G29" s="103">
        <f>I29</f>
        <v>70000</v>
      </c>
      <c r="H29" s="41" t="s">
        <v>20</v>
      </c>
      <c r="I29" s="42">
        <f>SUM(I30:I32)</f>
        <v>70000</v>
      </c>
      <c r="J29" s="43"/>
      <c r="K29" s="43"/>
    </row>
    <row r="30" spans="1:13" s="44" customFormat="1" ht="13.2">
      <c r="A30" s="107"/>
      <c r="B30" s="107"/>
      <c r="C30" s="107"/>
      <c r="D30" s="84"/>
      <c r="E30" s="101"/>
      <c r="F30" s="101"/>
      <c r="G30" s="104"/>
      <c r="H30" s="45" t="s">
        <v>21</v>
      </c>
      <c r="I30" s="46">
        <v>0</v>
      </c>
      <c r="J30" s="43"/>
      <c r="K30" s="43"/>
    </row>
    <row r="31" spans="1:13" s="44" customFormat="1" ht="26.4">
      <c r="A31" s="107"/>
      <c r="B31" s="107"/>
      <c r="C31" s="107"/>
      <c r="D31" s="84"/>
      <c r="E31" s="101"/>
      <c r="F31" s="101"/>
      <c r="G31" s="104"/>
      <c r="H31" s="47" t="s">
        <v>22</v>
      </c>
      <c r="I31" s="48">
        <v>0</v>
      </c>
      <c r="J31" s="43"/>
      <c r="K31" s="43"/>
    </row>
    <row r="32" spans="1:13" s="44" customFormat="1" ht="13.2">
      <c r="A32" s="108"/>
      <c r="B32" s="108"/>
      <c r="C32" s="108"/>
      <c r="D32" s="85"/>
      <c r="E32" s="102"/>
      <c r="F32" s="102"/>
      <c r="G32" s="105"/>
      <c r="H32" s="45" t="s">
        <v>23</v>
      </c>
      <c r="I32" s="48">
        <v>70000</v>
      </c>
      <c r="J32" s="43"/>
      <c r="K32" s="43"/>
    </row>
    <row r="33" spans="1:13" s="44" customFormat="1" ht="13.2" customHeight="1">
      <c r="A33" s="106">
        <v>7</v>
      </c>
      <c r="B33" s="106">
        <v>710</v>
      </c>
      <c r="C33" s="106">
        <v>71095</v>
      </c>
      <c r="D33" s="83" t="s">
        <v>44</v>
      </c>
      <c r="E33" s="86" t="s">
        <v>19</v>
      </c>
      <c r="F33" s="100">
        <v>2026</v>
      </c>
      <c r="G33" s="103">
        <f>I33</f>
        <v>269370</v>
      </c>
      <c r="H33" s="41" t="s">
        <v>20</v>
      </c>
      <c r="I33" s="42">
        <f>SUM(I34:I36)</f>
        <v>269370</v>
      </c>
      <c r="J33" s="43"/>
      <c r="K33" s="43"/>
    </row>
    <row r="34" spans="1:13" s="44" customFormat="1" ht="13.2">
      <c r="A34" s="107"/>
      <c r="B34" s="107"/>
      <c r="C34" s="107"/>
      <c r="D34" s="84"/>
      <c r="E34" s="87"/>
      <c r="F34" s="101"/>
      <c r="G34" s="104"/>
      <c r="H34" s="45" t="s">
        <v>21</v>
      </c>
      <c r="I34" s="46">
        <v>0</v>
      </c>
      <c r="J34" s="43"/>
      <c r="K34" s="43"/>
    </row>
    <row r="35" spans="1:13" s="44" customFormat="1" ht="26.4">
      <c r="A35" s="107"/>
      <c r="B35" s="107"/>
      <c r="C35" s="107"/>
      <c r="D35" s="84"/>
      <c r="E35" s="87"/>
      <c r="F35" s="101"/>
      <c r="G35" s="104"/>
      <c r="H35" s="47" t="s">
        <v>22</v>
      </c>
      <c r="I35" s="48">
        <v>269370</v>
      </c>
      <c r="J35" s="43"/>
      <c r="K35" s="43"/>
    </row>
    <row r="36" spans="1:13" s="44" customFormat="1" ht="12" customHeight="1">
      <c r="A36" s="108"/>
      <c r="B36" s="108"/>
      <c r="C36" s="108"/>
      <c r="D36" s="85"/>
      <c r="E36" s="88"/>
      <c r="F36" s="102"/>
      <c r="G36" s="105"/>
      <c r="H36" s="45" t="s">
        <v>23</v>
      </c>
      <c r="I36" s="48">
        <v>0</v>
      </c>
      <c r="J36" s="43"/>
      <c r="K36" s="43"/>
    </row>
    <row r="37" spans="1:13" s="44" customFormat="1" ht="13.2" customHeight="1">
      <c r="A37" s="106">
        <v>8</v>
      </c>
      <c r="B37" s="106">
        <v>750</v>
      </c>
      <c r="C37" s="106">
        <v>75095</v>
      </c>
      <c r="D37" s="83" t="s">
        <v>28</v>
      </c>
      <c r="E37" s="100" t="s">
        <v>19</v>
      </c>
      <c r="F37" s="100">
        <v>2026</v>
      </c>
      <c r="G37" s="103">
        <f>I37</f>
        <v>300000</v>
      </c>
      <c r="H37" s="41" t="s">
        <v>20</v>
      </c>
      <c r="I37" s="42">
        <f>SUM(I38:I40)</f>
        <v>300000</v>
      </c>
      <c r="J37" s="43"/>
      <c r="K37" s="43"/>
    </row>
    <row r="38" spans="1:13" s="44" customFormat="1" ht="13.2">
      <c r="A38" s="107"/>
      <c r="B38" s="107"/>
      <c r="C38" s="107"/>
      <c r="D38" s="84"/>
      <c r="E38" s="101"/>
      <c r="F38" s="101"/>
      <c r="G38" s="104"/>
      <c r="H38" s="45" t="s">
        <v>21</v>
      </c>
      <c r="I38" s="46">
        <v>300000</v>
      </c>
      <c r="J38" s="43"/>
      <c r="K38" s="43"/>
    </row>
    <row r="39" spans="1:13" s="44" customFormat="1" ht="26.4">
      <c r="A39" s="107"/>
      <c r="B39" s="107"/>
      <c r="C39" s="107"/>
      <c r="D39" s="84"/>
      <c r="E39" s="101"/>
      <c r="F39" s="101"/>
      <c r="G39" s="104"/>
      <c r="H39" s="47" t="s">
        <v>22</v>
      </c>
      <c r="I39" s="48">
        <v>0</v>
      </c>
      <c r="J39" s="43"/>
      <c r="K39" s="43"/>
    </row>
    <row r="40" spans="1:13" s="44" customFormat="1" ht="11.4" customHeight="1">
      <c r="A40" s="108"/>
      <c r="B40" s="108"/>
      <c r="C40" s="108"/>
      <c r="D40" s="85"/>
      <c r="E40" s="102"/>
      <c r="F40" s="102"/>
      <c r="G40" s="105"/>
      <c r="H40" s="45" t="s">
        <v>23</v>
      </c>
      <c r="I40" s="48">
        <v>0</v>
      </c>
      <c r="J40" s="43"/>
      <c r="K40" s="43"/>
    </row>
    <row r="41" spans="1:13" ht="15" customHeight="1">
      <c r="A41" s="80">
        <v>9</v>
      </c>
      <c r="B41" s="80">
        <v>750</v>
      </c>
      <c r="C41" s="80">
        <v>75095</v>
      </c>
      <c r="D41" s="83" t="s">
        <v>45</v>
      </c>
      <c r="E41" s="86" t="s">
        <v>27</v>
      </c>
      <c r="F41" s="86">
        <v>2026</v>
      </c>
      <c r="G41" s="94">
        <f>I41</f>
        <v>500000</v>
      </c>
      <c r="H41" s="34" t="s">
        <v>20</v>
      </c>
      <c r="I41" s="35">
        <f>SUM(I42:I44)</f>
        <v>500000</v>
      </c>
      <c r="J41" s="20"/>
      <c r="K41" s="20"/>
      <c r="L41" s="21"/>
      <c r="M41" s="21"/>
    </row>
    <row r="42" spans="1:13">
      <c r="A42" s="81"/>
      <c r="B42" s="81"/>
      <c r="C42" s="81"/>
      <c r="D42" s="84"/>
      <c r="E42" s="87"/>
      <c r="F42" s="87"/>
      <c r="G42" s="95"/>
      <c r="H42" s="36" t="s">
        <v>21</v>
      </c>
      <c r="I42" s="37">
        <v>500000</v>
      </c>
      <c r="J42" s="20"/>
      <c r="K42" s="20"/>
      <c r="L42" s="21"/>
      <c r="M42" s="21"/>
    </row>
    <row r="43" spans="1:13" ht="26.4">
      <c r="A43" s="81"/>
      <c r="B43" s="81"/>
      <c r="C43" s="81"/>
      <c r="D43" s="84"/>
      <c r="E43" s="87"/>
      <c r="F43" s="87"/>
      <c r="G43" s="95"/>
      <c r="H43" s="39" t="s">
        <v>22</v>
      </c>
      <c r="I43" s="40">
        <v>0</v>
      </c>
      <c r="J43" s="20"/>
      <c r="K43" s="20"/>
      <c r="L43" s="21"/>
      <c r="M43" s="21"/>
    </row>
    <row r="44" spans="1:13" ht="12" customHeight="1">
      <c r="A44" s="82"/>
      <c r="B44" s="82"/>
      <c r="C44" s="82"/>
      <c r="D44" s="85"/>
      <c r="E44" s="88"/>
      <c r="F44" s="88"/>
      <c r="G44" s="96"/>
      <c r="H44" s="36" t="s">
        <v>23</v>
      </c>
      <c r="I44" s="40">
        <v>0</v>
      </c>
      <c r="J44" s="20"/>
      <c r="K44" s="20"/>
      <c r="L44" s="21"/>
      <c r="M44" s="21"/>
    </row>
    <row r="45" spans="1:13" ht="22.2" customHeight="1">
      <c r="A45" s="80">
        <v>10</v>
      </c>
      <c r="B45" s="80">
        <v>750</v>
      </c>
      <c r="C45" s="80">
        <v>75095</v>
      </c>
      <c r="D45" s="97" t="s">
        <v>33</v>
      </c>
      <c r="E45" s="86" t="s">
        <v>19</v>
      </c>
      <c r="F45" s="86">
        <v>2026</v>
      </c>
      <c r="G45" s="94">
        <f>I45</f>
        <v>2750000</v>
      </c>
      <c r="H45" s="34" t="s">
        <v>20</v>
      </c>
      <c r="I45" s="35">
        <f>SUM(I46:I48)</f>
        <v>2750000</v>
      </c>
      <c r="J45" s="20"/>
      <c r="K45" s="20"/>
      <c r="L45" s="21"/>
      <c r="M45" s="21"/>
    </row>
    <row r="46" spans="1:13" ht="12" customHeight="1">
      <c r="A46" s="81"/>
      <c r="B46" s="81"/>
      <c r="C46" s="81"/>
      <c r="D46" s="98"/>
      <c r="E46" s="87"/>
      <c r="F46" s="87"/>
      <c r="G46" s="95"/>
      <c r="H46" s="36" t="s">
        <v>21</v>
      </c>
      <c r="I46" s="37">
        <v>412500</v>
      </c>
      <c r="J46" s="20"/>
      <c r="K46" s="20"/>
      <c r="L46" s="21"/>
      <c r="M46" s="21"/>
    </row>
    <row r="47" spans="1:13" ht="22.5" customHeight="1">
      <c r="A47" s="81"/>
      <c r="B47" s="81"/>
      <c r="C47" s="81"/>
      <c r="D47" s="98"/>
      <c r="E47" s="87"/>
      <c r="F47" s="87"/>
      <c r="G47" s="95"/>
      <c r="H47" s="39" t="s">
        <v>22</v>
      </c>
      <c r="I47" s="40">
        <v>2337500</v>
      </c>
      <c r="J47" s="20"/>
      <c r="K47" s="20"/>
      <c r="L47" s="21"/>
      <c r="M47" s="21"/>
    </row>
    <row r="48" spans="1:13" ht="12" customHeight="1">
      <c r="A48" s="82"/>
      <c r="B48" s="82"/>
      <c r="C48" s="82"/>
      <c r="D48" s="99"/>
      <c r="E48" s="88"/>
      <c r="F48" s="88"/>
      <c r="G48" s="96"/>
      <c r="H48" s="36" t="s">
        <v>23</v>
      </c>
      <c r="I48" s="40">
        <v>0</v>
      </c>
      <c r="J48" s="20"/>
      <c r="K48" s="20"/>
      <c r="L48" s="21"/>
      <c r="M48" s="21"/>
    </row>
    <row r="49" spans="1:13" s="44" customFormat="1" ht="12.75" customHeight="1">
      <c r="A49" s="106">
        <v>11</v>
      </c>
      <c r="B49" s="106">
        <v>750</v>
      </c>
      <c r="C49" s="106">
        <v>75095</v>
      </c>
      <c r="D49" s="83" t="s">
        <v>30</v>
      </c>
      <c r="E49" s="100" t="s">
        <v>19</v>
      </c>
      <c r="F49" s="100">
        <v>2026</v>
      </c>
      <c r="G49" s="103">
        <f>I49</f>
        <v>266176</v>
      </c>
      <c r="H49" s="41" t="s">
        <v>20</v>
      </c>
      <c r="I49" s="49">
        <f>I50+I51+I52</f>
        <v>266176</v>
      </c>
      <c r="J49" s="43"/>
      <c r="K49" s="43"/>
    </row>
    <row r="50" spans="1:13" s="44" customFormat="1" ht="13.2">
      <c r="A50" s="107"/>
      <c r="B50" s="107"/>
      <c r="C50" s="107"/>
      <c r="D50" s="84"/>
      <c r="E50" s="101"/>
      <c r="F50" s="101"/>
      <c r="G50" s="104"/>
      <c r="H50" s="45" t="s">
        <v>21</v>
      </c>
      <c r="I50" s="50">
        <v>173014</v>
      </c>
      <c r="J50" s="43"/>
      <c r="K50" s="43"/>
    </row>
    <row r="51" spans="1:13" s="44" customFormat="1" ht="26.4">
      <c r="A51" s="107"/>
      <c r="B51" s="107"/>
      <c r="C51" s="107"/>
      <c r="D51" s="84"/>
      <c r="E51" s="101"/>
      <c r="F51" s="101"/>
      <c r="G51" s="104"/>
      <c r="H51" s="47" t="s">
        <v>22</v>
      </c>
      <c r="I51" s="50">
        <v>0</v>
      </c>
      <c r="J51" s="43"/>
      <c r="K51" s="43"/>
    </row>
    <row r="52" spans="1:13" s="44" customFormat="1" ht="12" customHeight="1">
      <c r="A52" s="108"/>
      <c r="B52" s="108"/>
      <c r="C52" s="108"/>
      <c r="D52" s="85"/>
      <c r="E52" s="102"/>
      <c r="F52" s="102"/>
      <c r="G52" s="105"/>
      <c r="H52" s="45" t="s">
        <v>23</v>
      </c>
      <c r="I52" s="50">
        <v>93162</v>
      </c>
      <c r="J52" s="43"/>
      <c r="K52" s="43"/>
    </row>
    <row r="53" spans="1:13" s="44" customFormat="1" ht="12.75" customHeight="1">
      <c r="A53" s="106">
        <v>12</v>
      </c>
      <c r="B53" s="106">
        <v>750</v>
      </c>
      <c r="C53" s="106">
        <v>75095</v>
      </c>
      <c r="D53" s="83" t="s">
        <v>31</v>
      </c>
      <c r="E53" s="100" t="s">
        <v>19</v>
      </c>
      <c r="F53" s="100">
        <v>2026</v>
      </c>
      <c r="G53" s="103">
        <f>I53</f>
        <v>73220</v>
      </c>
      <c r="H53" s="41" t="s">
        <v>20</v>
      </c>
      <c r="I53" s="49">
        <f>I54+I55+I56</f>
        <v>73220</v>
      </c>
      <c r="J53" s="43"/>
      <c r="K53" s="43"/>
    </row>
    <row r="54" spans="1:13" s="44" customFormat="1" ht="13.2">
      <c r="A54" s="107"/>
      <c r="B54" s="107"/>
      <c r="C54" s="107"/>
      <c r="D54" s="84"/>
      <c r="E54" s="101"/>
      <c r="F54" s="101"/>
      <c r="G54" s="104"/>
      <c r="H54" s="45" t="s">
        <v>21</v>
      </c>
      <c r="I54" s="50">
        <v>73220</v>
      </c>
      <c r="J54" s="43"/>
      <c r="K54" s="43"/>
    </row>
    <row r="55" spans="1:13" s="44" customFormat="1" ht="26.4">
      <c r="A55" s="107"/>
      <c r="B55" s="107"/>
      <c r="C55" s="107"/>
      <c r="D55" s="84"/>
      <c r="E55" s="101"/>
      <c r="F55" s="101"/>
      <c r="G55" s="104"/>
      <c r="H55" s="47" t="s">
        <v>22</v>
      </c>
      <c r="I55" s="50">
        <v>0</v>
      </c>
      <c r="J55" s="43"/>
      <c r="K55" s="43"/>
    </row>
    <row r="56" spans="1:13" s="44" customFormat="1" ht="10.8" customHeight="1">
      <c r="A56" s="108"/>
      <c r="B56" s="108"/>
      <c r="C56" s="108"/>
      <c r="D56" s="85"/>
      <c r="E56" s="102"/>
      <c r="F56" s="102"/>
      <c r="G56" s="105"/>
      <c r="H56" s="45" t="s">
        <v>23</v>
      </c>
      <c r="I56" s="50">
        <v>0</v>
      </c>
      <c r="J56" s="43"/>
      <c r="K56" s="43"/>
    </row>
    <row r="57" spans="1:13" ht="18.75" customHeight="1">
      <c r="A57" s="80">
        <v>13</v>
      </c>
      <c r="B57" s="80">
        <v>750</v>
      </c>
      <c r="C57" s="80">
        <v>75095</v>
      </c>
      <c r="D57" s="97" t="s">
        <v>34</v>
      </c>
      <c r="E57" s="86" t="s">
        <v>19</v>
      </c>
      <c r="F57" s="86">
        <v>2026</v>
      </c>
      <c r="G57" s="94">
        <f>I57</f>
        <v>1381000</v>
      </c>
      <c r="H57" s="34" t="s">
        <v>20</v>
      </c>
      <c r="I57" s="51">
        <f>I58+I59+I60</f>
        <v>1381000</v>
      </c>
      <c r="J57" s="20"/>
      <c r="K57" s="20"/>
      <c r="L57" s="21"/>
      <c r="M57" s="21"/>
    </row>
    <row r="58" spans="1:13" ht="17.25" customHeight="1">
      <c r="A58" s="81"/>
      <c r="B58" s="81"/>
      <c r="C58" s="81"/>
      <c r="D58" s="98"/>
      <c r="E58" s="87"/>
      <c r="F58" s="87"/>
      <c r="G58" s="95"/>
      <c r="H58" s="36" t="s">
        <v>21</v>
      </c>
      <c r="I58" s="52">
        <v>207150</v>
      </c>
      <c r="J58" s="20"/>
      <c r="K58" s="20"/>
      <c r="L58" s="21"/>
      <c r="M58" s="21"/>
    </row>
    <row r="59" spans="1:13" ht="21.75" customHeight="1">
      <c r="A59" s="81"/>
      <c r="B59" s="81"/>
      <c r="C59" s="81"/>
      <c r="D59" s="98"/>
      <c r="E59" s="87"/>
      <c r="F59" s="87"/>
      <c r="G59" s="95"/>
      <c r="H59" s="39" t="s">
        <v>22</v>
      </c>
      <c r="I59" s="52">
        <v>1173850</v>
      </c>
      <c r="J59" s="20"/>
      <c r="K59" s="20"/>
      <c r="L59" s="21"/>
      <c r="M59" s="21"/>
    </row>
    <row r="60" spans="1:13" ht="11.4" customHeight="1">
      <c r="A60" s="82"/>
      <c r="B60" s="82"/>
      <c r="C60" s="82"/>
      <c r="D60" s="99"/>
      <c r="E60" s="88"/>
      <c r="F60" s="88"/>
      <c r="G60" s="96"/>
      <c r="H60" s="36" t="s">
        <v>23</v>
      </c>
      <c r="I60" s="52">
        <v>0</v>
      </c>
      <c r="J60" s="20"/>
      <c r="K60" s="20"/>
      <c r="L60" s="21"/>
      <c r="M60" s="21"/>
    </row>
    <row r="61" spans="1:13" s="44" customFormat="1" ht="12.75" customHeight="1">
      <c r="A61" s="22"/>
      <c r="B61" s="22"/>
      <c r="C61" s="22"/>
      <c r="D61" s="53"/>
      <c r="E61" s="54"/>
      <c r="F61" s="23"/>
      <c r="G61" s="55"/>
      <c r="H61" s="56"/>
      <c r="I61" s="57"/>
      <c r="J61" s="43"/>
      <c r="K61" s="43"/>
    </row>
    <row r="62" spans="1:13" s="44" customFormat="1" ht="13.2">
      <c r="A62" s="4"/>
      <c r="B62" s="4"/>
      <c r="C62" s="4"/>
      <c r="D62" s="4"/>
      <c r="E62" s="4" t="s">
        <v>1</v>
      </c>
      <c r="F62" s="4"/>
      <c r="G62" s="25"/>
      <c r="H62" s="26"/>
      <c r="I62" s="91" t="s">
        <v>36</v>
      </c>
      <c r="J62" s="43"/>
      <c r="K62" s="43"/>
    </row>
    <row r="63" spans="1:13" s="44" customFormat="1" ht="13.2">
      <c r="A63" s="5"/>
      <c r="B63" s="5"/>
      <c r="C63" s="5"/>
      <c r="D63" s="5" t="s">
        <v>2</v>
      </c>
      <c r="E63" s="5" t="s">
        <v>3</v>
      </c>
      <c r="F63" s="5" t="s">
        <v>4</v>
      </c>
      <c r="G63" s="28" t="s">
        <v>5</v>
      </c>
      <c r="H63" s="29" t="s">
        <v>6</v>
      </c>
      <c r="I63" s="92"/>
      <c r="J63" s="43"/>
      <c r="K63" s="43"/>
    </row>
    <row r="64" spans="1:13" s="44" customFormat="1" ht="15" customHeight="1">
      <c r="A64" s="5" t="s">
        <v>7</v>
      </c>
      <c r="B64" s="5" t="s">
        <v>8</v>
      </c>
      <c r="C64" s="5" t="s">
        <v>9</v>
      </c>
      <c r="D64" s="5" t="s">
        <v>10</v>
      </c>
      <c r="E64" s="5" t="s">
        <v>11</v>
      </c>
      <c r="F64" s="5" t="s">
        <v>12</v>
      </c>
      <c r="G64" s="28" t="s">
        <v>13</v>
      </c>
      <c r="H64" s="29" t="s">
        <v>14</v>
      </c>
      <c r="I64" s="92"/>
      <c r="J64" s="43"/>
      <c r="K64" s="43"/>
    </row>
    <row r="65" spans="1:13">
      <c r="A65" s="5"/>
      <c r="B65" s="5"/>
      <c r="C65" s="5"/>
      <c r="D65" s="5"/>
      <c r="E65" s="5" t="s">
        <v>15</v>
      </c>
      <c r="F65" s="5"/>
      <c r="G65" s="28" t="s">
        <v>16</v>
      </c>
      <c r="H65" s="29"/>
      <c r="I65" s="92"/>
      <c r="J65" s="20"/>
      <c r="K65" s="20"/>
      <c r="L65" s="21"/>
      <c r="M65" s="21"/>
    </row>
    <row r="66" spans="1:13">
      <c r="A66" s="6"/>
      <c r="B66" s="6"/>
      <c r="C66" s="6"/>
      <c r="D66" s="6"/>
      <c r="E66" s="6" t="s">
        <v>17</v>
      </c>
      <c r="F66" s="6"/>
      <c r="G66" s="31" t="s">
        <v>18</v>
      </c>
      <c r="H66" s="32"/>
      <c r="I66" s="93"/>
      <c r="J66" s="20"/>
      <c r="K66" s="20"/>
      <c r="L66" s="21"/>
      <c r="M66" s="21"/>
    </row>
    <row r="67" spans="1:13">
      <c r="A67" s="1">
        <v>1</v>
      </c>
      <c r="B67" s="1">
        <v>2</v>
      </c>
      <c r="C67" s="1">
        <v>3</v>
      </c>
      <c r="D67" s="1">
        <v>4</v>
      </c>
      <c r="E67" s="1">
        <v>5</v>
      </c>
      <c r="F67" s="1">
        <v>6</v>
      </c>
      <c r="G67" s="33">
        <v>7</v>
      </c>
      <c r="H67" s="33">
        <v>8</v>
      </c>
      <c r="I67" s="33">
        <v>9</v>
      </c>
      <c r="J67" s="20"/>
      <c r="K67" s="20"/>
      <c r="L67" s="21"/>
      <c r="M67" s="21"/>
    </row>
    <row r="68" spans="1:13">
      <c r="A68" s="106">
        <v>14</v>
      </c>
      <c r="B68" s="106">
        <v>752</v>
      </c>
      <c r="C68" s="106">
        <v>75281</v>
      </c>
      <c r="D68" s="83" t="s">
        <v>54</v>
      </c>
      <c r="E68" s="100" t="s">
        <v>19</v>
      </c>
      <c r="F68" s="100">
        <v>2026</v>
      </c>
      <c r="G68" s="103">
        <f>I68</f>
        <v>1250000</v>
      </c>
      <c r="H68" s="41" t="s">
        <v>20</v>
      </c>
      <c r="I68" s="49">
        <f>I69+I70+I71</f>
        <v>1250000</v>
      </c>
      <c r="J68" s="20"/>
      <c r="K68" s="20"/>
      <c r="L68" s="21"/>
      <c r="M68" s="21"/>
    </row>
    <row r="69" spans="1:13">
      <c r="A69" s="107"/>
      <c r="B69" s="107"/>
      <c r="C69" s="107"/>
      <c r="D69" s="84"/>
      <c r="E69" s="101"/>
      <c r="F69" s="101"/>
      <c r="G69" s="104"/>
      <c r="H69" s="45" t="s">
        <v>21</v>
      </c>
      <c r="I69" s="50">
        <v>0</v>
      </c>
      <c r="J69" s="20"/>
      <c r="K69" s="20"/>
      <c r="L69" s="21"/>
      <c r="M69" s="21"/>
    </row>
    <row r="70" spans="1:13" ht="26.4">
      <c r="A70" s="107"/>
      <c r="B70" s="107"/>
      <c r="C70" s="107"/>
      <c r="D70" s="84"/>
      <c r="E70" s="101"/>
      <c r="F70" s="101"/>
      <c r="G70" s="104"/>
      <c r="H70" s="47" t="s">
        <v>22</v>
      </c>
      <c r="I70" s="50">
        <v>0</v>
      </c>
      <c r="J70" s="20"/>
      <c r="K70" s="20"/>
      <c r="L70" s="21"/>
      <c r="M70" s="21"/>
    </row>
    <row r="71" spans="1:13">
      <c r="A71" s="108"/>
      <c r="B71" s="108"/>
      <c r="C71" s="108"/>
      <c r="D71" s="85"/>
      <c r="E71" s="102"/>
      <c r="F71" s="102"/>
      <c r="G71" s="105"/>
      <c r="H71" s="45" t="s">
        <v>23</v>
      </c>
      <c r="I71" s="50">
        <v>1250000</v>
      </c>
      <c r="J71" s="20"/>
      <c r="K71" s="20"/>
      <c r="L71" s="21"/>
      <c r="M71" s="21"/>
    </row>
    <row r="72" spans="1:13" s="44" customFormat="1" ht="12.75" customHeight="1">
      <c r="A72" s="106">
        <v>15</v>
      </c>
      <c r="B72" s="106">
        <v>851</v>
      </c>
      <c r="C72" s="106">
        <v>85195</v>
      </c>
      <c r="D72" s="83" t="s">
        <v>46</v>
      </c>
      <c r="E72" s="100" t="s">
        <v>19</v>
      </c>
      <c r="F72" s="100">
        <v>2026</v>
      </c>
      <c r="G72" s="103">
        <f>I72</f>
        <v>3816764</v>
      </c>
      <c r="H72" s="41" t="s">
        <v>20</v>
      </c>
      <c r="I72" s="49">
        <f>I73+I74+I75</f>
        <v>3816764</v>
      </c>
      <c r="J72" s="43"/>
      <c r="K72" s="43"/>
    </row>
    <row r="73" spans="1:13" s="44" customFormat="1" ht="13.2">
      <c r="A73" s="107"/>
      <c r="B73" s="107"/>
      <c r="C73" s="107"/>
      <c r="D73" s="84"/>
      <c r="E73" s="101"/>
      <c r="F73" s="101"/>
      <c r="G73" s="104"/>
      <c r="H73" s="45" t="s">
        <v>21</v>
      </c>
      <c r="I73" s="50">
        <v>1207767</v>
      </c>
      <c r="J73" s="43"/>
      <c r="K73" s="43"/>
    </row>
    <row r="74" spans="1:13" s="44" customFormat="1" ht="26.4">
      <c r="A74" s="107"/>
      <c r="B74" s="107"/>
      <c r="C74" s="107"/>
      <c r="D74" s="84"/>
      <c r="E74" s="101"/>
      <c r="F74" s="101"/>
      <c r="G74" s="104"/>
      <c r="H74" s="47" t="s">
        <v>22</v>
      </c>
      <c r="I74" s="50">
        <v>2608997</v>
      </c>
      <c r="J74" s="43"/>
      <c r="K74" s="43"/>
    </row>
    <row r="75" spans="1:13" s="44" customFormat="1" ht="13.2">
      <c r="A75" s="108"/>
      <c r="B75" s="108"/>
      <c r="C75" s="108"/>
      <c r="D75" s="85"/>
      <c r="E75" s="102"/>
      <c r="F75" s="102"/>
      <c r="G75" s="105"/>
      <c r="H75" s="45" t="s">
        <v>23</v>
      </c>
      <c r="I75" s="50">
        <v>0</v>
      </c>
      <c r="J75" s="43"/>
      <c r="K75" s="43"/>
    </row>
    <row r="76" spans="1:13" ht="12.75" customHeight="1">
      <c r="A76" s="106">
        <v>16</v>
      </c>
      <c r="B76" s="106">
        <v>852</v>
      </c>
      <c r="C76" s="106">
        <v>85295</v>
      </c>
      <c r="D76" s="83" t="s">
        <v>47</v>
      </c>
      <c r="E76" s="100" t="s">
        <v>19</v>
      </c>
      <c r="F76" s="100">
        <v>2026</v>
      </c>
      <c r="G76" s="103">
        <f>I76</f>
        <v>650000</v>
      </c>
      <c r="H76" s="41" t="s">
        <v>20</v>
      </c>
      <c r="I76" s="49">
        <f>I77+I78+I79</f>
        <v>650000</v>
      </c>
      <c r="J76" s="20"/>
      <c r="K76" s="20"/>
      <c r="L76" s="21"/>
      <c r="M76" s="21"/>
    </row>
    <row r="77" spans="1:13">
      <c r="A77" s="107"/>
      <c r="B77" s="107"/>
      <c r="C77" s="107"/>
      <c r="D77" s="84"/>
      <c r="E77" s="101"/>
      <c r="F77" s="101"/>
      <c r="G77" s="104"/>
      <c r="H77" s="45" t="s">
        <v>21</v>
      </c>
      <c r="I77" s="50">
        <v>97500</v>
      </c>
      <c r="J77" s="20"/>
      <c r="K77" s="20"/>
      <c r="L77" s="21"/>
      <c r="M77" s="21"/>
    </row>
    <row r="78" spans="1:13" ht="26.4">
      <c r="A78" s="107"/>
      <c r="B78" s="107"/>
      <c r="C78" s="107"/>
      <c r="D78" s="84"/>
      <c r="E78" s="101"/>
      <c r="F78" s="101"/>
      <c r="G78" s="104"/>
      <c r="H78" s="47" t="s">
        <v>22</v>
      </c>
      <c r="I78" s="50">
        <v>552500</v>
      </c>
      <c r="J78" s="20"/>
      <c r="K78" s="20"/>
      <c r="L78" s="21"/>
      <c r="M78" s="21"/>
    </row>
    <row r="79" spans="1:13">
      <c r="A79" s="108"/>
      <c r="B79" s="108"/>
      <c r="C79" s="108"/>
      <c r="D79" s="85"/>
      <c r="E79" s="102"/>
      <c r="F79" s="102"/>
      <c r="G79" s="105"/>
      <c r="H79" s="45" t="s">
        <v>23</v>
      </c>
      <c r="I79" s="50">
        <v>0</v>
      </c>
      <c r="J79" s="20"/>
      <c r="K79" s="20"/>
      <c r="L79" s="21"/>
      <c r="M79" s="21"/>
    </row>
    <row r="80" spans="1:13" ht="12.75" customHeight="1">
      <c r="A80" s="80">
        <v>17</v>
      </c>
      <c r="B80" s="80">
        <v>854</v>
      </c>
      <c r="C80" s="80">
        <v>85495</v>
      </c>
      <c r="D80" s="97" t="s">
        <v>48</v>
      </c>
      <c r="E80" s="86" t="s">
        <v>49</v>
      </c>
      <c r="F80" s="86">
        <v>2026</v>
      </c>
      <c r="G80" s="94">
        <f>I80</f>
        <v>80000</v>
      </c>
      <c r="H80" s="34" t="s">
        <v>20</v>
      </c>
      <c r="I80" s="51">
        <f>I81+I82+I83</f>
        <v>80000</v>
      </c>
      <c r="J80" s="20"/>
      <c r="K80" s="20"/>
      <c r="L80" s="21"/>
      <c r="M80" s="21"/>
    </row>
    <row r="81" spans="1:13">
      <c r="A81" s="81"/>
      <c r="B81" s="109"/>
      <c r="C81" s="109"/>
      <c r="D81" s="111"/>
      <c r="E81" s="113"/>
      <c r="F81" s="113"/>
      <c r="G81" s="109"/>
      <c r="H81" s="36" t="s">
        <v>21</v>
      </c>
      <c r="I81" s="52">
        <v>0</v>
      </c>
      <c r="J81" s="20"/>
      <c r="K81" s="20"/>
      <c r="L81" s="21"/>
      <c r="M81" s="21"/>
    </row>
    <row r="82" spans="1:13" ht="26.4">
      <c r="A82" s="81"/>
      <c r="B82" s="109"/>
      <c r="C82" s="109"/>
      <c r="D82" s="111"/>
      <c r="E82" s="113"/>
      <c r="F82" s="113"/>
      <c r="G82" s="109"/>
      <c r="H82" s="39" t="s">
        <v>22</v>
      </c>
      <c r="I82" s="52">
        <v>80000</v>
      </c>
      <c r="J82" s="20"/>
      <c r="K82" s="20"/>
      <c r="L82" s="21"/>
      <c r="M82" s="21"/>
    </row>
    <row r="83" spans="1:13">
      <c r="A83" s="82"/>
      <c r="B83" s="110"/>
      <c r="C83" s="110"/>
      <c r="D83" s="112"/>
      <c r="E83" s="114"/>
      <c r="F83" s="114"/>
      <c r="G83" s="110"/>
      <c r="H83" s="36" t="s">
        <v>23</v>
      </c>
      <c r="I83" s="52">
        <v>0</v>
      </c>
      <c r="J83" s="20"/>
      <c r="K83" s="20"/>
      <c r="L83" s="21"/>
      <c r="M83" s="21"/>
    </row>
    <row r="84" spans="1:13" ht="12.75" customHeight="1">
      <c r="A84" s="80">
        <v>18</v>
      </c>
      <c r="B84" s="80">
        <v>854</v>
      </c>
      <c r="C84" s="80">
        <v>85495</v>
      </c>
      <c r="D84" s="97" t="s">
        <v>48</v>
      </c>
      <c r="E84" s="86" t="s">
        <v>50</v>
      </c>
      <c r="F84" s="86">
        <v>2026</v>
      </c>
      <c r="G84" s="94">
        <f>I84</f>
        <v>397158</v>
      </c>
      <c r="H84" s="34" t="s">
        <v>20</v>
      </c>
      <c r="I84" s="51">
        <f>I85+I86+I87</f>
        <v>397158</v>
      </c>
      <c r="J84" s="20"/>
      <c r="K84" s="20"/>
      <c r="L84" s="21"/>
      <c r="M84" s="21"/>
    </row>
    <row r="85" spans="1:13">
      <c r="A85" s="81"/>
      <c r="B85" s="81"/>
      <c r="C85" s="81"/>
      <c r="D85" s="98"/>
      <c r="E85" s="87"/>
      <c r="F85" s="87"/>
      <c r="G85" s="95"/>
      <c r="H85" s="36" t="s">
        <v>21</v>
      </c>
      <c r="I85" s="52">
        <v>0</v>
      </c>
      <c r="J85" s="20"/>
      <c r="K85" s="20"/>
      <c r="L85" s="21"/>
      <c r="M85" s="21"/>
    </row>
    <row r="86" spans="1:13" ht="26.4">
      <c r="A86" s="81"/>
      <c r="B86" s="81"/>
      <c r="C86" s="81"/>
      <c r="D86" s="98"/>
      <c r="E86" s="87"/>
      <c r="F86" s="87"/>
      <c r="G86" s="95"/>
      <c r="H86" s="39" t="s">
        <v>22</v>
      </c>
      <c r="I86" s="52">
        <f>381510+15648</f>
        <v>397158</v>
      </c>
      <c r="J86" s="20"/>
      <c r="K86" s="20"/>
      <c r="L86" s="21"/>
      <c r="M86" s="21"/>
    </row>
    <row r="87" spans="1:13">
      <c r="A87" s="82"/>
      <c r="B87" s="82"/>
      <c r="C87" s="82"/>
      <c r="D87" s="99"/>
      <c r="E87" s="88"/>
      <c r="F87" s="88"/>
      <c r="G87" s="96"/>
      <c r="H87" s="36" t="s">
        <v>23</v>
      </c>
      <c r="I87" s="52">
        <v>0</v>
      </c>
      <c r="J87" s="20"/>
      <c r="K87" s="20"/>
      <c r="L87" s="21"/>
      <c r="M87" s="21"/>
    </row>
    <row r="88" spans="1:13" s="58" customFormat="1" ht="12.75" customHeight="1">
      <c r="A88" s="80">
        <v>19</v>
      </c>
      <c r="B88" s="80">
        <v>855</v>
      </c>
      <c r="C88" s="80">
        <v>85595</v>
      </c>
      <c r="D88" s="97" t="s">
        <v>51</v>
      </c>
      <c r="E88" s="86" t="s">
        <v>19</v>
      </c>
      <c r="F88" s="86">
        <v>2026</v>
      </c>
      <c r="G88" s="94">
        <f>I88</f>
        <v>725400</v>
      </c>
      <c r="H88" s="34" t="s">
        <v>20</v>
      </c>
      <c r="I88" s="51">
        <f>I89+I90+I91</f>
        <v>725400</v>
      </c>
      <c r="J88" s="20"/>
      <c r="K88" s="20"/>
    </row>
    <row r="89" spans="1:13" s="58" customFormat="1" ht="13.2">
      <c r="A89" s="81"/>
      <c r="B89" s="81"/>
      <c r="C89" s="81"/>
      <c r="D89" s="98"/>
      <c r="E89" s="87"/>
      <c r="F89" s="87"/>
      <c r="G89" s="95"/>
      <c r="H89" s="36" t="s">
        <v>21</v>
      </c>
      <c r="I89" s="52">
        <v>108810</v>
      </c>
      <c r="J89" s="20"/>
      <c r="K89" s="20"/>
    </row>
    <row r="90" spans="1:13" s="58" customFormat="1" ht="26.4">
      <c r="A90" s="81"/>
      <c r="B90" s="81"/>
      <c r="C90" s="81"/>
      <c r="D90" s="98"/>
      <c r="E90" s="87"/>
      <c r="F90" s="87"/>
      <c r="G90" s="95"/>
      <c r="H90" s="39" t="s">
        <v>22</v>
      </c>
      <c r="I90" s="52">
        <v>616590</v>
      </c>
      <c r="J90" s="20"/>
      <c r="K90" s="20"/>
    </row>
    <row r="91" spans="1:13" s="58" customFormat="1" ht="13.2">
      <c r="A91" s="82"/>
      <c r="B91" s="82"/>
      <c r="C91" s="82"/>
      <c r="D91" s="99"/>
      <c r="E91" s="88"/>
      <c r="F91" s="88"/>
      <c r="G91" s="96"/>
      <c r="H91" s="36" t="s">
        <v>23</v>
      </c>
      <c r="I91" s="52">
        <v>0</v>
      </c>
      <c r="J91" s="20"/>
      <c r="K91" s="20"/>
    </row>
    <row r="92" spans="1:13" s="44" customFormat="1" ht="15" customHeight="1">
      <c r="A92" s="80">
        <v>20</v>
      </c>
      <c r="B92" s="80">
        <v>926</v>
      </c>
      <c r="C92" s="80">
        <v>92695</v>
      </c>
      <c r="D92" s="97" t="s">
        <v>52</v>
      </c>
      <c r="E92" s="86" t="s">
        <v>19</v>
      </c>
      <c r="F92" s="86">
        <v>2026</v>
      </c>
      <c r="G92" s="94">
        <f>I92</f>
        <v>180000</v>
      </c>
      <c r="H92" s="34" t="s">
        <v>20</v>
      </c>
      <c r="I92" s="51">
        <f>I93+I94+I95</f>
        <v>180000</v>
      </c>
      <c r="J92" s="43"/>
      <c r="K92" s="43"/>
    </row>
    <row r="93" spans="1:13" s="44" customFormat="1" ht="13.2">
      <c r="A93" s="81"/>
      <c r="B93" s="81"/>
      <c r="C93" s="81"/>
      <c r="D93" s="98"/>
      <c r="E93" s="87"/>
      <c r="F93" s="87"/>
      <c r="G93" s="95"/>
      <c r="H93" s="36" t="s">
        <v>21</v>
      </c>
      <c r="I93" s="52">
        <v>45000</v>
      </c>
      <c r="J93" s="43"/>
      <c r="K93" s="43"/>
    </row>
    <row r="94" spans="1:13" s="44" customFormat="1" ht="26.4">
      <c r="A94" s="81"/>
      <c r="B94" s="81"/>
      <c r="C94" s="81"/>
      <c r="D94" s="98"/>
      <c r="E94" s="87"/>
      <c r="F94" s="87"/>
      <c r="G94" s="95"/>
      <c r="H94" s="39" t="s">
        <v>22</v>
      </c>
      <c r="I94" s="52">
        <f>99000+36000</f>
        <v>135000</v>
      </c>
      <c r="J94" s="43"/>
      <c r="K94" s="43"/>
    </row>
    <row r="95" spans="1:13" s="44" customFormat="1" ht="13.2">
      <c r="A95" s="82"/>
      <c r="B95" s="82"/>
      <c r="C95" s="82"/>
      <c r="D95" s="99"/>
      <c r="E95" s="88"/>
      <c r="F95" s="88"/>
      <c r="G95" s="96"/>
      <c r="H95" s="36" t="s">
        <v>23</v>
      </c>
      <c r="I95" s="52">
        <v>0</v>
      </c>
      <c r="J95" s="43"/>
      <c r="K95" s="43"/>
    </row>
    <row r="96" spans="1:13" ht="15" customHeight="1">
      <c r="A96" s="106">
        <v>21</v>
      </c>
      <c r="B96" s="106">
        <v>926</v>
      </c>
      <c r="C96" s="106">
        <v>92695</v>
      </c>
      <c r="D96" s="83" t="s">
        <v>29</v>
      </c>
      <c r="E96" s="100" t="s">
        <v>19</v>
      </c>
      <c r="F96" s="100">
        <v>2026</v>
      </c>
      <c r="G96" s="103">
        <f>I96</f>
        <v>80000</v>
      </c>
      <c r="H96" s="41" t="s">
        <v>20</v>
      </c>
      <c r="I96" s="49">
        <f>I97+I98+I99</f>
        <v>80000</v>
      </c>
      <c r="J96" s="20"/>
      <c r="K96" s="20"/>
      <c r="L96" s="21"/>
      <c r="M96" s="21"/>
    </row>
    <row r="97" spans="1:13">
      <c r="A97" s="107"/>
      <c r="B97" s="107"/>
      <c r="C97" s="107"/>
      <c r="D97" s="84"/>
      <c r="E97" s="101"/>
      <c r="F97" s="101"/>
      <c r="G97" s="104"/>
      <c r="H97" s="45" t="s">
        <v>21</v>
      </c>
      <c r="I97" s="50">
        <v>40000</v>
      </c>
      <c r="J97" s="20"/>
      <c r="K97" s="20"/>
      <c r="L97" s="21"/>
      <c r="M97" s="21"/>
    </row>
    <row r="98" spans="1:13" ht="26.4">
      <c r="A98" s="107"/>
      <c r="B98" s="107"/>
      <c r="C98" s="107"/>
      <c r="D98" s="84"/>
      <c r="E98" s="101"/>
      <c r="F98" s="101"/>
      <c r="G98" s="104"/>
      <c r="H98" s="47" t="s">
        <v>22</v>
      </c>
      <c r="I98" s="50">
        <v>0</v>
      </c>
      <c r="J98" s="20"/>
      <c r="K98" s="20"/>
      <c r="L98" s="21"/>
      <c r="M98" s="21"/>
    </row>
    <row r="99" spans="1:13">
      <c r="A99" s="108"/>
      <c r="B99" s="108"/>
      <c r="C99" s="108"/>
      <c r="D99" s="85"/>
      <c r="E99" s="102"/>
      <c r="F99" s="102"/>
      <c r="G99" s="105"/>
      <c r="H99" s="45" t="s">
        <v>23</v>
      </c>
      <c r="I99" s="50">
        <v>40000</v>
      </c>
      <c r="J99" s="20"/>
      <c r="K99" s="20"/>
      <c r="L99" s="21"/>
      <c r="M99" s="21"/>
    </row>
    <row r="100" spans="1:13">
      <c r="A100" s="65" t="s">
        <v>24</v>
      </c>
      <c r="B100" s="66"/>
      <c r="C100" s="66"/>
      <c r="D100" s="66"/>
      <c r="E100" s="67"/>
      <c r="F100" s="74">
        <v>2026</v>
      </c>
      <c r="G100" s="77">
        <f>G76+G80+G84+G88+G92+G96+G72+G57+G53+G49+G45+G41+G37+G33+G29+G25+G21+G17+G13+G9+G68</f>
        <v>28145157</v>
      </c>
      <c r="H100" s="34" t="s">
        <v>20</v>
      </c>
      <c r="I100" s="35">
        <f>I96+I92+I88+I84+I80+I72+I57+I53+I49+I45+I25+I41+I37+I21+I9+I13+I17+I29+I33+I76+I68</f>
        <v>28145157</v>
      </c>
      <c r="J100" s="20"/>
      <c r="K100" s="20"/>
      <c r="L100" s="21"/>
      <c r="M100" s="21"/>
    </row>
    <row r="101" spans="1:13">
      <c r="A101" s="68"/>
      <c r="B101" s="69"/>
      <c r="C101" s="69"/>
      <c r="D101" s="69"/>
      <c r="E101" s="70"/>
      <c r="F101" s="75"/>
      <c r="G101" s="78"/>
      <c r="H101" s="59" t="s">
        <v>21</v>
      </c>
      <c r="I101" s="60">
        <f>I97+I93+I89+I85+I81+I73+I58+I54+I50+I46+I42+I38+I26+I22+I18+I14+I10+I30+I34+I77+I69</f>
        <v>7935217</v>
      </c>
    </row>
    <row r="102" spans="1:13" ht="27.6">
      <c r="A102" s="68"/>
      <c r="B102" s="69"/>
      <c r="C102" s="69"/>
      <c r="D102" s="69"/>
      <c r="E102" s="70"/>
      <c r="F102" s="75"/>
      <c r="G102" s="78"/>
      <c r="H102" s="61" t="s">
        <v>22</v>
      </c>
      <c r="I102" s="60">
        <f>I98+I94+I90+I86+I82+I74+I59+I55+I51+I47+I43+I39+I27+I23+I19+I15+I11+I31+I35+I78+I70</f>
        <v>11556778</v>
      </c>
    </row>
    <row r="103" spans="1:13">
      <c r="A103" s="71"/>
      <c r="B103" s="72"/>
      <c r="C103" s="72"/>
      <c r="D103" s="72"/>
      <c r="E103" s="73"/>
      <c r="F103" s="76"/>
      <c r="G103" s="79"/>
      <c r="H103" s="59" t="s">
        <v>23</v>
      </c>
      <c r="I103" s="60">
        <f>I99+I95+I91+I87+I83+I75+I60+I56+I52+I48+I44+I40+I28+I24+I20+I16+I12+I32+I36+I79+I71</f>
        <v>8653162</v>
      </c>
    </row>
    <row r="104" spans="1:13">
      <c r="A104" s="62"/>
      <c r="B104" s="62"/>
      <c r="C104" s="62"/>
      <c r="D104" s="63"/>
      <c r="E104" s="62"/>
      <c r="F104" s="62"/>
      <c r="G104" s="64"/>
      <c r="H104" s="64"/>
      <c r="I104" s="64"/>
    </row>
    <row r="105" spans="1:13">
      <c r="A105" s="62"/>
      <c r="B105" s="62"/>
      <c r="C105" s="62"/>
      <c r="D105" s="62"/>
      <c r="E105" s="62"/>
      <c r="F105" s="62"/>
      <c r="G105" s="62"/>
      <c r="H105" s="62"/>
      <c r="I105" s="62"/>
    </row>
    <row r="106" spans="1:13">
      <c r="A106" s="62"/>
      <c r="B106" s="62"/>
      <c r="C106" s="62"/>
      <c r="D106" s="62"/>
      <c r="E106" s="62"/>
      <c r="F106" s="62"/>
      <c r="G106" s="62"/>
      <c r="H106" s="62"/>
      <c r="I106" s="62"/>
    </row>
    <row r="107" spans="1:13">
      <c r="A107" s="62"/>
      <c r="B107" s="62"/>
      <c r="C107" s="62"/>
      <c r="D107" s="62"/>
      <c r="E107" s="62"/>
      <c r="F107" s="62"/>
      <c r="G107" s="62"/>
      <c r="H107" s="62"/>
      <c r="I107" s="62"/>
    </row>
    <row r="108" spans="1:13">
      <c r="A108" s="62"/>
      <c r="B108" s="62"/>
      <c r="C108" s="62"/>
      <c r="D108" s="62"/>
      <c r="E108" s="62"/>
      <c r="F108" s="62"/>
      <c r="G108" s="62"/>
      <c r="H108" s="62"/>
      <c r="I108" s="62"/>
    </row>
    <row r="109" spans="1:13">
      <c r="A109" s="62"/>
      <c r="B109" s="62"/>
      <c r="C109" s="62"/>
      <c r="D109" s="62"/>
      <c r="E109" s="62"/>
      <c r="F109" s="62"/>
      <c r="G109" s="62"/>
      <c r="H109" s="62"/>
      <c r="I109" s="62"/>
    </row>
  </sheetData>
  <mergeCells count="154">
    <mergeCell ref="F92:F95"/>
    <mergeCell ref="G92:G95"/>
    <mergeCell ref="F96:F99"/>
    <mergeCell ref="G96:G99"/>
    <mergeCell ref="A92:A95"/>
    <mergeCell ref="B92:B95"/>
    <mergeCell ref="C92:C95"/>
    <mergeCell ref="D92:D95"/>
    <mergeCell ref="E92:E95"/>
    <mergeCell ref="A96:A99"/>
    <mergeCell ref="B96:B99"/>
    <mergeCell ref="C96:C99"/>
    <mergeCell ref="D96:D99"/>
    <mergeCell ref="E96:E99"/>
    <mergeCell ref="F84:F87"/>
    <mergeCell ref="G84:G87"/>
    <mergeCell ref="A88:A91"/>
    <mergeCell ref="B88:B91"/>
    <mergeCell ref="C88:C91"/>
    <mergeCell ref="D88:D91"/>
    <mergeCell ref="E88:E91"/>
    <mergeCell ref="F88:F91"/>
    <mergeCell ref="G88:G91"/>
    <mergeCell ref="A84:A87"/>
    <mergeCell ref="B84:B87"/>
    <mergeCell ref="C84:C87"/>
    <mergeCell ref="D84:D87"/>
    <mergeCell ref="E84:E87"/>
    <mergeCell ref="F76:F79"/>
    <mergeCell ref="G76:G79"/>
    <mergeCell ref="A80:A83"/>
    <mergeCell ref="B80:B83"/>
    <mergeCell ref="C80:C83"/>
    <mergeCell ref="D80:D83"/>
    <mergeCell ref="E80:E83"/>
    <mergeCell ref="F80:F83"/>
    <mergeCell ref="G80:G83"/>
    <mergeCell ref="A76:A79"/>
    <mergeCell ref="B76:B79"/>
    <mergeCell ref="C76:C79"/>
    <mergeCell ref="D76:D79"/>
    <mergeCell ref="E76:E79"/>
    <mergeCell ref="A72:A75"/>
    <mergeCell ref="B72:B75"/>
    <mergeCell ref="C72:C75"/>
    <mergeCell ref="D72:D75"/>
    <mergeCell ref="E72:E75"/>
    <mergeCell ref="F72:F75"/>
    <mergeCell ref="G72:G75"/>
    <mergeCell ref="I62:I66"/>
    <mergeCell ref="A68:A71"/>
    <mergeCell ref="B68:B71"/>
    <mergeCell ref="C68:C71"/>
    <mergeCell ref="D68:D71"/>
    <mergeCell ref="E68:E71"/>
    <mergeCell ref="F68:F71"/>
    <mergeCell ref="G68:G71"/>
    <mergeCell ref="F53:F56"/>
    <mergeCell ref="G53:G56"/>
    <mergeCell ref="A57:A60"/>
    <mergeCell ref="B57:B60"/>
    <mergeCell ref="C57:C60"/>
    <mergeCell ref="D57:D60"/>
    <mergeCell ref="E57:E60"/>
    <mergeCell ref="F57:F60"/>
    <mergeCell ref="G57:G60"/>
    <mergeCell ref="A53:A56"/>
    <mergeCell ref="B53:B56"/>
    <mergeCell ref="C53:C56"/>
    <mergeCell ref="D53:D56"/>
    <mergeCell ref="E53:E56"/>
    <mergeCell ref="F45:F48"/>
    <mergeCell ref="G45:G48"/>
    <mergeCell ref="A49:A52"/>
    <mergeCell ref="B49:B52"/>
    <mergeCell ref="C49:C52"/>
    <mergeCell ref="D49:D52"/>
    <mergeCell ref="E49:E52"/>
    <mergeCell ref="F49:F52"/>
    <mergeCell ref="G49:G52"/>
    <mergeCell ref="A45:A48"/>
    <mergeCell ref="B45:B48"/>
    <mergeCell ref="C45:C48"/>
    <mergeCell ref="D45:D48"/>
    <mergeCell ref="E45:E48"/>
    <mergeCell ref="F37:F40"/>
    <mergeCell ref="G37:G40"/>
    <mergeCell ref="A41:A44"/>
    <mergeCell ref="B41:B44"/>
    <mergeCell ref="C41:C44"/>
    <mergeCell ref="D41:D44"/>
    <mergeCell ref="E41:E44"/>
    <mergeCell ref="F41:F44"/>
    <mergeCell ref="G41:G44"/>
    <mergeCell ref="A37:A40"/>
    <mergeCell ref="B37:B40"/>
    <mergeCell ref="C37:C40"/>
    <mergeCell ref="D37:D40"/>
    <mergeCell ref="E37:E40"/>
    <mergeCell ref="G29:G32"/>
    <mergeCell ref="A33:A36"/>
    <mergeCell ref="B33:B36"/>
    <mergeCell ref="C33:C36"/>
    <mergeCell ref="D33:D36"/>
    <mergeCell ref="E33:E36"/>
    <mergeCell ref="F33:F36"/>
    <mergeCell ref="G33:G36"/>
    <mergeCell ref="A29:A32"/>
    <mergeCell ref="B29:B32"/>
    <mergeCell ref="C29:C32"/>
    <mergeCell ref="D29:D32"/>
    <mergeCell ref="E29:E32"/>
    <mergeCell ref="G1:I1"/>
    <mergeCell ref="A2:I2"/>
    <mergeCell ref="I3:I7"/>
    <mergeCell ref="A9:A12"/>
    <mergeCell ref="B9:B12"/>
    <mergeCell ref="C9:C12"/>
    <mergeCell ref="D9:D12"/>
    <mergeCell ref="G17:G20"/>
    <mergeCell ref="E9:E12"/>
    <mergeCell ref="F9:F12"/>
    <mergeCell ref="G9:G12"/>
    <mergeCell ref="A13:A16"/>
    <mergeCell ref="B13:B16"/>
    <mergeCell ref="C13:C16"/>
    <mergeCell ref="D13:D16"/>
    <mergeCell ref="E13:E16"/>
    <mergeCell ref="F13:F16"/>
    <mergeCell ref="G13:G16"/>
    <mergeCell ref="A100:E103"/>
    <mergeCell ref="F100:F103"/>
    <mergeCell ref="G100:G103"/>
    <mergeCell ref="A17:A20"/>
    <mergeCell ref="B17:B20"/>
    <mergeCell ref="C17:C20"/>
    <mergeCell ref="D17:D20"/>
    <mergeCell ref="E17:E20"/>
    <mergeCell ref="F17:F20"/>
    <mergeCell ref="F21:F24"/>
    <mergeCell ref="G21:G24"/>
    <mergeCell ref="A25:A28"/>
    <mergeCell ref="B25:B28"/>
    <mergeCell ref="C25:C28"/>
    <mergeCell ref="D25:D28"/>
    <mergeCell ref="E25:E28"/>
    <mergeCell ref="F25:F28"/>
    <mergeCell ref="G25:G28"/>
    <mergeCell ref="A21:A24"/>
    <mergeCell ref="B21:B24"/>
    <mergeCell ref="C21:C24"/>
    <mergeCell ref="D21:D24"/>
    <mergeCell ref="E21:E24"/>
    <mergeCell ref="F29:F32"/>
  </mergeCells>
  <pageMargins left="0.70866141732283472" right="0.51181102362204722" top="0.59055118110236227" bottom="0.5118110236220472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4E84-4FD2-4F95-9B37-D3E78C218CDC}">
  <dimension ref="A1:I30"/>
  <sheetViews>
    <sheetView tabSelected="1" view="pageBreakPreview" zoomScale="60" zoomScaleNormal="100" workbookViewId="0">
      <selection activeCell="A27" sqref="A27:E30"/>
    </sheetView>
  </sheetViews>
  <sheetFormatPr defaultRowHeight="14.4"/>
  <cols>
    <col min="1" max="1" width="4.88671875" customWidth="1"/>
    <col min="2" max="2" width="7.33203125" customWidth="1"/>
    <col min="3" max="3" width="8" customWidth="1"/>
    <col min="4" max="4" width="22.6640625" customWidth="1"/>
    <col min="5" max="5" width="17.109375" customWidth="1"/>
    <col min="7" max="7" width="10.44140625" customWidth="1"/>
    <col min="8" max="8" width="13.33203125" customWidth="1"/>
    <col min="9" max="9" width="12.44140625" customWidth="1"/>
  </cols>
  <sheetData>
    <row r="1" spans="1:9">
      <c r="A1" s="7"/>
      <c r="B1" s="7"/>
      <c r="C1" s="7"/>
      <c r="D1" s="7"/>
      <c r="E1" s="7"/>
      <c r="F1" s="7"/>
      <c r="G1" s="89" t="s">
        <v>0</v>
      </c>
      <c r="H1" s="89"/>
      <c r="I1" s="89"/>
    </row>
    <row r="2" spans="1:9">
      <c r="A2" s="7"/>
      <c r="B2" s="7"/>
      <c r="C2" s="7"/>
      <c r="D2" s="7"/>
      <c r="E2" s="7"/>
      <c r="F2" s="7"/>
      <c r="G2" s="7"/>
      <c r="H2" s="7"/>
      <c r="I2" s="7"/>
    </row>
    <row r="3" spans="1:9">
      <c r="A3" s="115" t="s">
        <v>37</v>
      </c>
      <c r="B3" s="115"/>
      <c r="C3" s="115"/>
      <c r="D3" s="115"/>
      <c r="E3" s="115"/>
      <c r="F3" s="115"/>
      <c r="G3" s="115"/>
      <c r="H3" s="115"/>
      <c r="I3" s="115"/>
    </row>
    <row r="4" spans="1:9">
      <c r="A4" s="7"/>
      <c r="B4" s="7"/>
      <c r="C4" s="7"/>
      <c r="D4" s="7"/>
      <c r="E4" s="7"/>
      <c r="F4" s="7"/>
      <c r="G4" s="7"/>
      <c r="H4" s="7"/>
      <c r="I4" s="7"/>
    </row>
    <row r="5" spans="1:9">
      <c r="A5" s="4"/>
      <c r="B5" s="4"/>
      <c r="C5" s="4"/>
      <c r="D5" s="4"/>
      <c r="E5" s="4" t="s">
        <v>1</v>
      </c>
      <c r="F5" s="4"/>
      <c r="G5" s="4"/>
      <c r="H5" s="8"/>
      <c r="I5" s="116" t="s">
        <v>38</v>
      </c>
    </row>
    <row r="6" spans="1:9">
      <c r="A6" s="5"/>
      <c r="B6" s="5"/>
      <c r="C6" s="5"/>
      <c r="D6" s="5" t="s">
        <v>2</v>
      </c>
      <c r="E6" s="5" t="s">
        <v>3</v>
      </c>
      <c r="F6" s="5" t="s">
        <v>4</v>
      </c>
      <c r="G6" s="5" t="s">
        <v>5</v>
      </c>
      <c r="H6" s="9" t="s">
        <v>6</v>
      </c>
      <c r="I6" s="117"/>
    </row>
    <row r="7" spans="1:9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5" t="s">
        <v>12</v>
      </c>
      <c r="G7" s="5" t="s">
        <v>13</v>
      </c>
      <c r="H7" s="9" t="s">
        <v>14</v>
      </c>
      <c r="I7" s="117"/>
    </row>
    <row r="8" spans="1:9">
      <c r="A8" s="5"/>
      <c r="B8" s="5"/>
      <c r="C8" s="5"/>
      <c r="D8" s="5"/>
      <c r="E8" s="5" t="s">
        <v>15</v>
      </c>
      <c r="F8" s="5"/>
      <c r="G8" s="5" t="s">
        <v>16</v>
      </c>
      <c r="H8" s="9"/>
      <c r="I8" s="117"/>
    </row>
    <row r="9" spans="1:9">
      <c r="A9" s="6"/>
      <c r="B9" s="6"/>
      <c r="C9" s="6"/>
      <c r="D9" s="6"/>
      <c r="E9" s="6" t="s">
        <v>17</v>
      </c>
      <c r="F9" s="6"/>
      <c r="G9" s="6" t="s">
        <v>18</v>
      </c>
      <c r="H9" s="10"/>
      <c r="I9" s="118"/>
    </row>
    <row r="10" spans="1:9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9</v>
      </c>
    </row>
    <row r="11" spans="1:9" ht="15" customHeight="1">
      <c r="A11" s="80">
        <v>1</v>
      </c>
      <c r="B11" s="80">
        <v>750</v>
      </c>
      <c r="C11" s="80">
        <v>75095</v>
      </c>
      <c r="D11" s="97" t="s">
        <v>33</v>
      </c>
      <c r="E11" s="86" t="s">
        <v>19</v>
      </c>
      <c r="F11" s="86">
        <v>2027</v>
      </c>
      <c r="G11" s="119">
        <f>I11</f>
        <v>2794650</v>
      </c>
      <c r="H11" s="14" t="s">
        <v>20</v>
      </c>
      <c r="I11" s="17">
        <f>I12+I13+I14</f>
        <v>2794650</v>
      </c>
    </row>
    <row r="12" spans="1:9">
      <c r="A12" s="81"/>
      <c r="B12" s="81"/>
      <c r="C12" s="81"/>
      <c r="D12" s="98"/>
      <c r="E12" s="87"/>
      <c r="F12" s="87"/>
      <c r="G12" s="120"/>
      <c r="H12" s="15" t="s">
        <v>21</v>
      </c>
      <c r="I12" s="18">
        <v>419198</v>
      </c>
    </row>
    <row r="13" spans="1:9" ht="24.75" customHeight="1">
      <c r="A13" s="81"/>
      <c r="B13" s="81"/>
      <c r="C13" s="81"/>
      <c r="D13" s="98"/>
      <c r="E13" s="87"/>
      <c r="F13" s="87"/>
      <c r="G13" s="120"/>
      <c r="H13" s="16" t="s">
        <v>22</v>
      </c>
      <c r="I13" s="18">
        <v>2375452</v>
      </c>
    </row>
    <row r="14" spans="1:9">
      <c r="A14" s="82"/>
      <c r="B14" s="82"/>
      <c r="C14" s="82"/>
      <c r="D14" s="99"/>
      <c r="E14" s="88"/>
      <c r="F14" s="88"/>
      <c r="G14" s="121"/>
      <c r="H14" s="15" t="s">
        <v>23</v>
      </c>
      <c r="I14" s="19">
        <v>0</v>
      </c>
    </row>
    <row r="15" spans="1:9" ht="15" customHeight="1">
      <c r="A15" s="80">
        <v>2</v>
      </c>
      <c r="B15" s="80">
        <v>750</v>
      </c>
      <c r="C15" s="80">
        <v>75095</v>
      </c>
      <c r="D15" s="97" t="s">
        <v>34</v>
      </c>
      <c r="E15" s="86" t="s">
        <v>19</v>
      </c>
      <c r="F15" s="86">
        <v>2027</v>
      </c>
      <c r="G15" s="119">
        <f>I15</f>
        <v>1400000</v>
      </c>
      <c r="H15" s="14" t="s">
        <v>20</v>
      </c>
      <c r="I15" s="17">
        <f>I16+I17+I18</f>
        <v>1400000</v>
      </c>
    </row>
    <row r="16" spans="1:9">
      <c r="A16" s="81"/>
      <c r="B16" s="81"/>
      <c r="C16" s="81"/>
      <c r="D16" s="98"/>
      <c r="E16" s="87"/>
      <c r="F16" s="87"/>
      <c r="G16" s="120"/>
      <c r="H16" s="15" t="s">
        <v>21</v>
      </c>
      <c r="I16" s="18">
        <v>210000</v>
      </c>
    </row>
    <row r="17" spans="1:9" ht="26.4">
      <c r="A17" s="81"/>
      <c r="B17" s="81"/>
      <c r="C17" s="81"/>
      <c r="D17" s="98"/>
      <c r="E17" s="87"/>
      <c r="F17" s="87"/>
      <c r="G17" s="120"/>
      <c r="H17" s="16" t="s">
        <v>22</v>
      </c>
      <c r="I17" s="18">
        <v>1190000</v>
      </c>
    </row>
    <row r="18" spans="1:9">
      <c r="A18" s="82"/>
      <c r="B18" s="82"/>
      <c r="C18" s="82"/>
      <c r="D18" s="99"/>
      <c r="E18" s="88"/>
      <c r="F18" s="88"/>
      <c r="G18" s="121"/>
      <c r="H18" s="15" t="s">
        <v>23</v>
      </c>
      <c r="I18" s="19">
        <v>0</v>
      </c>
    </row>
    <row r="19" spans="1:9" ht="15" customHeight="1">
      <c r="A19" s="80">
        <v>3</v>
      </c>
      <c r="B19" s="80">
        <v>750</v>
      </c>
      <c r="C19" s="80">
        <v>75095</v>
      </c>
      <c r="D19" s="83" t="s">
        <v>53</v>
      </c>
      <c r="E19" s="86" t="s">
        <v>19</v>
      </c>
      <c r="F19" s="86">
        <v>2027</v>
      </c>
      <c r="G19" s="119">
        <f>I19</f>
        <v>1000000</v>
      </c>
      <c r="H19" s="14" t="s">
        <v>20</v>
      </c>
      <c r="I19" s="17">
        <f>I20+I21+I22</f>
        <v>1000000</v>
      </c>
    </row>
    <row r="20" spans="1:9">
      <c r="A20" s="81"/>
      <c r="B20" s="81"/>
      <c r="C20" s="81"/>
      <c r="D20" s="84"/>
      <c r="E20" s="87"/>
      <c r="F20" s="87"/>
      <c r="G20" s="120"/>
      <c r="H20" s="15" t="s">
        <v>21</v>
      </c>
      <c r="I20" s="18">
        <v>1000000</v>
      </c>
    </row>
    <row r="21" spans="1:9" ht="26.4">
      <c r="A21" s="81"/>
      <c r="B21" s="81"/>
      <c r="C21" s="81"/>
      <c r="D21" s="84"/>
      <c r="E21" s="87"/>
      <c r="F21" s="87"/>
      <c r="G21" s="120"/>
      <c r="H21" s="16" t="s">
        <v>22</v>
      </c>
      <c r="I21" s="18">
        <v>0</v>
      </c>
    </row>
    <row r="22" spans="1:9">
      <c r="A22" s="82"/>
      <c r="B22" s="82"/>
      <c r="C22" s="82"/>
      <c r="D22" s="85"/>
      <c r="E22" s="88"/>
      <c r="F22" s="88"/>
      <c r="G22" s="121"/>
      <c r="H22" s="15" t="s">
        <v>23</v>
      </c>
      <c r="I22" s="19">
        <v>0</v>
      </c>
    </row>
    <row r="23" spans="1:9" ht="15" customHeight="1">
      <c r="A23" s="80">
        <v>4</v>
      </c>
      <c r="B23" s="80">
        <v>852</v>
      </c>
      <c r="C23" s="80">
        <v>85295</v>
      </c>
      <c r="D23" s="83" t="s">
        <v>47</v>
      </c>
      <c r="E23" s="86" t="s">
        <v>19</v>
      </c>
      <c r="F23" s="86">
        <v>2027</v>
      </c>
      <c r="G23" s="119">
        <f>I23</f>
        <v>443640</v>
      </c>
      <c r="H23" s="14" t="s">
        <v>20</v>
      </c>
      <c r="I23" s="17">
        <f>I24+I25+I26</f>
        <v>443640</v>
      </c>
    </row>
    <row r="24" spans="1:9">
      <c r="A24" s="81"/>
      <c r="B24" s="81"/>
      <c r="C24" s="81"/>
      <c r="D24" s="84"/>
      <c r="E24" s="87"/>
      <c r="F24" s="87"/>
      <c r="G24" s="120"/>
      <c r="H24" s="15" t="s">
        <v>21</v>
      </c>
      <c r="I24" s="18">
        <v>66555</v>
      </c>
    </row>
    <row r="25" spans="1:9" ht="26.4">
      <c r="A25" s="81"/>
      <c r="B25" s="81"/>
      <c r="C25" s="81"/>
      <c r="D25" s="84"/>
      <c r="E25" s="87"/>
      <c r="F25" s="87"/>
      <c r="G25" s="120"/>
      <c r="H25" s="16" t="s">
        <v>22</v>
      </c>
      <c r="I25" s="18">
        <v>377085</v>
      </c>
    </row>
    <row r="26" spans="1:9">
      <c r="A26" s="82"/>
      <c r="B26" s="82"/>
      <c r="C26" s="82"/>
      <c r="D26" s="85"/>
      <c r="E26" s="88"/>
      <c r="F26" s="88"/>
      <c r="G26" s="121"/>
      <c r="H26" s="15" t="s">
        <v>23</v>
      </c>
      <c r="I26" s="19">
        <v>0</v>
      </c>
    </row>
    <row r="27" spans="1:9">
      <c r="A27" s="65" t="s">
        <v>24</v>
      </c>
      <c r="B27" s="122"/>
      <c r="C27" s="122"/>
      <c r="D27" s="122"/>
      <c r="E27" s="123"/>
      <c r="F27" s="130">
        <v>2027</v>
      </c>
      <c r="G27" s="133">
        <f>G11+G23+G15+G19</f>
        <v>5638290</v>
      </c>
      <c r="H27" s="11" t="s">
        <v>20</v>
      </c>
      <c r="I27" s="2">
        <f>I11+I23+I15+I19</f>
        <v>5638290</v>
      </c>
    </row>
    <row r="28" spans="1:9">
      <c r="A28" s="124"/>
      <c r="B28" s="125"/>
      <c r="C28" s="125"/>
      <c r="D28" s="125"/>
      <c r="E28" s="126"/>
      <c r="F28" s="131"/>
      <c r="G28" s="134"/>
      <c r="H28" s="12" t="s">
        <v>21</v>
      </c>
      <c r="I28" s="3">
        <f>I12+I24+I16+I20</f>
        <v>1695753</v>
      </c>
    </row>
    <row r="29" spans="1:9" ht="26.25" customHeight="1">
      <c r="A29" s="124"/>
      <c r="B29" s="125"/>
      <c r="C29" s="125"/>
      <c r="D29" s="125"/>
      <c r="E29" s="126"/>
      <c r="F29" s="131"/>
      <c r="G29" s="134"/>
      <c r="H29" s="13" t="s">
        <v>22</v>
      </c>
      <c r="I29" s="3">
        <f t="shared" ref="I29:I30" si="0">I13+I25+I17+I21</f>
        <v>3942537</v>
      </c>
    </row>
    <row r="30" spans="1:9">
      <c r="A30" s="127"/>
      <c r="B30" s="128"/>
      <c r="C30" s="128"/>
      <c r="D30" s="128"/>
      <c r="E30" s="129"/>
      <c r="F30" s="132"/>
      <c r="G30" s="135"/>
      <c r="H30" s="12" t="s">
        <v>23</v>
      </c>
      <c r="I30" s="3">
        <f t="shared" si="0"/>
        <v>0</v>
      </c>
    </row>
  </sheetData>
  <mergeCells count="34">
    <mergeCell ref="F15:F18"/>
    <mergeCell ref="G15:G18"/>
    <mergeCell ref="A19:A22"/>
    <mergeCell ref="B19:B22"/>
    <mergeCell ref="C19:C22"/>
    <mergeCell ref="D19:D22"/>
    <mergeCell ref="E19:E22"/>
    <mergeCell ref="F19:F22"/>
    <mergeCell ref="G19:G22"/>
    <mergeCell ref="A15:A18"/>
    <mergeCell ref="B15:B18"/>
    <mergeCell ref="C15:C18"/>
    <mergeCell ref="D15:D18"/>
    <mergeCell ref="E15:E18"/>
    <mergeCell ref="D23:D26"/>
    <mergeCell ref="E23:E26"/>
    <mergeCell ref="F23:F26"/>
    <mergeCell ref="G23:G26"/>
    <mergeCell ref="A27:E30"/>
    <mergeCell ref="F27:F30"/>
    <mergeCell ref="G27:G30"/>
    <mergeCell ref="A23:A26"/>
    <mergeCell ref="B23:B26"/>
    <mergeCell ref="C23:C26"/>
    <mergeCell ref="G1:I1"/>
    <mergeCell ref="A3:I3"/>
    <mergeCell ref="I5:I9"/>
    <mergeCell ref="A11:A14"/>
    <mergeCell ref="B11:B14"/>
    <mergeCell ref="C11:C14"/>
    <mergeCell ref="D11:D14"/>
    <mergeCell ref="E11:E14"/>
    <mergeCell ref="F11:F14"/>
    <mergeCell ref="G11:G14"/>
  </mergeCells>
  <pageMargins left="0.70866141732283472" right="0.5118110236220472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INWESTYCJE 2026</vt:lpstr>
      <vt:lpstr>INWESTYCJE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2026-04-13T10:09:50Z</cp:lastPrinted>
  <dcterms:created xsi:type="dcterms:W3CDTF">2014-05-21T08:43:04Z</dcterms:created>
  <dcterms:modified xsi:type="dcterms:W3CDTF">2026-04-13T10:10:01Z</dcterms:modified>
</cp:coreProperties>
</file>