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activeTab="1"/>
  </bookViews>
  <sheets>
    <sheet name="DOCHODY 2018" sheetId="1" r:id="rId1"/>
    <sheet name="wydatki 2018 " sheetId="2" r:id="rId2"/>
  </sheets>
  <definedNames/>
  <calcPr fullCalcOnLoad="1"/>
</workbook>
</file>

<file path=xl/sharedStrings.xml><?xml version="1.0" encoding="utf-8"?>
<sst xmlns="http://schemas.openxmlformats.org/spreadsheetml/2006/main" count="1705" uniqueCount="487">
  <si>
    <t xml:space="preserve">Dział </t>
  </si>
  <si>
    <t>§</t>
  </si>
  <si>
    <t>Nazwa</t>
  </si>
  <si>
    <t>Uchwała</t>
  </si>
  <si>
    <t>budżetowa</t>
  </si>
  <si>
    <t>Nr uchwały</t>
  </si>
  <si>
    <t>zwiększenie</t>
  </si>
  <si>
    <t>zmniejszenie</t>
  </si>
  <si>
    <t>Budżet</t>
  </si>
  <si>
    <t>po zmianie</t>
  </si>
  <si>
    <t>0 10</t>
  </si>
  <si>
    <t>ROLNICTWO I ŁOWIECTWO</t>
  </si>
  <si>
    <t>0 1005</t>
  </si>
  <si>
    <t>bieżące z zakresu administracji rządowej oraz inne zadania</t>
  </si>
  <si>
    <t>0 20</t>
  </si>
  <si>
    <t>LEŚNICTWO</t>
  </si>
  <si>
    <t>0 2001</t>
  </si>
  <si>
    <t xml:space="preserve">Gospodarka leśna </t>
  </si>
  <si>
    <t>Środki otrzymane od pozostałych jednostek zaliczanych</t>
  </si>
  <si>
    <t>Drogi publiczne powiatowe</t>
  </si>
  <si>
    <t>Powiatowy Zarząd  Dróg w Świdwinie</t>
  </si>
  <si>
    <t>0 750</t>
  </si>
  <si>
    <t>0 970</t>
  </si>
  <si>
    <t xml:space="preserve">Wpływy z różnych dochodów </t>
  </si>
  <si>
    <t>GOSPODARKA MIESZKANIOWA</t>
  </si>
  <si>
    <t>Gospodarka gruntami i nieruchomościami</t>
  </si>
  <si>
    <t xml:space="preserve">zlecone ustawami realizowane przez powiat </t>
  </si>
  <si>
    <t xml:space="preserve">do sektora finansów publicznych na realizację zadań </t>
  </si>
  <si>
    <t>TRANSPORT I ŁĄCZNOŚĆ</t>
  </si>
  <si>
    <t>Dochody z najmu i dzierżawy składników majątkowych</t>
  </si>
  <si>
    <t>Dotacje celowe otrzymane z budżetu państwa na zadania</t>
  </si>
  <si>
    <t>0 470</t>
  </si>
  <si>
    <t>Wpływy z różnych dochodów</t>
  </si>
  <si>
    <t>DZIAŁALNOŚĆ  USŁUGOWA</t>
  </si>
  <si>
    <t>Nadzór Budowlany</t>
  </si>
  <si>
    <t>ADMINISTRACJA PUBLICZNA</t>
  </si>
  <si>
    <t>Urzędy Wojewódzkie</t>
  </si>
  <si>
    <t>Starostwa Powiatowe</t>
  </si>
  <si>
    <t xml:space="preserve"> 0 420</t>
  </si>
  <si>
    <t xml:space="preserve"> 0 920</t>
  </si>
  <si>
    <t xml:space="preserve"> 0 970 </t>
  </si>
  <si>
    <t>Wpływy z opłaty komunikacyjnej</t>
  </si>
  <si>
    <t>Pozostałe odsetki</t>
  </si>
  <si>
    <t xml:space="preserve">Dotacje celowe otrzymane z budżetu państwa na zadania </t>
  </si>
  <si>
    <t>bieżące realizowane przez powiat na podstawie porozumień</t>
  </si>
  <si>
    <t>z organami administracji rządowej</t>
  </si>
  <si>
    <t>BEZPIECZEŃSTWO PUBLICZNE I OCHRONA</t>
  </si>
  <si>
    <t>PRZECIWPOŻAROWA</t>
  </si>
  <si>
    <t>Komendy powiatowe Państwowej Straży Pożarnej</t>
  </si>
  <si>
    <t>DOCHODY OD OSÓB PRAWNYCH,OD OSÓB</t>
  </si>
  <si>
    <t xml:space="preserve">FIZYCZNYCH I OD INNYCH JEDNOSTEK </t>
  </si>
  <si>
    <t>NIEPOSIADAJĄCYCH OSOBOWOŚCI PRAWNEJ</t>
  </si>
  <si>
    <t>ORAZ WYDATKI ZWIĄZANE Z ICH POBOREM</t>
  </si>
  <si>
    <t>Udziały powiatów  w podatkach stanowiących  dochód</t>
  </si>
  <si>
    <t>budżetu państwa</t>
  </si>
  <si>
    <t xml:space="preserve"> 0 010</t>
  </si>
  <si>
    <t>Podatek dochodowy od osób fizycznych</t>
  </si>
  <si>
    <t xml:space="preserve"> 0 020</t>
  </si>
  <si>
    <t>Podatek dochodowy od osób prawnych</t>
  </si>
  <si>
    <t>RÓŻNE ROZLICZENIA</t>
  </si>
  <si>
    <t xml:space="preserve">Część oświatowa subwencji ogólnej  dla jednostki </t>
  </si>
  <si>
    <t>Subwencje ogólne z budżetu państwa</t>
  </si>
  <si>
    <t xml:space="preserve">Część równoważąca subwencji ogólnej dla powiatów </t>
  </si>
  <si>
    <t>OŚWIATA I WYCHOWANIE</t>
  </si>
  <si>
    <t>Licea ogólnokształcące</t>
  </si>
  <si>
    <t>0 830</t>
  </si>
  <si>
    <t xml:space="preserve">Wpływy z usług </t>
  </si>
  <si>
    <t>Zespół Szkół Ponadgimnazjalnych w Świdwinie</t>
  </si>
  <si>
    <t>0 690</t>
  </si>
  <si>
    <t>Wpływy z różnych opłat</t>
  </si>
  <si>
    <t>Szkoły Zawodowe</t>
  </si>
  <si>
    <t>Zespół Szkół Ponadgimnazjalnych w Połczynie Zdroju</t>
  </si>
  <si>
    <t>Zespół Szkół Rolniczych CKP w Świdwinie</t>
  </si>
  <si>
    <t>Pozostała działalność</t>
  </si>
  <si>
    <t xml:space="preserve">Dotacje celowe otrzymane z budżetu państwa na realizację </t>
  </si>
  <si>
    <t>bieżących zadań własnych powiatu</t>
  </si>
  <si>
    <t>OCHRONA ZDROWIA</t>
  </si>
  <si>
    <t xml:space="preserve">Składki na ubezpieczenie zdrowotne oraz świadczenia </t>
  </si>
  <si>
    <t>dla osób nieobjętych obowiązkiem ubezpie.zdrowotnego</t>
  </si>
  <si>
    <t>POMOC SPOŁECZNA</t>
  </si>
  <si>
    <t xml:space="preserve"> 0 830</t>
  </si>
  <si>
    <t xml:space="preserve">Starostwo Powiatowe w Świdwinie </t>
  </si>
  <si>
    <t>Dom Pomocy Społecznej w Modrzewcu</t>
  </si>
  <si>
    <t xml:space="preserve">Domy Pomocy Społecznej </t>
  </si>
  <si>
    <t>Powiatowe Centra Pomocy Rodzinie</t>
  </si>
  <si>
    <t>SPOŁECZNEJ</t>
  </si>
  <si>
    <t>Zespoły do spraw orzekania o niepełnosprawności</t>
  </si>
  <si>
    <t>Fundusz Pracy</t>
  </si>
  <si>
    <t>Środki z Funduszu Pracy otrzymane przez powiat z przeznacz.</t>
  </si>
  <si>
    <t>na finansowanie kosztów wynagrodzenia i składek  ZUS</t>
  </si>
  <si>
    <t>pracowników Powiatowego Urzędu Pracy</t>
  </si>
  <si>
    <t>EDUKACYJNA OPIEKA WYCHOWAWCZA</t>
  </si>
  <si>
    <t>Specjalne Ośrodki Szkolno-Wychowawcze</t>
  </si>
  <si>
    <t xml:space="preserve"> 0 690</t>
  </si>
  <si>
    <t>Poradnie Psychologiczno-Pedagogiczne</t>
  </si>
  <si>
    <t>Poradnia PP w Świdwinie</t>
  </si>
  <si>
    <t>Internaty i bursy szkolne</t>
  </si>
  <si>
    <t xml:space="preserve">Razem dochody </t>
  </si>
  <si>
    <t xml:space="preserve">Dochody jednostek samorządu terytorialnego związane z </t>
  </si>
  <si>
    <t>zadań zleconych ustawami</t>
  </si>
  <si>
    <t xml:space="preserve">Zespół Szkół Rolniczych CKP w Świdwinie </t>
  </si>
  <si>
    <t>Domy Wczasów Dziecięcych</t>
  </si>
  <si>
    <t>realizacją zadań z zakresu administracji rządowej oraz innych</t>
  </si>
  <si>
    <t>Wpływy z opłat za zarząd, użytkowanie wieczyste nieruch.</t>
  </si>
  <si>
    <t>Dom Pomocy Społecznej w Krzecku</t>
  </si>
  <si>
    <t xml:space="preserve">Załącznik Nr 1 </t>
  </si>
  <si>
    <t xml:space="preserve">do sprawozdania z wykonania </t>
  </si>
  <si>
    <t>Dział</t>
  </si>
  <si>
    <t xml:space="preserve">Rozdział </t>
  </si>
  <si>
    <t>Zwiększenie</t>
  </si>
  <si>
    <t>Zmniejszenie</t>
  </si>
  <si>
    <t>po zmianach</t>
  </si>
  <si>
    <t xml:space="preserve">WYDATKI - zmiany na podstawie uchwał </t>
  </si>
  <si>
    <t xml:space="preserve">Uchwała </t>
  </si>
  <si>
    <t xml:space="preserve"> 0 2002</t>
  </si>
  <si>
    <t>Nadzór  nad gospodarką leśną</t>
  </si>
  <si>
    <t>Powiatowy Zarząd Dróg w Świdwinie</t>
  </si>
  <si>
    <t>DZIAŁALNOŚĆ USŁUGOWA</t>
  </si>
  <si>
    <t>Nadzór  Budowlany</t>
  </si>
  <si>
    <t>ADMINISTRACJA  PUBLICZNA</t>
  </si>
  <si>
    <t>Rady Powiatów</t>
  </si>
  <si>
    <t>Promocja jednostek samorządu terytoria.</t>
  </si>
  <si>
    <t>BEZPIECZEŃSTWO PUBLICZNE</t>
  </si>
  <si>
    <t>I OCHRONA PRZECIWPOŻAROWA</t>
  </si>
  <si>
    <t>Komendy Powiatowe Państwowej</t>
  </si>
  <si>
    <t>Straży Pożarnej</t>
  </si>
  <si>
    <t>OBSŁUGA DŁUGU PUBLICZNEGO</t>
  </si>
  <si>
    <t>Rezerwy ogólne i celowe</t>
  </si>
  <si>
    <t>Szkoły podstawowe specjalne</t>
  </si>
  <si>
    <t>Gimnazja specjalne</t>
  </si>
  <si>
    <t>ZSz Ponadgimnazjalnych w Świdwinie</t>
  </si>
  <si>
    <t>ZSz Ponadgimnazjalnych w Połczynie Z</t>
  </si>
  <si>
    <t>ZSz Rolniczych CKP w Świdwinie</t>
  </si>
  <si>
    <t>Dokształcanie i doskonalenie nauczycieli</t>
  </si>
  <si>
    <t>ZSz Rolniczych CKP  Świdwinie</t>
  </si>
  <si>
    <t xml:space="preserve">Składki na ubezpieczenie zdrowotne </t>
  </si>
  <si>
    <t>oraz świadczenia dla osób nieobjętych</t>
  </si>
  <si>
    <t>obowiązkiem ubezpieczenia zdrowotnego</t>
  </si>
  <si>
    <t>PCPR w Świdwinie</t>
  </si>
  <si>
    <t>Starostwo Powiatowe w Świdwinie</t>
  </si>
  <si>
    <t>Domy Pomocy Społecznej</t>
  </si>
  <si>
    <t>DPS w Modrzewcu</t>
  </si>
  <si>
    <t>POZOSTAŁE ZADANIA W ZAKRESIE</t>
  </si>
  <si>
    <t>POLITYKI SPOŁECZNEJ</t>
  </si>
  <si>
    <t>Zespoły ds. orzekania o niepełnospawn.</t>
  </si>
  <si>
    <t>Powiatowe Urzędy Pracy</t>
  </si>
  <si>
    <t>Poradnia PP w Połczynie Zdroju</t>
  </si>
  <si>
    <t>Biblioteki</t>
  </si>
  <si>
    <t>KULTURA FIZYCZNA I SPORT</t>
  </si>
  <si>
    <t>Razem wydatki</t>
  </si>
  <si>
    <t xml:space="preserve">Domy Wczasów Dziecięcych </t>
  </si>
  <si>
    <t>stypendia Starosty</t>
  </si>
  <si>
    <t>Prace geodezyjno-urządzeniowe na potrzeby rol.</t>
  </si>
  <si>
    <t xml:space="preserve">Pozostała działalność </t>
  </si>
  <si>
    <t>Rehabilitacja zawodowa i społeczna osób niepeł.</t>
  </si>
  <si>
    <t>Zwalczanie narkomanii</t>
  </si>
  <si>
    <t>Przeciwdziałanie alkoholizmowi</t>
  </si>
  <si>
    <t xml:space="preserve">Poradnia PP w Świdwinie </t>
  </si>
  <si>
    <t xml:space="preserve">Pozostała działalność ( ZFŚS ) </t>
  </si>
  <si>
    <t>Pozostała działalność - ogółem</t>
  </si>
  <si>
    <t xml:space="preserve">  Załącznik Nr 2</t>
  </si>
  <si>
    <t>Zarządzanie kryzysowe</t>
  </si>
  <si>
    <t>Inne formy kształcenia osobno niewymienione</t>
  </si>
  <si>
    <t xml:space="preserve">Powiatowy Urząd Pracy w Świdwinie </t>
  </si>
  <si>
    <t xml:space="preserve">Powiatowe Centrum Pomocy Rodzinie w Świdwinie </t>
  </si>
  <si>
    <t xml:space="preserve">Młodzieżowe ośrodki wychowawcze </t>
  </si>
  <si>
    <t xml:space="preserve">MOW w Rzepczynie </t>
  </si>
  <si>
    <t xml:space="preserve">Szpitale ogólne </t>
  </si>
  <si>
    <t xml:space="preserve">Zwalczanie narkomanii </t>
  </si>
  <si>
    <t>Kwalifikacja wojskowa</t>
  </si>
  <si>
    <t>Zadania w zakresie przeciwdziałania przemocy w rodzinie</t>
  </si>
  <si>
    <t>Wpływy z innych opłat stanowiących dochody jst na</t>
  </si>
  <si>
    <t>podstawie ustaw</t>
  </si>
  <si>
    <t>0 580</t>
  </si>
  <si>
    <t xml:space="preserve">w ramach budżetu środków europejskich </t>
  </si>
  <si>
    <t>0 490</t>
  </si>
  <si>
    <t>Wpływy i wydatki związane z gromadzeniem środków</t>
  </si>
  <si>
    <t xml:space="preserve">z opłat i kar za korzystanie ze środowiska </t>
  </si>
  <si>
    <t>Grzywny i inne kary pieniężne od osób pr.i innych jed.organi.</t>
  </si>
  <si>
    <t xml:space="preserve">Dotacje celowe otrzymane z gminy na zadania bieżące </t>
  </si>
  <si>
    <t>realizowane na podstawie porozumień (umów ) między</t>
  </si>
  <si>
    <t>jednostkami samorządu terytorialnego</t>
  </si>
  <si>
    <t>Wpływy i wydatki związane z gromadzeniem</t>
  </si>
  <si>
    <t>środków z opłat i kar za korzystanie ze środow.</t>
  </si>
  <si>
    <t>Zespół Szkół Ponadgimnazjalnych w Połczynie Z.</t>
  </si>
  <si>
    <t>Dotacje celowe w ramach programów finansowanych</t>
  </si>
  <si>
    <t xml:space="preserve">płatności w ramach budżetu środków europejskich </t>
  </si>
  <si>
    <t>Wpływy z usług</t>
  </si>
  <si>
    <t xml:space="preserve"> 0 750 </t>
  </si>
  <si>
    <t xml:space="preserve">Skarbu Państwa, jst lub innych zaliczanych do sektora </t>
  </si>
  <si>
    <t>finansów publicznych oraz innych umów o podobnym charak.</t>
  </si>
  <si>
    <t>Otrzymane spadki, zapisy i darowizny w postaci pieniężnej</t>
  </si>
  <si>
    <t>0 960</t>
  </si>
  <si>
    <t>Dotacje celowe przekazane dla powiatu na zadania</t>
  </si>
  <si>
    <t>bieżące realizowane na podstawie porozumień</t>
  </si>
  <si>
    <t>(umów) między jst</t>
  </si>
  <si>
    <t xml:space="preserve">DPS w Krzecku </t>
  </si>
  <si>
    <t>0 840</t>
  </si>
  <si>
    <t xml:space="preserve">Wpływy ze sprzedaży wyrobów </t>
  </si>
  <si>
    <t>Prace geodezyjno-urządzeniowe na potrzeby rolnictwa</t>
  </si>
  <si>
    <t>bieżących jednostek zaliczanych do sektora finansów publ.</t>
  </si>
  <si>
    <t>mowa w art.5 ust.1 pkt 3 oraz ust.3 pkt 5 i 6 ustawy, lub</t>
  </si>
  <si>
    <t>GOSPODARKA KOMUNA.I OCHRONA ŚRODOWISKA</t>
  </si>
  <si>
    <t xml:space="preserve">Młodzieżowy Ośrodek Wychow. w Rzepczynie </t>
  </si>
  <si>
    <t>Zespół Szkół w Ponadgimnazjalnych w Połczynie Z.</t>
  </si>
  <si>
    <t xml:space="preserve">w tym: majątkowe </t>
  </si>
  <si>
    <t xml:space="preserve">Starostowo   Powiatowe w Świdwinie </t>
  </si>
  <si>
    <t xml:space="preserve">ZSzPonadgimnazjalnych w Połczynie-Zdroju </t>
  </si>
  <si>
    <t xml:space="preserve">ZSzPonadgimnazjalnych  w Połczynie-Zdroju </t>
  </si>
  <si>
    <t xml:space="preserve">GOSPODARKA KOMUNALNA I </t>
  </si>
  <si>
    <t xml:space="preserve">OCHRONA ŚRODOWISKA </t>
  </si>
  <si>
    <t>KULTURA I OCHRONA DZIEDZICTWA</t>
  </si>
  <si>
    <t xml:space="preserve">NARODOWEGO </t>
  </si>
  <si>
    <t xml:space="preserve">Starostwo  Powiatowe w Świdwinie </t>
  </si>
  <si>
    <t xml:space="preserve">Wydatki bieżące </t>
  </si>
  <si>
    <t xml:space="preserve">Ochrona zabytków i opieka nad zabytkami </t>
  </si>
  <si>
    <t xml:space="preserve">Wydatki majątkowe </t>
  </si>
  <si>
    <t>między jst na dofinansowanie własnych zadań inwestycyjnych</t>
  </si>
  <si>
    <t xml:space="preserve">i zakupów inwestycyjnych </t>
  </si>
  <si>
    <t>inwestycji i zakupów inwestycyjnych własnych powiatu</t>
  </si>
  <si>
    <t>Pomoc dla repatriantów</t>
  </si>
  <si>
    <t xml:space="preserve">powiatów na dofinansowanie zadań bieżących </t>
  </si>
  <si>
    <t>Policealne Studium  ZDZ  w Połczynie Zdroju</t>
  </si>
  <si>
    <t>Policealne Studium ZDZ w Połczynie Zdroju</t>
  </si>
  <si>
    <t>Jednostki specjalistyczne poradnictwa,</t>
  </si>
  <si>
    <t>mieszkania chronione i ośrodki interwencji</t>
  </si>
  <si>
    <t xml:space="preserve">kryzysowej </t>
  </si>
  <si>
    <t>Ośrodki rewalidacyjno-wychowawcze</t>
  </si>
  <si>
    <t xml:space="preserve">Zespół Placówek Specjalnych w Sławoborzu </t>
  </si>
  <si>
    <t xml:space="preserve">Wydatki inwestycyjne jednostek budżetowych </t>
  </si>
  <si>
    <t xml:space="preserve">Wydatki  bieżące </t>
  </si>
  <si>
    <t xml:space="preserve">z tego: </t>
  </si>
  <si>
    <t xml:space="preserve">Szkoły zawodowe specjalne </t>
  </si>
  <si>
    <t>(SOSzW) Zespół Placówek Specjalnych  w Sławoborzu</t>
  </si>
  <si>
    <t xml:space="preserve">Dotacje celowe w ramach programów finansowanych </t>
  </si>
  <si>
    <t>z udziałem środków europejskich oraz środków o których</t>
  </si>
  <si>
    <t>mowa w art.. 5 ust.1 pkt 3 oraz pkt 5 i 6 ustawy, lub płatności</t>
  </si>
  <si>
    <t xml:space="preserve">Uzupełnienie subwencji ogólnej dla jst </t>
  </si>
  <si>
    <t xml:space="preserve">i wojewódzkich oraz na drogach powiatowych, wojewódzkich </t>
  </si>
  <si>
    <t xml:space="preserve">i krajowych  w granicach miast na prawach powiatu </t>
  </si>
  <si>
    <t xml:space="preserve">Zespół Placówek Oświatowych w Połczynie-Zdroju </t>
  </si>
  <si>
    <t xml:space="preserve">KULTURA FIZYCZNA </t>
  </si>
  <si>
    <t xml:space="preserve">Dotacja celowa otrzymana z tytułu pomocy finansowej </t>
  </si>
  <si>
    <t xml:space="preserve">Razem </t>
  </si>
  <si>
    <t>Razem</t>
  </si>
  <si>
    <t>Rozdział</t>
  </si>
  <si>
    <t xml:space="preserve">Obsługa papierów wartościowych,  kredytów </t>
  </si>
  <si>
    <t xml:space="preserve">i pożyczek jst </t>
  </si>
  <si>
    <t xml:space="preserve">w tym: wydatki  majątkowe </t>
  </si>
  <si>
    <t xml:space="preserve">Wydatki na zakupy inwestycyjne jednostek budżetowych </t>
  </si>
  <si>
    <t xml:space="preserve">Dom Pomocy Społecznej w Modrzewcu </t>
  </si>
  <si>
    <t xml:space="preserve">udzielanej między jednostkami samorządu terytorialnego na </t>
  </si>
  <si>
    <t xml:space="preserve">dofinansowanie własnych zadań bieżących </t>
  </si>
  <si>
    <t xml:space="preserve">DOCHODY - zmiany na podstawie uchwał </t>
  </si>
  <si>
    <t>Dotacje celowe otrzymane z budżetu państwa na realizację</t>
  </si>
  <si>
    <t>z udziałem środków europejskich oraz środków, o których</t>
  </si>
  <si>
    <t xml:space="preserve">Środki na inwestycje na drogach publicznych powiatowych </t>
  </si>
  <si>
    <t xml:space="preserve">Część wyrównawcza subwencji ogólnej dla powiatów </t>
  </si>
  <si>
    <t xml:space="preserve">Realizacja zadań wymagających stosowania </t>
  </si>
  <si>
    <t>specjalnej organizacji nauki i metod pracy dla</t>
  </si>
  <si>
    <t xml:space="preserve">szkołach artystycznych </t>
  </si>
  <si>
    <t>Zakłady opiekuńczo-wychow. i pielęgnacyjno-opie</t>
  </si>
  <si>
    <t xml:space="preserve">CPO-W w Świdwinie  </t>
  </si>
  <si>
    <t xml:space="preserve">Wczesne wspomaganie rozwoju dziecka </t>
  </si>
  <si>
    <t xml:space="preserve">wydatki bieżące </t>
  </si>
  <si>
    <t>Środki na dofinansowanie własnych inwestycji gmin</t>
  </si>
  <si>
    <t>(związków gmni), powiatów (związku powiatów)pozyskane</t>
  </si>
  <si>
    <t>0 870</t>
  </si>
  <si>
    <t xml:space="preserve">Wpływy ze sprzedaży składników majątkowych </t>
  </si>
  <si>
    <t xml:space="preserve">Urzędy Wojewódzkie </t>
  </si>
  <si>
    <t>Wpływy z otrzymanych spadków, zapisów i darowizn</t>
  </si>
  <si>
    <t xml:space="preserve">w postaci pieniężnej </t>
  </si>
  <si>
    <t>0 650</t>
  </si>
  <si>
    <t>WYMIAR SPRAWIEDLIWOŚCI</t>
  </si>
  <si>
    <t xml:space="preserve">Nieodpłatna  pomoc prawna </t>
  </si>
  <si>
    <t xml:space="preserve">Przedszkola specjalne </t>
  </si>
  <si>
    <t xml:space="preserve">Środki na uzupełnienie dochodów powiatu </t>
  </si>
  <si>
    <t>Ośrodki dokumentacji geodezyjnej i kartograficznej</t>
  </si>
  <si>
    <t xml:space="preserve">Nieodpłatna pomoc prawna </t>
  </si>
  <si>
    <t xml:space="preserve">wydatki  majątkowe </t>
  </si>
  <si>
    <t>Zadania z zakresu geodezji i kartografii</t>
  </si>
  <si>
    <t xml:space="preserve">Wpływy z opłat  za wydanie prawa jazdy </t>
  </si>
  <si>
    <t>POZOSTAŁE ZADANIA W ZAKRESIE POLITYKI</t>
  </si>
  <si>
    <t xml:space="preserve">WYMIAR SPRAWIEDLIWOŚCI </t>
  </si>
  <si>
    <t>dzieci i młodzieży w szkołach podstawowych,</t>
  </si>
  <si>
    <t xml:space="preserve">profilowanych i szkołach zawodowych oraz </t>
  </si>
  <si>
    <t>ZSz Rolniczych CKP w   Świdwinie</t>
  </si>
  <si>
    <t>ZSz Rolniczych CKP  w  Świdwinie</t>
  </si>
  <si>
    <t>Wpływy  z najmu i dzierżawy składników majątkowych</t>
  </si>
  <si>
    <t>Wpływy z najmu i dzierżawy składników majątkowych</t>
  </si>
  <si>
    <t xml:space="preserve">RODZINA </t>
  </si>
  <si>
    <t xml:space="preserve">Rodziny zastępcze </t>
  </si>
  <si>
    <t>Wpływy z wpłat gmin i powiatów na rzecz innych jednostek</t>
  </si>
  <si>
    <t>samorządu terytorialnego  oraz związków gmin lub związków</t>
  </si>
  <si>
    <t xml:space="preserve">Działalność placówek opiekuńczo-wychowawczych </t>
  </si>
  <si>
    <t xml:space="preserve">Dotacje celowe otrzymane z budżetu państwa na zadania bieżące </t>
  </si>
  <si>
    <t>z realizacją dodatku wychowawczego oraz dodatku do zryczałtowa.</t>
  </si>
  <si>
    <t>0 610</t>
  </si>
  <si>
    <t>Wpływy z innych lokalnych opłat pobieranych prze jst</t>
  </si>
  <si>
    <t>0 670</t>
  </si>
  <si>
    <t xml:space="preserve">razem </t>
  </si>
  <si>
    <t>realizowane przez powiat na podstawie porozumień z organami</t>
  </si>
  <si>
    <t xml:space="preserve">administracji rządowej </t>
  </si>
  <si>
    <t>Środki otrzymane od pozostałych jednostek zaliczanych do sektora</t>
  </si>
  <si>
    <t>finansów publicznych na realizację zadań bieżących jednostek</t>
  </si>
  <si>
    <t xml:space="preserve">zaliczanych do sektora finansów publicznych </t>
  </si>
  <si>
    <t xml:space="preserve">Usuwanie skutków klęsk żywiołowych </t>
  </si>
  <si>
    <t>0 950</t>
  </si>
  <si>
    <t xml:space="preserve">Wpływy z tytułu kar i odszkodowań wynikających z umów </t>
  </si>
  <si>
    <t>0 940</t>
  </si>
  <si>
    <t xml:space="preserve">w tym: bieżące </t>
  </si>
  <si>
    <t xml:space="preserve">             majątkowe </t>
  </si>
  <si>
    <t xml:space="preserve">Policealna Szkoła  EDU NET  w Świdwinie </t>
  </si>
  <si>
    <t xml:space="preserve">PCPR  w Świdwinie </t>
  </si>
  <si>
    <t xml:space="preserve">Działalność plac. opiekuńczo-wychowawczych </t>
  </si>
  <si>
    <t xml:space="preserve">CPO-W w Świdwinie </t>
  </si>
  <si>
    <t xml:space="preserve">wydatki majątkowe </t>
  </si>
  <si>
    <t>Pomoc materialna dla uczniów o charakt.motyw.</t>
  </si>
  <si>
    <t xml:space="preserve">KPPSPożarnej w Świdwinie </t>
  </si>
  <si>
    <t>Poradnia Psychologiczno-Pedag. W Połczynie-Zd.</t>
  </si>
  <si>
    <t xml:space="preserve">Klasyfikacja wojskowa </t>
  </si>
  <si>
    <t>Zadania w zakresie przeciwdziałania przemocy</t>
  </si>
  <si>
    <t>budżetu  powiatu za 2018 rok.</t>
  </si>
  <si>
    <t>budżetu powiatu za 2018 rok</t>
  </si>
  <si>
    <t xml:space="preserve">Technika </t>
  </si>
  <si>
    <t xml:space="preserve">Wpływy z różnych opłat </t>
  </si>
  <si>
    <t xml:space="preserve">Centrum Placówek Opiekuńczo-Wychowawczych w Świdwinie </t>
  </si>
  <si>
    <t xml:space="preserve">Szkolne schroniska młodzieżowe </t>
  </si>
  <si>
    <t>0 930</t>
  </si>
  <si>
    <t xml:space="preserve">uzp 128/281/18 Z 24.07.2018 R. </t>
  </si>
  <si>
    <t xml:space="preserve">Promocja jst </t>
  </si>
  <si>
    <t>UZP 112/247/18 z 30.01.2018 r</t>
  </si>
  <si>
    <t xml:space="preserve">UZP 128/281/18 Z 24.07.2018 R. </t>
  </si>
  <si>
    <t>UZP 115/250/18 z 23.02.2018 r.</t>
  </si>
  <si>
    <t>UZP 118/254/18 z 20.03.2018r.</t>
  </si>
  <si>
    <t>URP XXXIX/163/18 z 29.03.2018 r.</t>
  </si>
  <si>
    <t xml:space="preserve">UZP 121/263/18 z 17.04./208 r. </t>
  </si>
  <si>
    <t xml:space="preserve">UZP 122/264/18 z 08.05.2018 r. </t>
  </si>
  <si>
    <t xml:space="preserve">UZP 128/281/18 Z 24.07.2018 r. </t>
  </si>
  <si>
    <t>URP XXXVIII/157/18 z 25.01.2018</t>
  </si>
  <si>
    <t xml:space="preserve">OBRONA NARODOWA </t>
  </si>
  <si>
    <t>UZP 122/264/18 z 05.08.2018 r.</t>
  </si>
  <si>
    <t>URP XLI/172/18 z 24.05.2018 r.</t>
  </si>
  <si>
    <t xml:space="preserve">Wpływy z rozliczeń /zwrotów z lat ubiegłych </t>
  </si>
  <si>
    <t xml:space="preserve">URP XLI/172/18 z 24.08.2018 r. </t>
  </si>
  <si>
    <t xml:space="preserve">UZP 125/271/18 z 05.06.2018 r. </t>
  </si>
  <si>
    <t>UZP 126/275/18 z 19.06.2018 r.</t>
  </si>
  <si>
    <t>URP XLII/175/18 z 29.06.2018 r.</t>
  </si>
  <si>
    <t xml:space="preserve">URP XLII/175/18 z 29.06.2018 r. </t>
  </si>
  <si>
    <t>UZP 129/286/18 z 07.08.2018 r.</t>
  </si>
  <si>
    <t xml:space="preserve">Wspieranie rodziny </t>
  </si>
  <si>
    <t>UZP 129/286/118 z 07.08.2018 r.</t>
  </si>
  <si>
    <t>Zapewnienie uczniom prawa do bezpłatnego dostępu</t>
  </si>
  <si>
    <t xml:space="preserve">ćwiczeniowych </t>
  </si>
  <si>
    <t xml:space="preserve">UZP 130/288/18 z 21.08.2018 r. </t>
  </si>
  <si>
    <t>UZP 131/196/18 z 04.09.2018 r.</t>
  </si>
  <si>
    <t xml:space="preserve">UZP 132/199/18 z 18.09.2018 </t>
  </si>
  <si>
    <t>URZĘDY NACZELNYCH ORGANÓW WŁADZY PAŃSTWOWEJ</t>
  </si>
  <si>
    <t>KONTROLI I OCHRONY  PRAWA ORAZ SĄDOWNICTWA</t>
  </si>
  <si>
    <t>Wybory do rad gmin, rad powiatów i sejmików województw</t>
  </si>
  <si>
    <t xml:space="preserve">referenda gimnne,powiatowe i wojewódzkie </t>
  </si>
  <si>
    <t>UZP 132/299/18 z 18.09.2018 r.</t>
  </si>
  <si>
    <t>UZP 128/281/18 z 24.07.2018 r.</t>
  </si>
  <si>
    <t>UZP 133/302/18 z 25.09.2018 r.</t>
  </si>
  <si>
    <t>URP XLIV/184/18 z 27.09.2018 r.</t>
  </si>
  <si>
    <t>Wpływy z tytułu kar i odszkodowań wynikających z umów</t>
  </si>
  <si>
    <t>UZP 135/305/18 z 16.10.2018 r.</t>
  </si>
  <si>
    <t>URP XLV/188/18 z 18.10.2018 r.</t>
  </si>
  <si>
    <t>UZP 137/307/18 z 30.10.2018 r.</t>
  </si>
  <si>
    <t>UZP 134/304/18 z 02.10.2018 r.</t>
  </si>
  <si>
    <t>UZP 118/254/18 z 20.03.2018 r.</t>
  </si>
  <si>
    <t xml:space="preserve">UZP 1/1/18 z 21.11.2018 r. </t>
  </si>
  <si>
    <t xml:space="preserve">i zakupy inwestycyjne z zakresu administracji rządowej oraz inne </t>
  </si>
  <si>
    <t xml:space="preserve">zadania zlecone ustawami realizowane przez powiat </t>
  </si>
  <si>
    <t>UZP 1/1/18 z 21.11.2018 r.</t>
  </si>
  <si>
    <t>Dotacje celowe otrzymane z gminy na inwestycje i zakupy inwestycyjne</t>
  </si>
  <si>
    <t xml:space="preserve">realizowane na podstawie porozumień ( umów ) między jst </t>
  </si>
  <si>
    <t>UZP 2/3/18 z 29.11.2018 r.</t>
  </si>
  <si>
    <t xml:space="preserve">URP II/8/18 z 02.12.2018 r. </t>
  </si>
  <si>
    <t>URP II/8/18 z 06.12.2018 r.</t>
  </si>
  <si>
    <t xml:space="preserve">Powiatowe Urzędy Pracy </t>
  </si>
  <si>
    <t>URP II/8/18 z 02.12.2018 r.</t>
  </si>
  <si>
    <t xml:space="preserve">URP II/8/18 z 06.12.2018 r. </t>
  </si>
  <si>
    <t xml:space="preserve">UZP 3/7/18 z 11.12.2018 r. </t>
  </si>
  <si>
    <t>URP III/12.18 z 20.12.2018 r.</t>
  </si>
  <si>
    <t xml:space="preserve">URP III/12/18 z 20.12.2018 r. </t>
  </si>
  <si>
    <t>URP III/12/18 z 20.12.2018 r.</t>
  </si>
  <si>
    <t xml:space="preserve">RURP XLII/175/18 z 29.06.2018 r. </t>
  </si>
  <si>
    <t xml:space="preserve">URP XLIV/184/18 z 27.09.2018 r. </t>
  </si>
  <si>
    <t>z innych źródeł</t>
  </si>
  <si>
    <t>Dotacja celowa otrzymana z tyt. pomocy finansowej udzielanej</t>
  </si>
  <si>
    <t xml:space="preserve">Wypływy z rozliczeń/zwrotów z lat ubiegłych </t>
  </si>
  <si>
    <t>Wpływy z otrzymanych spadków, zapisów i darowizn w post.</t>
  </si>
  <si>
    <t xml:space="preserve">wybory wójtów, burmistrzów i prezydentów miast oraz </t>
  </si>
  <si>
    <t xml:space="preserve">Dotacje celowe otrzymane z budżetu państwa na inwestycje </t>
  </si>
  <si>
    <t>Wpływy z opłat egzamin. Oraz oaz za wydawanie świa..dypl.</t>
  </si>
  <si>
    <t xml:space="preserve">do podręczników, materiałów edukacyjnych lub materiałów </t>
  </si>
  <si>
    <t>Wpływy z opłat za korzystanie w wyżywienia w jedn.reali..</t>
  </si>
  <si>
    <t xml:space="preserve">z zakresu administracji rządowej zlecone powiatom, związane </t>
  </si>
  <si>
    <t xml:space="preserve">kwoty stanowiących pomoc państwa w wychowaniu dzieci </t>
  </si>
  <si>
    <t>Wpływy z otrzymanych spadków, zapisów i darowizn w postaci pien.</t>
  </si>
  <si>
    <t xml:space="preserve">Branżowe szkoły I i II stopnia </t>
  </si>
  <si>
    <t xml:space="preserve">Kwalifikacyjne kursy zawodowe </t>
  </si>
  <si>
    <t xml:space="preserve">"Nasze wsparcie twój sukces " </t>
  </si>
  <si>
    <t>URP XXXVIII/158/18 z 25.01.2018 r.</t>
  </si>
  <si>
    <t>UZP 112/247/18 z 30.01.2018 r.</t>
  </si>
  <si>
    <t>"Za życiem "</t>
  </si>
  <si>
    <t>UZP 115.250/18 z 23.02.2018 r.</t>
  </si>
  <si>
    <t xml:space="preserve">UZP 118/254/18 z 20.03.2018 r. </t>
  </si>
  <si>
    <t xml:space="preserve">URP XXXIX/163/18 z 29.03.2018 r. </t>
  </si>
  <si>
    <t xml:space="preserve">UZP 121/263/18 z 17.04.2018 r. </t>
  </si>
  <si>
    <t xml:space="preserve">URP XLI/172/18 z 24.05.2018 r. </t>
  </si>
  <si>
    <t xml:space="preserve">"Jestem na pTAK </t>
  </si>
  <si>
    <t xml:space="preserve">"Edukacja wykorzyst.zasobów natural."     </t>
  </si>
  <si>
    <t xml:space="preserve">UZP  124/269/18 z 29.05.2018 r. </t>
  </si>
  <si>
    <t xml:space="preserve">UZP 125/271/18 z05.06.2018 r. </t>
  </si>
  <si>
    <t xml:space="preserve">UZP 126/275/18 z 19.06.2018 r. </t>
  </si>
  <si>
    <t>URP XLII/175/18/ z 29.06.2018 r.</t>
  </si>
  <si>
    <t xml:space="preserve">wydatki majątkowe   (osa ) </t>
  </si>
  <si>
    <t xml:space="preserve">UZP 128/281/18 z 24.07.2018 r. </t>
  </si>
  <si>
    <t xml:space="preserve">"Nadzory " </t>
  </si>
  <si>
    <t xml:space="preserve">UZP 129/286/18 z 07.08.2018 r. </t>
  </si>
  <si>
    <t>Zapewnienie uczniom prawa do bezpłatnego</t>
  </si>
  <si>
    <t>lub materiałów  ćwiczeniowych</t>
  </si>
  <si>
    <t xml:space="preserve">Młodzieżowy  Ośrodek Wychowawczy w Rzepczynie </t>
  </si>
  <si>
    <t xml:space="preserve">"Karta Polaka </t>
  </si>
  <si>
    <t xml:space="preserve">UZP 131/26/18 z 04.09.2018 r. </t>
  </si>
  <si>
    <t xml:space="preserve">UZP 132/299/18 z 18.09.2018 r. </t>
  </si>
  <si>
    <t>URZĘDY  NACZELNYCH ORGANÓW WŁADZY</t>
  </si>
  <si>
    <t>PRAWA ORAZ SĄDOWNICTWA</t>
  </si>
  <si>
    <t>Wybory do rad gmin, rad powiatów i sejmików</t>
  </si>
  <si>
    <t>województw, wybory wójtów, burmistrzów i prezydentów</t>
  </si>
  <si>
    <t xml:space="preserve">powiatowe i wojewódzkie </t>
  </si>
  <si>
    <t xml:space="preserve">UZP 132/299.18 z 18.09.2018 r. </t>
  </si>
  <si>
    <t>UZP 132/299/17 z 18.09.2018 r.</t>
  </si>
  <si>
    <t xml:space="preserve">UZP 133/302/18 z 25.09.2018 r. </t>
  </si>
  <si>
    <t xml:space="preserve">UZP 134/303/18 z 02.10.2018 r. </t>
  </si>
  <si>
    <t xml:space="preserve">Poradnia PP w Połczynie-Zdroju </t>
  </si>
  <si>
    <t>\</t>
  </si>
  <si>
    <t xml:space="preserve">UZP 135/305/18 z 16.10.2018 r. </t>
  </si>
  <si>
    <t xml:space="preserve">URP XLV/188/18 z 18.10.2018 r. </t>
  </si>
  <si>
    <t xml:space="preserve">UZP 137/307/18 z 30.10.2018 r. </t>
  </si>
  <si>
    <t xml:space="preserve">UZP 2/3/18 z 29.11.2018 r. </t>
  </si>
  <si>
    <t>UZP 3/7/18 z 11.12.2018 r.</t>
  </si>
  <si>
    <t xml:space="preserve">UZP 4/8/18 z 18.12.2018 r. </t>
  </si>
  <si>
    <t xml:space="preserve">UZP 5/9/18 z 21.12.2018 r. </t>
  </si>
  <si>
    <t xml:space="preserve">UZP 6/10/18 z 28.12.2018 r. </t>
  </si>
  <si>
    <t xml:space="preserve">UZP 124/269/18 z 29.05.2018 r. </t>
  </si>
  <si>
    <t xml:space="preserve">UZP 115/25018 z 23.02.2018 r. </t>
  </si>
  <si>
    <t xml:space="preserve">PAŃSTWOWEJ, KONTROLI I OCHRONY </t>
  </si>
  <si>
    <t>strona -  59 -</t>
  </si>
  <si>
    <t xml:space="preserve">Strona -  60 - </t>
  </si>
  <si>
    <t>strona -  61 -</t>
  </si>
  <si>
    <t xml:space="preserve">strona -  62 - </t>
  </si>
  <si>
    <t xml:space="preserve">strona - 63 - </t>
  </si>
  <si>
    <t xml:space="preserve">strona - 64 - </t>
  </si>
  <si>
    <t xml:space="preserve">strona -  65 - </t>
  </si>
  <si>
    <t>strona -  66 -</t>
  </si>
  <si>
    <t>strona -  67 -</t>
  </si>
  <si>
    <t>strona -  68 -</t>
  </si>
  <si>
    <t>strona -  69 -</t>
  </si>
  <si>
    <t>strona -  70 -</t>
  </si>
  <si>
    <t xml:space="preserve">strona -  71 - </t>
  </si>
  <si>
    <t xml:space="preserve">strona  - 72 - </t>
  </si>
  <si>
    <t xml:space="preserve">strona -   73  - </t>
  </si>
  <si>
    <t xml:space="preserve"> strona -   74 - </t>
  </si>
  <si>
    <t xml:space="preserve">strona - 75 - </t>
  </si>
  <si>
    <t xml:space="preserve">strona  - 76 - </t>
  </si>
  <si>
    <t>strona -  77 -</t>
  </si>
  <si>
    <t xml:space="preserve">strona -  78 - </t>
  </si>
  <si>
    <t xml:space="preserve">strona -  79 - </t>
  </si>
  <si>
    <t xml:space="preserve">strona -  80 - </t>
  </si>
  <si>
    <t xml:space="preserve">strona -  81 - </t>
  </si>
  <si>
    <t xml:space="preserve">strona -  82 - </t>
  </si>
  <si>
    <t xml:space="preserve">strona - 83 - </t>
  </si>
  <si>
    <t xml:space="preserve">strona -  84 - </t>
  </si>
  <si>
    <t xml:space="preserve">strona -  85 - </t>
  </si>
  <si>
    <t xml:space="preserve">strona -  86 - </t>
  </si>
  <si>
    <t xml:space="preserve">strona -  87 - </t>
  </si>
  <si>
    <t xml:space="preserve">strona -  88 - </t>
  </si>
  <si>
    <t xml:space="preserve">strona -  89 - </t>
  </si>
  <si>
    <t>strona -  90 -</t>
  </si>
  <si>
    <t xml:space="preserve">strona - 91 - </t>
  </si>
  <si>
    <t xml:space="preserve">"Wyposażenie Sali fitness" </t>
  </si>
  <si>
    <t>i prezydentów miast oraz referenda gminne,</t>
  </si>
  <si>
    <t>gimnazjach, liceach ogólnokształcących, liceach</t>
  </si>
  <si>
    <t>dostępu do podręczników, materiałów edukac.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</si>
</sst>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u val="single"/>
      <sz val="12"/>
      <name val="Calibri"/>
      <family val="2"/>
    </font>
    <font>
      <u val="single"/>
      <sz val="11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i/>
      <u val="single"/>
      <sz val="10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9"/>
      <name val="Calibri"/>
      <family val="2"/>
    </font>
    <font>
      <i/>
      <u val="single"/>
      <sz val="9"/>
      <name val="Calibri"/>
      <family val="2"/>
    </font>
    <font>
      <i/>
      <u val="single"/>
      <sz val="11"/>
      <name val="Calibri"/>
      <family val="2"/>
    </font>
    <font>
      <i/>
      <sz val="8"/>
      <name val="Calibri"/>
      <family val="2"/>
    </font>
    <font>
      <b/>
      <u val="single"/>
      <sz val="11"/>
      <name val="Calibri"/>
      <family val="2"/>
    </font>
    <font>
      <b/>
      <i/>
      <sz val="8"/>
      <name val="Calibri"/>
      <family val="2"/>
    </font>
    <font>
      <u val="single"/>
      <sz val="8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3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29" fillId="0" borderId="13" xfId="0" applyFont="1" applyBorder="1" applyAlignment="1">
      <alignment/>
    </xf>
    <xf numFmtId="0" fontId="31" fillId="0" borderId="14" xfId="0" applyFont="1" applyBorder="1" applyAlignment="1">
      <alignment/>
    </xf>
    <xf numFmtId="3" fontId="31" fillId="0" borderId="12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8" fillId="0" borderId="14" xfId="0" applyFont="1" applyBorder="1" applyAlignment="1">
      <alignment/>
    </xf>
    <xf numFmtId="3" fontId="26" fillId="0" borderId="12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9" fillId="33" borderId="17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3" fontId="31" fillId="33" borderId="12" xfId="0" applyNumberFormat="1" applyFont="1" applyFill="1" applyBorder="1" applyAlignment="1">
      <alignment/>
    </xf>
    <xf numFmtId="3" fontId="30" fillId="0" borderId="12" xfId="0" applyNumberFormat="1" applyFont="1" applyBorder="1" applyAlignment="1">
      <alignment/>
    </xf>
    <xf numFmtId="0" fontId="29" fillId="33" borderId="13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3" fontId="33" fillId="33" borderId="12" xfId="0" applyNumberFormat="1" applyFont="1" applyFill="1" applyBorder="1" applyAlignment="1">
      <alignment/>
    </xf>
    <xf numFmtId="3" fontId="34" fillId="0" borderId="12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/>
    </xf>
    <xf numFmtId="0" fontId="35" fillId="0" borderId="12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33" borderId="14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31" fillId="0" borderId="11" xfId="0" applyFont="1" applyBorder="1" applyAlignment="1">
      <alignment/>
    </xf>
    <xf numFmtId="3" fontId="29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36" fillId="0" borderId="17" xfId="0" applyFont="1" applyBorder="1" applyAlignment="1">
      <alignment/>
    </xf>
    <xf numFmtId="3" fontId="37" fillId="0" borderId="19" xfId="0" applyNumberFormat="1" applyFont="1" applyBorder="1" applyAlignment="1">
      <alignment/>
    </xf>
    <xf numFmtId="0" fontId="34" fillId="0" borderId="17" xfId="0" applyFont="1" applyBorder="1" applyAlignment="1">
      <alignment/>
    </xf>
    <xf numFmtId="3" fontId="37" fillId="0" borderId="17" xfId="0" applyNumberFormat="1" applyFont="1" applyBorder="1" applyAlignment="1">
      <alignment/>
    </xf>
    <xf numFmtId="0" fontId="29" fillId="33" borderId="15" xfId="0" applyFont="1" applyFill="1" applyBorder="1" applyAlignment="1">
      <alignment/>
    </xf>
    <xf numFmtId="3" fontId="30" fillId="33" borderId="12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3" fontId="38" fillId="0" borderId="12" xfId="0" applyNumberFormat="1" applyFont="1" applyBorder="1" applyAlignment="1">
      <alignment/>
    </xf>
    <xf numFmtId="3" fontId="32" fillId="33" borderId="12" xfId="0" applyNumberFormat="1" applyFont="1" applyFill="1" applyBorder="1" applyAlignment="1">
      <alignment/>
    </xf>
    <xf numFmtId="0" fontId="28" fillId="0" borderId="18" xfId="0" applyFont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30" fillId="33" borderId="11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9" fillId="33" borderId="11" xfId="0" applyNumberFormat="1" applyFont="1" applyFill="1" applyBorder="1" applyAlignment="1">
      <alignment/>
    </xf>
    <xf numFmtId="0" fontId="30" fillId="33" borderId="11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3" fontId="29" fillId="33" borderId="13" xfId="0" applyNumberFormat="1" applyFont="1" applyFill="1" applyBorder="1" applyAlignment="1">
      <alignment/>
    </xf>
    <xf numFmtId="3" fontId="31" fillId="33" borderId="17" xfId="0" applyNumberFormat="1" applyFont="1" applyFill="1" applyBorder="1" applyAlignment="1">
      <alignment/>
    </xf>
    <xf numFmtId="0" fontId="31" fillId="33" borderId="17" xfId="0" applyFont="1" applyFill="1" applyBorder="1" applyAlignment="1">
      <alignment/>
    </xf>
    <xf numFmtId="3" fontId="31" fillId="33" borderId="19" xfId="0" applyNumberFormat="1" applyFont="1" applyFill="1" applyBorder="1" applyAlignment="1">
      <alignment/>
    </xf>
    <xf numFmtId="3" fontId="31" fillId="33" borderId="18" xfId="0" applyNumberFormat="1" applyFont="1" applyFill="1" applyBorder="1" applyAlignment="1">
      <alignment/>
    </xf>
    <xf numFmtId="0" fontId="29" fillId="0" borderId="14" xfId="0" applyFont="1" applyBorder="1" applyAlignment="1">
      <alignment/>
    </xf>
    <xf numFmtId="3" fontId="29" fillId="33" borderId="15" xfId="0" applyNumberFormat="1" applyFont="1" applyFill="1" applyBorder="1" applyAlignment="1">
      <alignment/>
    </xf>
    <xf numFmtId="3" fontId="29" fillId="33" borderId="0" xfId="0" applyNumberFormat="1" applyFont="1" applyFill="1" applyBorder="1" applyAlignment="1">
      <alignment/>
    </xf>
    <xf numFmtId="0" fontId="31" fillId="33" borderId="19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0" fontId="30" fillId="0" borderId="20" xfId="0" applyFont="1" applyFill="1" applyBorder="1" applyAlignment="1">
      <alignment/>
    </xf>
    <xf numFmtId="3" fontId="29" fillId="0" borderId="20" xfId="0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30" fillId="0" borderId="12" xfId="0" applyFont="1" applyBorder="1" applyAlignment="1">
      <alignment/>
    </xf>
    <xf numFmtId="3" fontId="39" fillId="0" borderId="12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14" xfId="0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27" fillId="0" borderId="14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6" fillId="0" borderId="17" xfId="0" applyFont="1" applyBorder="1" applyAlignment="1">
      <alignment/>
    </xf>
    <xf numFmtId="0" fontId="37" fillId="0" borderId="14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33" fillId="0" borderId="12" xfId="0" applyFont="1" applyBorder="1" applyAlignment="1">
      <alignment/>
    </xf>
    <xf numFmtId="3" fontId="33" fillId="0" borderId="12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31" fillId="0" borderId="14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27" fillId="0" borderId="21" xfId="0" applyFont="1" applyBorder="1" applyAlignment="1">
      <alignment/>
    </xf>
    <xf numFmtId="0" fontId="31" fillId="0" borderId="18" xfId="0" applyFont="1" applyBorder="1" applyAlignment="1">
      <alignment horizontal="right"/>
    </xf>
    <xf numFmtId="0" fontId="30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17" xfId="0" applyFont="1" applyBorder="1" applyAlignment="1">
      <alignment/>
    </xf>
    <xf numFmtId="0" fontId="29" fillId="33" borderId="12" xfId="0" applyFont="1" applyFill="1" applyBorder="1" applyAlignment="1">
      <alignment horizontal="right"/>
    </xf>
    <xf numFmtId="0" fontId="33" fillId="33" borderId="17" xfId="0" applyFont="1" applyFill="1" applyBorder="1" applyAlignment="1">
      <alignment/>
    </xf>
    <xf numFmtId="0" fontId="31" fillId="0" borderId="17" xfId="0" applyFont="1" applyBorder="1" applyAlignment="1">
      <alignment/>
    </xf>
    <xf numFmtId="3" fontId="43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43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8" fillId="0" borderId="11" xfId="0" applyFont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28" fillId="0" borderId="12" xfId="0" applyFont="1" applyBorder="1" applyAlignment="1">
      <alignment horizontal="left"/>
    </xf>
    <xf numFmtId="0" fontId="31" fillId="0" borderId="12" xfId="0" applyFont="1" applyFill="1" applyBorder="1" applyAlignment="1">
      <alignment/>
    </xf>
    <xf numFmtId="0" fontId="28" fillId="0" borderId="20" xfId="0" applyFont="1" applyBorder="1" applyAlignment="1">
      <alignment/>
    </xf>
    <xf numFmtId="0" fontId="31" fillId="33" borderId="22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28" fillId="0" borderId="17" xfId="0" applyFont="1" applyBorder="1" applyAlignment="1">
      <alignment horizontal="center"/>
    </xf>
    <xf numFmtId="0" fontId="31" fillId="33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19" xfId="0" applyFont="1" applyBorder="1" applyAlignment="1">
      <alignment horizontal="center"/>
    </xf>
    <xf numFmtId="0" fontId="31" fillId="33" borderId="12" xfId="0" applyFont="1" applyFill="1" applyBorder="1" applyAlignment="1">
      <alignment horizontal="right"/>
    </xf>
    <xf numFmtId="0" fontId="28" fillId="0" borderId="21" xfId="0" applyFont="1" applyBorder="1" applyAlignment="1">
      <alignment/>
    </xf>
    <xf numFmtId="0" fontId="31" fillId="0" borderId="11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31" fillId="33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3" fontId="44" fillId="33" borderId="12" xfId="0" applyNumberFormat="1" applyFont="1" applyFill="1" applyBorder="1" applyAlignment="1">
      <alignment/>
    </xf>
    <xf numFmtId="0" fontId="28" fillId="0" borderId="22" xfId="0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0" fontId="39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39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42" fillId="0" borderId="12" xfId="0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31" fillId="33" borderId="10" xfId="0" applyNumberFormat="1" applyFont="1" applyFill="1" applyBorder="1" applyAlignment="1">
      <alignment/>
    </xf>
    <xf numFmtId="3" fontId="31" fillId="33" borderId="11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8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31" fillId="33" borderId="24" xfId="0" applyFont="1" applyFill="1" applyBorder="1" applyAlignment="1">
      <alignment/>
    </xf>
    <xf numFmtId="0" fontId="31" fillId="0" borderId="19" xfId="0" applyFont="1" applyBorder="1" applyAlignment="1">
      <alignment/>
    </xf>
    <xf numFmtId="0" fontId="31" fillId="0" borderId="24" xfId="0" applyFont="1" applyBorder="1" applyAlignment="1">
      <alignment/>
    </xf>
    <xf numFmtId="0" fontId="28" fillId="0" borderId="13" xfId="0" applyFont="1" applyBorder="1" applyAlignment="1">
      <alignment horizontal="center"/>
    </xf>
    <xf numFmtId="3" fontId="48" fillId="0" borderId="12" xfId="0" applyNumberFormat="1" applyFont="1" applyBorder="1" applyAlignment="1">
      <alignment/>
    </xf>
    <xf numFmtId="3" fontId="34" fillId="0" borderId="12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3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3" fontId="45" fillId="33" borderId="12" xfId="0" applyNumberFormat="1" applyFont="1" applyFill="1" applyBorder="1" applyAlignment="1">
      <alignment/>
    </xf>
    <xf numFmtId="3" fontId="46" fillId="0" borderId="12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7" fillId="0" borderId="17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31" fillId="33" borderId="13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7" fillId="0" borderId="17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7" xfId="0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8" xfId="0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33" borderId="17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0" fontId="31" fillId="0" borderId="20" xfId="0" applyFont="1" applyBorder="1" applyAlignment="1">
      <alignment/>
    </xf>
    <xf numFmtId="3" fontId="37" fillId="0" borderId="14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28" fillId="0" borderId="15" xfId="0" applyFont="1" applyBorder="1" applyAlignment="1">
      <alignment/>
    </xf>
    <xf numFmtId="3" fontId="50" fillId="33" borderId="11" xfId="0" applyNumberFormat="1" applyFont="1" applyFill="1" applyBorder="1" applyAlignment="1">
      <alignment/>
    </xf>
    <xf numFmtId="0" fontId="31" fillId="33" borderId="20" xfId="0" applyFont="1" applyFill="1" applyBorder="1" applyAlignment="1">
      <alignment/>
    </xf>
    <xf numFmtId="3" fontId="31" fillId="33" borderId="14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30" fillId="33" borderId="17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3" fontId="31" fillId="33" borderId="2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2" fillId="33" borderId="17" xfId="0" applyNumberFormat="1" applyFont="1" applyFill="1" applyBorder="1" applyAlignment="1">
      <alignment/>
    </xf>
    <xf numFmtId="0" fontId="32" fillId="33" borderId="17" xfId="0" applyFont="1" applyFill="1" applyBorder="1" applyAlignment="1">
      <alignment/>
    </xf>
    <xf numFmtId="3" fontId="32" fillId="33" borderId="1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4" fillId="0" borderId="20" xfId="0" applyNumberFormat="1" applyFont="1" applyBorder="1" applyAlignment="1">
      <alignment/>
    </xf>
    <xf numFmtId="0" fontId="34" fillId="0" borderId="12" xfId="0" applyFont="1" applyBorder="1" applyAlignment="1">
      <alignment/>
    </xf>
    <xf numFmtId="3" fontId="37" fillId="0" borderId="20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26" fillId="0" borderId="11" xfId="0" applyNumberFormat="1" applyFont="1" applyFill="1" applyBorder="1" applyAlignment="1">
      <alignment/>
    </xf>
    <xf numFmtId="0" fontId="32" fillId="33" borderId="17" xfId="0" applyFont="1" applyFill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34" fillId="0" borderId="19" xfId="0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40" fillId="0" borderId="12" xfId="0" applyFont="1" applyFill="1" applyBorder="1" applyAlignment="1">
      <alignment/>
    </xf>
    <xf numFmtId="3" fontId="29" fillId="33" borderId="12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50" fillId="0" borderId="12" xfId="0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33" borderId="17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9" xfId="0" applyFont="1" applyFill="1" applyBorder="1" applyAlignment="1">
      <alignment/>
    </xf>
    <xf numFmtId="0" fontId="30" fillId="0" borderId="16" xfId="0" applyFont="1" applyBorder="1" applyAlignment="1">
      <alignment/>
    </xf>
    <xf numFmtId="0" fontId="30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8" fillId="0" borderId="21" xfId="0" applyFont="1" applyFill="1" applyBorder="1" applyAlignment="1">
      <alignment/>
    </xf>
    <xf numFmtId="0" fontId="26" fillId="0" borderId="15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7" xfId="0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28" fillId="0" borderId="21" xfId="0" applyFont="1" applyBorder="1" applyAlignment="1">
      <alignment horizontal="center"/>
    </xf>
    <xf numFmtId="3" fontId="39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8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3" fontId="33" fillId="0" borderId="17" xfId="0" applyNumberFormat="1" applyFont="1" applyBorder="1" applyAlignment="1">
      <alignment/>
    </xf>
    <xf numFmtId="0" fontId="31" fillId="0" borderId="17" xfId="0" applyFont="1" applyBorder="1" applyAlignment="1">
      <alignment horizontal="right"/>
    </xf>
    <xf numFmtId="0" fontId="30" fillId="0" borderId="18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1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0" fontId="37" fillId="0" borderId="12" xfId="0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28" fillId="0" borderId="17" xfId="0" applyFont="1" applyBorder="1" applyAlignment="1">
      <alignment/>
    </xf>
    <xf numFmtId="0" fontId="28" fillId="0" borderId="19" xfId="0" applyFont="1" applyBorder="1" applyAlignment="1">
      <alignment/>
    </xf>
    <xf numFmtId="0" fontId="37" fillId="0" borderId="24" xfId="0" applyFont="1" applyBorder="1" applyAlignment="1">
      <alignment/>
    </xf>
    <xf numFmtId="0" fontId="27" fillId="0" borderId="12" xfId="0" applyFont="1" applyBorder="1" applyAlignment="1">
      <alignment/>
    </xf>
    <xf numFmtId="3" fontId="26" fillId="0" borderId="19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4" fillId="0" borderId="0" xfId="0" applyFont="1" applyBorder="1" applyAlignment="1">
      <alignment/>
    </xf>
    <xf numFmtId="3" fontId="31" fillId="33" borderId="15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0" fontId="31" fillId="33" borderId="15" xfId="0" applyFont="1" applyFill="1" applyBorder="1" applyAlignment="1">
      <alignment/>
    </xf>
    <xf numFmtId="3" fontId="46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3" fontId="28" fillId="0" borderId="19" xfId="0" applyNumberFormat="1" applyFont="1" applyBorder="1" applyAlignment="1">
      <alignment/>
    </xf>
    <xf numFmtId="0" fontId="39" fillId="0" borderId="17" xfId="0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33" borderId="1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1" fillId="0" borderId="14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31" fillId="0" borderId="19" xfId="0" applyFont="1" applyBorder="1" applyAlignment="1">
      <alignment/>
    </xf>
    <xf numFmtId="3" fontId="28" fillId="0" borderId="19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30" fillId="33" borderId="17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0" fillId="0" borderId="17" xfId="0" applyFont="1" applyBorder="1" applyAlignment="1">
      <alignment/>
    </xf>
    <xf numFmtId="3" fontId="30" fillId="33" borderId="12" xfId="0" applyNumberFormat="1" applyFont="1" applyFill="1" applyBorder="1" applyAlignment="1">
      <alignment/>
    </xf>
    <xf numFmtId="3" fontId="30" fillId="33" borderId="19" xfId="0" applyNumberFormat="1" applyFont="1" applyFill="1" applyBorder="1" applyAlignment="1">
      <alignment/>
    </xf>
    <xf numFmtId="3" fontId="30" fillId="0" borderId="19" xfId="0" applyNumberFormat="1" applyFont="1" applyBorder="1" applyAlignment="1">
      <alignment/>
    </xf>
    <xf numFmtId="3" fontId="30" fillId="33" borderId="17" xfId="0" applyNumberFormat="1" applyFont="1" applyFill="1" applyBorder="1" applyAlignment="1">
      <alignment/>
    </xf>
    <xf numFmtId="3" fontId="30" fillId="0" borderId="17" xfId="0" applyNumberFormat="1" applyFont="1" applyBorder="1" applyAlignment="1">
      <alignment/>
    </xf>
    <xf numFmtId="0" fontId="28" fillId="0" borderId="22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26" fillId="0" borderId="24" xfId="0" applyFont="1" applyBorder="1" applyAlignment="1">
      <alignment/>
    </xf>
    <xf numFmtId="0" fontId="30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1" fillId="33" borderId="22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0" fontId="30" fillId="33" borderId="11" xfId="0" applyFont="1" applyFill="1" applyBorder="1" applyAlignment="1">
      <alignment/>
    </xf>
    <xf numFmtId="3" fontId="30" fillId="33" borderId="11" xfId="0" applyNumberFormat="1" applyFont="1" applyFill="1" applyBorder="1" applyAlignment="1">
      <alignment/>
    </xf>
    <xf numFmtId="0" fontId="29" fillId="33" borderId="16" xfId="0" applyFont="1" applyFill="1" applyBorder="1" applyAlignment="1">
      <alignment/>
    </xf>
    <xf numFmtId="3" fontId="31" fillId="33" borderId="16" xfId="0" applyNumberFormat="1" applyFont="1" applyFill="1" applyBorder="1" applyAlignment="1">
      <alignment/>
    </xf>
    <xf numFmtId="0" fontId="32" fillId="33" borderId="20" xfId="0" applyFont="1" applyFill="1" applyBorder="1" applyAlignment="1">
      <alignment/>
    </xf>
    <xf numFmtId="3" fontId="32" fillId="33" borderId="20" xfId="0" applyNumberFormat="1" applyFont="1" applyFill="1" applyBorder="1" applyAlignment="1">
      <alignment/>
    </xf>
    <xf numFmtId="3" fontId="32" fillId="33" borderId="14" xfId="0" applyNumberFormat="1" applyFont="1" applyFill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32" fillId="33" borderId="11" xfId="0" applyFont="1" applyFill="1" applyBorder="1" applyAlignment="1">
      <alignment/>
    </xf>
    <xf numFmtId="0" fontId="34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9" fillId="33" borderId="13" xfId="0" applyFont="1" applyFill="1" applyBorder="1" applyAlignment="1">
      <alignment horizontal="right"/>
    </xf>
    <xf numFmtId="0" fontId="29" fillId="33" borderId="14" xfId="0" applyFont="1" applyFill="1" applyBorder="1" applyAlignment="1">
      <alignment horizontal="right"/>
    </xf>
    <xf numFmtId="0" fontId="26" fillId="0" borderId="1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/>
    </xf>
    <xf numFmtId="0" fontId="31" fillId="0" borderId="11" xfId="0" applyFont="1" applyBorder="1" applyAlignment="1">
      <alignment/>
    </xf>
    <xf numFmtId="0" fontId="30" fillId="0" borderId="15" xfId="0" applyFont="1" applyBorder="1" applyAlignment="1">
      <alignment/>
    </xf>
    <xf numFmtId="0" fontId="50" fillId="0" borderId="17" xfId="0" applyFont="1" applyBorder="1" applyAlignment="1">
      <alignment/>
    </xf>
    <xf numFmtId="3" fontId="34" fillId="0" borderId="19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29" fillId="33" borderId="21" xfId="0" applyFont="1" applyFill="1" applyBorder="1" applyAlignment="1">
      <alignment/>
    </xf>
    <xf numFmtId="0" fontId="29" fillId="0" borderId="18" xfId="0" applyFont="1" applyBorder="1" applyAlignment="1">
      <alignment/>
    </xf>
    <xf numFmtId="0" fontId="53" fillId="33" borderId="12" xfId="0" applyFont="1" applyFill="1" applyBorder="1" applyAlignment="1">
      <alignment/>
    </xf>
    <xf numFmtId="3" fontId="53" fillId="33" borderId="12" xfId="0" applyNumberFormat="1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3" fontId="29" fillId="0" borderId="17" xfId="0" applyNumberFormat="1" applyFont="1" applyFill="1" applyBorder="1" applyAlignment="1">
      <alignment/>
    </xf>
    <xf numFmtId="3" fontId="36" fillId="0" borderId="17" xfId="0" applyNumberFormat="1" applyFont="1" applyFill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29" fillId="33" borderId="17" xfId="0" applyNumberFormat="1" applyFont="1" applyFill="1" applyBorder="1" applyAlignment="1">
      <alignment/>
    </xf>
    <xf numFmtId="0" fontId="29" fillId="33" borderId="22" xfId="0" applyFont="1" applyFill="1" applyBorder="1" applyAlignment="1">
      <alignment/>
    </xf>
    <xf numFmtId="0" fontId="29" fillId="33" borderId="23" xfId="0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0" fontId="26" fillId="0" borderId="16" xfId="0" applyFont="1" applyBorder="1" applyAlignment="1">
      <alignment horizontal="center"/>
    </xf>
    <xf numFmtId="3" fontId="41" fillId="0" borderId="17" xfId="0" applyNumberFormat="1" applyFont="1" applyBorder="1" applyAlignment="1">
      <alignment/>
    </xf>
    <xf numFmtId="3" fontId="35" fillId="0" borderId="12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9" fillId="0" borderId="17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9" fillId="33" borderId="19" xfId="0" applyNumberFormat="1" applyFont="1" applyFill="1" applyBorder="1" applyAlignment="1">
      <alignment/>
    </xf>
    <xf numFmtId="3" fontId="53" fillId="33" borderId="11" xfId="0" applyNumberFormat="1" applyFont="1" applyFill="1" applyBorder="1" applyAlignment="1">
      <alignment/>
    </xf>
    <xf numFmtId="3" fontId="53" fillId="33" borderId="15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14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34" fillId="0" borderId="20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3" fontId="35" fillId="0" borderId="2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40"/>
  <sheetViews>
    <sheetView workbookViewId="0" topLeftCell="A520">
      <selection activeCell="G527" sqref="G527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.7109375" style="0" customWidth="1"/>
    <col min="4" max="4" width="54.140625" style="0" customWidth="1"/>
    <col min="5" max="5" width="11.57421875" style="0" customWidth="1"/>
    <col min="6" max="6" width="25.7109375" style="0" customWidth="1"/>
    <col min="7" max="7" width="10.28125" style="0" customWidth="1"/>
    <col min="8" max="8" width="10.57421875" style="0" customWidth="1"/>
    <col min="9" max="9" width="12.28125" style="0" customWidth="1"/>
    <col min="10" max="10" width="10.140625" style="0" bestFit="1" customWidth="1"/>
  </cols>
  <sheetData>
    <row r="1" spans="1:9" ht="13.5" customHeight="1">
      <c r="A1" s="12"/>
      <c r="B1" s="12"/>
      <c r="C1" s="12"/>
      <c r="D1" s="174"/>
      <c r="E1" s="174"/>
      <c r="F1" s="174"/>
      <c r="G1" s="174" t="s">
        <v>105</v>
      </c>
      <c r="H1" s="174"/>
      <c r="I1" s="174"/>
    </row>
    <row r="2" spans="1:9" ht="13.5" customHeight="1">
      <c r="A2" s="12"/>
      <c r="B2" s="12"/>
      <c r="C2" s="12"/>
      <c r="D2" s="175" t="s">
        <v>253</v>
      </c>
      <c r="E2" s="174"/>
      <c r="F2" s="174"/>
      <c r="G2" s="174" t="s">
        <v>106</v>
      </c>
      <c r="H2" s="174"/>
      <c r="I2" s="174"/>
    </row>
    <row r="3" spans="1:15" ht="13.5" customHeight="1">
      <c r="A3" s="13"/>
      <c r="B3" s="13"/>
      <c r="C3" s="13"/>
      <c r="D3" s="174"/>
      <c r="E3" s="174"/>
      <c r="F3" s="174"/>
      <c r="G3" s="174" t="s">
        <v>322</v>
      </c>
      <c r="H3" s="174"/>
      <c r="I3" s="174"/>
      <c r="J3" s="1"/>
      <c r="K3" s="1"/>
      <c r="L3" s="1"/>
      <c r="M3" s="1"/>
      <c r="N3" s="1"/>
      <c r="O3" s="1"/>
    </row>
    <row r="4" spans="1:15" ht="13.5" customHeight="1">
      <c r="A4" s="13"/>
      <c r="B4" s="13"/>
      <c r="C4" s="13"/>
      <c r="D4" s="174"/>
      <c r="E4" s="174"/>
      <c r="F4" s="174"/>
      <c r="G4" s="174"/>
      <c r="H4" s="174"/>
      <c r="I4" s="174"/>
      <c r="J4" s="1"/>
      <c r="K4" s="1"/>
      <c r="L4" s="1"/>
      <c r="M4" s="1"/>
      <c r="N4" s="1"/>
      <c r="O4" s="1"/>
    </row>
    <row r="5" spans="1:15" ht="13.5" customHeight="1">
      <c r="A5" s="15" t="s">
        <v>0</v>
      </c>
      <c r="B5" s="14" t="s">
        <v>245</v>
      </c>
      <c r="C5" s="15" t="s">
        <v>1</v>
      </c>
      <c r="D5" s="15" t="s">
        <v>2</v>
      </c>
      <c r="E5" s="320" t="s">
        <v>3</v>
      </c>
      <c r="F5" s="321" t="s">
        <v>5</v>
      </c>
      <c r="G5" s="320" t="s">
        <v>6</v>
      </c>
      <c r="H5" s="321" t="s">
        <v>7</v>
      </c>
      <c r="I5" s="321" t="s">
        <v>8</v>
      </c>
      <c r="J5" s="1"/>
      <c r="K5" s="1"/>
      <c r="L5" s="1"/>
      <c r="M5" s="1"/>
      <c r="N5" s="1"/>
      <c r="O5" s="1"/>
    </row>
    <row r="6" spans="1:15" ht="13.5" customHeight="1">
      <c r="A6" s="168"/>
      <c r="B6" s="176"/>
      <c r="C6" s="168"/>
      <c r="D6" s="168"/>
      <c r="E6" s="322" t="s">
        <v>4</v>
      </c>
      <c r="F6" s="323"/>
      <c r="G6" s="322"/>
      <c r="H6" s="323"/>
      <c r="I6" s="323" t="s">
        <v>9</v>
      </c>
      <c r="J6" s="1"/>
      <c r="K6" s="1"/>
      <c r="L6" s="1"/>
      <c r="M6" s="1"/>
      <c r="N6" s="1"/>
      <c r="O6" s="1"/>
    </row>
    <row r="7" spans="1:160" s="6" customFormat="1" ht="13.5" customHeight="1">
      <c r="A7" s="169" t="s">
        <v>10</v>
      </c>
      <c r="B7" s="157"/>
      <c r="C7" s="31"/>
      <c r="D7" s="31" t="s">
        <v>11</v>
      </c>
      <c r="E7" s="268">
        <f>E8</f>
        <v>4000</v>
      </c>
      <c r="F7" s="31"/>
      <c r="G7" s="268">
        <v>0</v>
      </c>
      <c r="H7" s="32">
        <f>H8</f>
        <v>4000</v>
      </c>
      <c r="I7" s="32">
        <f>E7+G7-H7</f>
        <v>0</v>
      </c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5" ht="13.5" customHeight="1">
      <c r="A8" s="154"/>
      <c r="B8" s="50" t="s">
        <v>12</v>
      </c>
      <c r="C8" s="20"/>
      <c r="D8" s="61" t="s">
        <v>199</v>
      </c>
      <c r="E8" s="21">
        <f>E11</f>
        <v>4000</v>
      </c>
      <c r="F8" s="21" t="s">
        <v>243</v>
      </c>
      <c r="G8" s="21">
        <v>0</v>
      </c>
      <c r="H8" s="21">
        <f>H11</f>
        <v>4000</v>
      </c>
      <c r="I8" s="21">
        <f>E8+G8-H8</f>
        <v>0</v>
      </c>
      <c r="J8" s="1"/>
      <c r="K8" s="1"/>
      <c r="L8" s="1"/>
      <c r="M8" s="1"/>
      <c r="N8" s="1"/>
      <c r="O8" s="1"/>
    </row>
    <row r="9" spans="1:15" ht="13.5" customHeight="1">
      <c r="A9" s="182"/>
      <c r="B9" s="182"/>
      <c r="C9" s="24">
        <v>2110</v>
      </c>
      <c r="D9" s="42" t="s">
        <v>30</v>
      </c>
      <c r="E9" s="25"/>
      <c r="F9" s="26"/>
      <c r="G9" s="25"/>
      <c r="H9" s="25"/>
      <c r="I9" s="25"/>
      <c r="J9" s="1"/>
      <c r="K9" s="1"/>
      <c r="L9" s="1"/>
      <c r="M9" s="1"/>
      <c r="N9" s="1"/>
      <c r="O9" s="1"/>
    </row>
    <row r="10" spans="1:15" ht="13.5" customHeight="1">
      <c r="A10" s="182"/>
      <c r="B10" s="182"/>
      <c r="C10" s="24"/>
      <c r="D10" s="42" t="s">
        <v>13</v>
      </c>
      <c r="E10" s="25"/>
      <c r="F10" s="27"/>
      <c r="G10" s="25"/>
      <c r="H10" s="25"/>
      <c r="I10" s="25"/>
      <c r="J10" s="1"/>
      <c r="K10" s="1"/>
      <c r="L10" s="1"/>
      <c r="M10" s="1"/>
      <c r="N10" s="1"/>
      <c r="O10" s="1"/>
    </row>
    <row r="11" spans="1:15" ht="13.5" customHeight="1">
      <c r="A11" s="182"/>
      <c r="B11" s="182"/>
      <c r="C11" s="77"/>
      <c r="D11" s="42" t="s">
        <v>26</v>
      </c>
      <c r="E11" s="25">
        <v>4000</v>
      </c>
      <c r="F11" s="26" t="s">
        <v>363</v>
      </c>
      <c r="G11" s="25"/>
      <c r="H11" s="25">
        <v>4000</v>
      </c>
      <c r="I11" s="28">
        <v>0</v>
      </c>
      <c r="J11" s="1"/>
      <c r="K11" s="1"/>
      <c r="L11" s="1"/>
      <c r="M11" s="1"/>
      <c r="N11" s="1"/>
      <c r="O11" s="1"/>
    </row>
    <row r="12" spans="1:15" ht="13.5" customHeight="1">
      <c r="A12" s="31" t="s">
        <v>14</v>
      </c>
      <c r="B12" s="259"/>
      <c r="C12" s="31"/>
      <c r="D12" s="31" t="s">
        <v>15</v>
      </c>
      <c r="E12" s="32">
        <f>E13</f>
        <v>105200</v>
      </c>
      <c r="F12" s="31"/>
      <c r="G12" s="32">
        <f>G13</f>
        <v>2100</v>
      </c>
      <c r="H12" s="32">
        <v>0</v>
      </c>
      <c r="I12" s="32">
        <f>I13</f>
        <v>107300</v>
      </c>
      <c r="J12" s="1"/>
      <c r="K12" s="1"/>
      <c r="L12" s="1"/>
      <c r="M12" s="1"/>
      <c r="N12" s="1"/>
      <c r="O12" s="1"/>
    </row>
    <row r="13" spans="1:15" ht="13.5" customHeight="1">
      <c r="A13" s="154"/>
      <c r="B13" s="50" t="s">
        <v>16</v>
      </c>
      <c r="C13" s="20"/>
      <c r="D13" s="61" t="s">
        <v>17</v>
      </c>
      <c r="E13" s="33">
        <f>E16</f>
        <v>105200</v>
      </c>
      <c r="F13" s="21" t="s">
        <v>243</v>
      </c>
      <c r="G13" s="21">
        <v>2100</v>
      </c>
      <c r="H13" s="21">
        <v>0</v>
      </c>
      <c r="I13" s="21">
        <f>E13+G13</f>
        <v>107300</v>
      </c>
      <c r="J13" s="1"/>
      <c r="K13" s="1"/>
      <c r="L13" s="1"/>
      <c r="M13" s="1"/>
      <c r="N13" s="1"/>
      <c r="O13" s="1"/>
    </row>
    <row r="14" spans="1:15" ht="13.5" customHeight="1">
      <c r="A14" s="182"/>
      <c r="B14" s="182"/>
      <c r="C14" s="24">
        <v>2460</v>
      </c>
      <c r="D14" s="42" t="s">
        <v>18</v>
      </c>
      <c r="E14" s="25"/>
      <c r="F14" s="26"/>
      <c r="G14" s="25"/>
      <c r="H14" s="25"/>
      <c r="I14" s="25"/>
      <c r="J14" s="1"/>
      <c r="K14" s="1"/>
      <c r="L14" s="1"/>
      <c r="M14" s="1"/>
      <c r="N14" s="1"/>
      <c r="O14" s="1"/>
    </row>
    <row r="15" spans="1:15" ht="13.5" customHeight="1">
      <c r="A15" s="182"/>
      <c r="B15" s="182"/>
      <c r="C15" s="24"/>
      <c r="D15" s="42" t="s">
        <v>27</v>
      </c>
      <c r="E15" s="25"/>
      <c r="F15" s="26"/>
      <c r="G15" s="25"/>
      <c r="H15" s="25"/>
      <c r="I15" s="25"/>
      <c r="J15" s="1"/>
      <c r="K15" s="1"/>
      <c r="L15" s="1"/>
      <c r="M15" s="1"/>
      <c r="N15" s="1"/>
      <c r="O15" s="1"/>
    </row>
    <row r="16" spans="1:15" ht="13.5" customHeight="1">
      <c r="A16" s="182"/>
      <c r="B16" s="182"/>
      <c r="C16" s="24"/>
      <c r="D16" s="42" t="s">
        <v>200</v>
      </c>
      <c r="E16" s="25">
        <v>105200</v>
      </c>
      <c r="F16" s="118" t="s">
        <v>364</v>
      </c>
      <c r="G16" s="25">
        <v>2100</v>
      </c>
      <c r="H16" s="25"/>
      <c r="I16" s="25">
        <f>E16+G16</f>
        <v>107300</v>
      </c>
      <c r="J16" s="1"/>
      <c r="K16" s="1"/>
      <c r="L16" s="1"/>
      <c r="M16" s="1"/>
      <c r="N16" s="1"/>
      <c r="O16" s="1"/>
    </row>
    <row r="17" spans="1:15" ht="13.5" customHeight="1">
      <c r="A17" s="169">
        <v>600</v>
      </c>
      <c r="B17" s="203"/>
      <c r="C17" s="35"/>
      <c r="D17" s="31" t="s">
        <v>28</v>
      </c>
      <c r="E17" s="32">
        <f>E19</f>
        <v>6100636</v>
      </c>
      <c r="F17" s="31"/>
      <c r="G17" s="32">
        <f>G19</f>
        <v>444482</v>
      </c>
      <c r="H17" s="32">
        <f>H19</f>
        <v>1160152</v>
      </c>
      <c r="I17" s="32">
        <f>E17+G17-H17</f>
        <v>5384966</v>
      </c>
      <c r="J17" s="1"/>
      <c r="K17" s="1"/>
      <c r="L17" s="1"/>
      <c r="M17" s="1"/>
      <c r="N17" s="1"/>
      <c r="O17" s="1"/>
    </row>
    <row r="18" spans="1:15" ht="13.5" customHeight="1">
      <c r="A18" s="181"/>
      <c r="B18" s="381"/>
      <c r="C18" s="36"/>
      <c r="D18" s="158" t="s">
        <v>205</v>
      </c>
      <c r="E18" s="38">
        <f>E29+E35+E43</f>
        <v>6023936</v>
      </c>
      <c r="F18" s="37"/>
      <c r="G18" s="38">
        <f>G24</f>
        <v>444482</v>
      </c>
      <c r="H18" s="38">
        <f>H24</f>
        <v>1160152</v>
      </c>
      <c r="I18" s="38">
        <f>E18+G18-H18</f>
        <v>5308266</v>
      </c>
      <c r="J18" s="1"/>
      <c r="K18" s="1"/>
      <c r="L18" s="1"/>
      <c r="M18" s="1"/>
      <c r="N18" s="1"/>
      <c r="O18" s="1"/>
    </row>
    <row r="19" spans="1:15" ht="13.5" customHeight="1">
      <c r="A19" s="184"/>
      <c r="B19" s="50">
        <v>60014</v>
      </c>
      <c r="C19" s="20"/>
      <c r="D19" s="113" t="s">
        <v>19</v>
      </c>
      <c r="E19" s="33">
        <f>E20+E24</f>
        <v>6100636</v>
      </c>
      <c r="F19" s="21" t="s">
        <v>243</v>
      </c>
      <c r="G19" s="33">
        <f>G20+G24</f>
        <v>444482</v>
      </c>
      <c r="H19" s="33">
        <f>H24+H20</f>
        <v>1160152</v>
      </c>
      <c r="I19" s="33">
        <f>E19+G19-H19</f>
        <v>5384966</v>
      </c>
      <c r="J19" s="1"/>
      <c r="K19" s="1"/>
      <c r="L19" s="1"/>
      <c r="M19" s="1"/>
      <c r="N19" s="1"/>
      <c r="O19" s="1"/>
    </row>
    <row r="20" spans="1:15" ht="13.5" customHeight="1">
      <c r="A20" s="178"/>
      <c r="B20" s="182"/>
      <c r="C20" s="24"/>
      <c r="D20" s="40" t="s">
        <v>20</v>
      </c>
      <c r="E20" s="39">
        <f>SUM(E21:E22)</f>
        <v>46700</v>
      </c>
      <c r="F20" s="40" t="s">
        <v>243</v>
      </c>
      <c r="G20" s="39">
        <f>G21+G22</f>
        <v>0</v>
      </c>
      <c r="H20" s="39">
        <v>0</v>
      </c>
      <c r="I20" s="39">
        <f>E20+G20-H20</f>
        <v>46700</v>
      </c>
      <c r="J20" s="1"/>
      <c r="K20" s="1"/>
      <c r="L20" s="1"/>
      <c r="M20" s="1"/>
      <c r="N20" s="1"/>
      <c r="O20" s="1"/>
    </row>
    <row r="21" spans="1:15" ht="13.5" customHeight="1">
      <c r="A21" s="178"/>
      <c r="B21" s="182"/>
      <c r="C21" s="41" t="s">
        <v>21</v>
      </c>
      <c r="D21" s="26" t="s">
        <v>288</v>
      </c>
      <c r="E21" s="25">
        <v>6700</v>
      </c>
      <c r="F21" s="26"/>
      <c r="G21" s="25"/>
      <c r="H21" s="25"/>
      <c r="I21" s="28">
        <v>6700</v>
      </c>
      <c r="J21" s="1"/>
      <c r="K21" s="1"/>
      <c r="L21" s="1"/>
      <c r="M21" s="1"/>
      <c r="N21" s="1"/>
      <c r="O21" s="1"/>
    </row>
    <row r="22" spans="1:15" ht="13.5" customHeight="1">
      <c r="A22" s="178"/>
      <c r="B22" s="182"/>
      <c r="C22" s="41" t="s">
        <v>197</v>
      </c>
      <c r="D22" s="26" t="s">
        <v>198</v>
      </c>
      <c r="E22" s="25">
        <v>40000</v>
      </c>
      <c r="F22" s="26"/>
      <c r="G22" s="25"/>
      <c r="H22" s="25"/>
      <c r="I22" s="28">
        <v>40000</v>
      </c>
      <c r="J22" s="1"/>
      <c r="K22" s="1"/>
      <c r="L22" s="1"/>
      <c r="M22" s="1"/>
      <c r="N22" s="1"/>
      <c r="O22" s="1"/>
    </row>
    <row r="23" spans="1:15" ht="13.5" customHeight="1">
      <c r="A23" s="178"/>
      <c r="B23" s="182"/>
      <c r="C23" s="41"/>
      <c r="D23" s="26"/>
      <c r="E23" s="25"/>
      <c r="F23" s="26"/>
      <c r="G23" s="25"/>
      <c r="H23" s="25"/>
      <c r="I23" s="28"/>
      <c r="J23" s="1"/>
      <c r="K23" s="1"/>
      <c r="L23" s="1"/>
      <c r="M23" s="1"/>
      <c r="N23" s="1"/>
      <c r="O23" s="1"/>
    </row>
    <row r="24" spans="1:15" ht="13.5" customHeight="1">
      <c r="A24" s="178"/>
      <c r="B24" s="182"/>
      <c r="C24" s="41"/>
      <c r="D24" s="40" t="s">
        <v>81</v>
      </c>
      <c r="E24" s="39">
        <f>E29+E35+E43+E25</f>
        <v>6053936</v>
      </c>
      <c r="F24" s="40" t="s">
        <v>300</v>
      </c>
      <c r="G24" s="39">
        <f>G29+G43+G35</f>
        <v>444482</v>
      </c>
      <c r="H24" s="39">
        <f>H29+H43</f>
        <v>1160152</v>
      </c>
      <c r="I24" s="39">
        <f>E24+G24-H24</f>
        <v>5338266</v>
      </c>
      <c r="J24" s="1"/>
      <c r="K24" s="1"/>
      <c r="L24" s="1"/>
      <c r="M24" s="1"/>
      <c r="N24" s="1"/>
      <c r="O24" s="1"/>
    </row>
    <row r="25" spans="1:15" ht="13.5" customHeight="1">
      <c r="A25" s="178"/>
      <c r="B25" s="182"/>
      <c r="C25" s="41" t="s">
        <v>307</v>
      </c>
      <c r="D25" s="26" t="s">
        <v>308</v>
      </c>
      <c r="E25" s="25">
        <v>30000</v>
      </c>
      <c r="F25" s="40"/>
      <c r="G25" s="39"/>
      <c r="H25" s="39"/>
      <c r="I25" s="39">
        <v>30000</v>
      </c>
      <c r="J25" s="1"/>
      <c r="K25" s="1"/>
      <c r="L25" s="1"/>
      <c r="M25" s="1"/>
      <c r="N25" s="1"/>
      <c r="O25" s="1"/>
    </row>
    <row r="26" spans="1:15" ht="13.5" customHeight="1">
      <c r="A26" s="178"/>
      <c r="B26" s="182"/>
      <c r="C26" s="41">
        <v>6257</v>
      </c>
      <c r="D26" s="26" t="s">
        <v>185</v>
      </c>
      <c r="E26" s="39"/>
      <c r="F26" s="40"/>
      <c r="G26" s="39"/>
      <c r="H26" s="39"/>
      <c r="I26" s="39"/>
      <c r="J26" s="1"/>
      <c r="K26" s="1"/>
      <c r="L26" s="1"/>
      <c r="M26" s="1"/>
      <c r="N26" s="1"/>
      <c r="O26" s="1"/>
    </row>
    <row r="27" spans="1:15" ht="13.5" customHeight="1">
      <c r="A27" s="178"/>
      <c r="B27" s="182"/>
      <c r="C27" s="41"/>
      <c r="D27" s="26" t="s">
        <v>255</v>
      </c>
      <c r="E27" s="39"/>
      <c r="F27" s="40"/>
      <c r="G27" s="39"/>
      <c r="H27" s="39"/>
      <c r="I27" s="39"/>
      <c r="J27" s="1"/>
      <c r="K27" s="1"/>
      <c r="L27" s="1"/>
      <c r="M27" s="1"/>
      <c r="N27" s="1"/>
      <c r="O27" s="1"/>
    </row>
    <row r="28" spans="1:15" ht="13.5" customHeight="1">
      <c r="A28" s="178"/>
      <c r="B28" s="182"/>
      <c r="C28" s="41"/>
      <c r="D28" s="26" t="s">
        <v>201</v>
      </c>
      <c r="E28" s="39"/>
      <c r="F28" s="40"/>
      <c r="G28" s="39"/>
      <c r="H28" s="39"/>
      <c r="I28" s="39"/>
      <c r="J28" s="1"/>
      <c r="K28" s="1"/>
      <c r="L28" s="1"/>
      <c r="M28" s="1"/>
      <c r="N28" s="1"/>
      <c r="O28" s="1"/>
    </row>
    <row r="29" spans="1:15" ht="13.5" customHeight="1">
      <c r="A29" s="178"/>
      <c r="B29" s="182"/>
      <c r="C29" s="41"/>
      <c r="D29" s="26" t="s">
        <v>186</v>
      </c>
      <c r="E29" s="25">
        <v>3000000</v>
      </c>
      <c r="F29" s="26"/>
      <c r="G29" s="25">
        <v>0</v>
      </c>
      <c r="H29" s="25">
        <v>0</v>
      </c>
      <c r="I29" s="25">
        <f>E29</f>
        <v>3000000</v>
      </c>
      <c r="J29" s="1"/>
      <c r="K29" s="1"/>
      <c r="L29" s="1"/>
      <c r="M29" s="1"/>
      <c r="N29" s="1"/>
      <c r="O29" s="1"/>
    </row>
    <row r="30" spans="1:15" ht="13.5" customHeight="1">
      <c r="A30" s="178"/>
      <c r="B30" s="182"/>
      <c r="C30" s="41">
        <v>6290</v>
      </c>
      <c r="D30" s="26" t="s">
        <v>265</v>
      </c>
      <c r="E30" s="25"/>
      <c r="F30" s="26"/>
      <c r="G30" s="25"/>
      <c r="H30" s="25"/>
      <c r="I30" s="25"/>
      <c r="J30" s="1"/>
      <c r="K30" s="1"/>
      <c r="L30" s="1"/>
      <c r="M30" s="1"/>
      <c r="N30" s="1"/>
      <c r="O30" s="1"/>
    </row>
    <row r="31" spans="1:15" ht="13.5" customHeight="1">
      <c r="A31" s="178"/>
      <c r="B31" s="182"/>
      <c r="C31" s="41"/>
      <c r="D31" s="26" t="s">
        <v>266</v>
      </c>
      <c r="E31" s="25"/>
      <c r="F31" s="26"/>
      <c r="G31" s="25"/>
      <c r="H31" s="25"/>
      <c r="I31" s="25"/>
      <c r="J31" s="1"/>
      <c r="K31" s="1"/>
      <c r="L31" s="1"/>
      <c r="M31" s="1"/>
      <c r="N31" s="1"/>
      <c r="O31" s="1"/>
    </row>
    <row r="32" spans="1:15" ht="13.5" customHeight="1">
      <c r="A32" s="178"/>
      <c r="B32" s="182"/>
      <c r="C32" s="41"/>
      <c r="D32" s="26" t="s">
        <v>389</v>
      </c>
      <c r="E32" s="25">
        <v>0</v>
      </c>
      <c r="F32" s="26"/>
      <c r="G32" s="25"/>
      <c r="H32" s="25"/>
      <c r="I32" s="25">
        <v>0</v>
      </c>
      <c r="J32" s="1"/>
      <c r="K32" s="1"/>
      <c r="L32" s="1"/>
      <c r="M32" s="1"/>
      <c r="N32" s="1"/>
      <c r="O32" s="1"/>
    </row>
    <row r="33" spans="1:15" ht="13.5" customHeight="1">
      <c r="A33" s="178"/>
      <c r="B33" s="182"/>
      <c r="C33" s="24">
        <v>6300</v>
      </c>
      <c r="D33" s="26" t="s">
        <v>390</v>
      </c>
      <c r="E33" s="25"/>
      <c r="F33" s="43"/>
      <c r="G33" s="44"/>
      <c r="H33" s="25"/>
      <c r="I33" s="25"/>
      <c r="J33" s="1"/>
      <c r="K33" s="1"/>
      <c r="L33" s="1"/>
      <c r="M33" s="1"/>
      <c r="N33" s="1"/>
      <c r="O33" s="1"/>
    </row>
    <row r="34" spans="1:15" ht="13.5" customHeight="1">
      <c r="A34" s="178"/>
      <c r="B34" s="182"/>
      <c r="C34" s="24"/>
      <c r="D34" s="26" t="s">
        <v>217</v>
      </c>
      <c r="E34" s="25"/>
      <c r="F34" s="43"/>
      <c r="G34" s="44"/>
      <c r="H34" s="25"/>
      <c r="I34" s="25"/>
      <c r="J34" s="1"/>
      <c r="K34" s="1"/>
      <c r="L34" s="1"/>
      <c r="M34" s="1"/>
      <c r="N34" s="1"/>
      <c r="O34" s="1"/>
    </row>
    <row r="35" spans="1:15" ht="13.5" customHeight="1">
      <c r="A35" s="189"/>
      <c r="B35" s="141"/>
      <c r="C35" s="24"/>
      <c r="D35" s="26" t="s">
        <v>218</v>
      </c>
      <c r="E35" s="25">
        <v>1271000</v>
      </c>
      <c r="F35" s="26" t="s">
        <v>339</v>
      </c>
      <c r="G35" s="25">
        <v>220000</v>
      </c>
      <c r="H35" s="25"/>
      <c r="I35" s="25">
        <f>E35+G35</f>
        <v>1491000</v>
      </c>
      <c r="J35" s="1"/>
      <c r="K35" s="1"/>
      <c r="L35" s="1"/>
      <c r="M35" s="1"/>
      <c r="N35" s="1"/>
      <c r="O35" s="1"/>
    </row>
    <row r="36" spans="1:15" ht="13.5" customHeight="1">
      <c r="A36" s="62"/>
      <c r="B36" s="62"/>
      <c r="C36" s="307"/>
      <c r="D36" s="47"/>
      <c r="E36" s="46"/>
      <c r="F36" s="47"/>
      <c r="G36" s="46"/>
      <c r="H36" s="46"/>
      <c r="I36" s="46"/>
      <c r="J36" s="1"/>
      <c r="K36" s="1"/>
      <c r="L36" s="1"/>
      <c r="M36" s="1"/>
      <c r="N36" s="1"/>
      <c r="O36" s="1"/>
    </row>
    <row r="37" spans="1:15" ht="13.5" customHeight="1">
      <c r="A37" s="62"/>
      <c r="B37" s="62"/>
      <c r="C37" s="307"/>
      <c r="D37" s="47"/>
      <c r="E37" s="46"/>
      <c r="F37" s="47"/>
      <c r="G37" s="46"/>
      <c r="H37" s="46"/>
      <c r="I37" s="46"/>
      <c r="J37" s="1"/>
      <c r="K37" s="1"/>
      <c r="L37" s="1"/>
      <c r="M37" s="1"/>
      <c r="N37" s="1"/>
      <c r="O37" s="1"/>
    </row>
    <row r="38" spans="1:15" ht="13.5" customHeight="1">
      <c r="A38" s="62"/>
      <c r="B38" s="62"/>
      <c r="C38" s="307"/>
      <c r="D38" s="47"/>
      <c r="E38" s="46" t="s">
        <v>450</v>
      </c>
      <c r="F38" s="47"/>
      <c r="G38" s="46"/>
      <c r="H38" s="46"/>
      <c r="I38" s="46"/>
      <c r="J38" s="1"/>
      <c r="K38" s="1"/>
      <c r="L38" s="1"/>
      <c r="M38" s="1"/>
      <c r="N38" s="1"/>
      <c r="O38" s="1"/>
    </row>
    <row r="39" spans="1:15" ht="13.5" customHeight="1">
      <c r="A39" s="62"/>
      <c r="B39" s="62"/>
      <c r="C39" s="307"/>
      <c r="D39" s="47"/>
      <c r="E39" s="46"/>
      <c r="F39" s="47"/>
      <c r="G39" s="46"/>
      <c r="H39" s="46"/>
      <c r="I39" s="46"/>
      <c r="J39" s="1"/>
      <c r="K39" s="1"/>
      <c r="L39" s="1"/>
      <c r="M39" s="1"/>
      <c r="N39" s="1"/>
      <c r="O39" s="1"/>
    </row>
    <row r="40" spans="1:15" ht="13.5" customHeight="1">
      <c r="A40" s="15" t="s">
        <v>0</v>
      </c>
      <c r="B40" s="212" t="s">
        <v>245</v>
      </c>
      <c r="C40" s="15" t="s">
        <v>1</v>
      </c>
      <c r="D40" s="15" t="s">
        <v>2</v>
      </c>
      <c r="E40" s="14" t="s">
        <v>3</v>
      </c>
      <c r="F40" s="15" t="s">
        <v>5</v>
      </c>
      <c r="G40" s="14" t="s">
        <v>6</v>
      </c>
      <c r="H40" s="15" t="s">
        <v>7</v>
      </c>
      <c r="I40" s="15" t="s">
        <v>8</v>
      </c>
      <c r="J40" s="1"/>
      <c r="K40" s="1"/>
      <c r="L40" s="1"/>
      <c r="M40" s="1"/>
      <c r="N40" s="1"/>
      <c r="O40" s="1"/>
    </row>
    <row r="41" spans="1:15" ht="13.5" customHeight="1">
      <c r="A41" s="217"/>
      <c r="B41" s="66"/>
      <c r="C41" s="168"/>
      <c r="D41" s="168"/>
      <c r="E41" s="176" t="s">
        <v>4</v>
      </c>
      <c r="F41" s="168"/>
      <c r="G41" s="176"/>
      <c r="H41" s="168"/>
      <c r="I41" s="168" t="s">
        <v>9</v>
      </c>
      <c r="J41" s="1"/>
      <c r="K41" s="1"/>
      <c r="L41" s="1"/>
      <c r="M41" s="1"/>
      <c r="N41" s="1"/>
      <c r="O41" s="1"/>
    </row>
    <row r="42" spans="1:15" ht="13.5" customHeight="1">
      <c r="A42" s="182"/>
      <c r="B42" s="182"/>
      <c r="C42" s="24">
        <v>6430</v>
      </c>
      <c r="D42" s="26" t="s">
        <v>254</v>
      </c>
      <c r="E42" s="25"/>
      <c r="F42" s="43"/>
      <c r="G42" s="44"/>
      <c r="H42" s="25"/>
      <c r="I42" s="25"/>
      <c r="J42" s="1"/>
      <c r="K42" s="1"/>
      <c r="L42" s="1"/>
      <c r="M42" s="1"/>
      <c r="N42" s="1"/>
      <c r="O42" s="1"/>
    </row>
    <row r="43" spans="1:15" ht="13.5" customHeight="1">
      <c r="A43" s="182"/>
      <c r="B43" s="182"/>
      <c r="C43" s="24"/>
      <c r="D43" s="26" t="s">
        <v>219</v>
      </c>
      <c r="E43" s="25">
        <v>1752936</v>
      </c>
      <c r="F43" s="26" t="s">
        <v>300</v>
      </c>
      <c r="G43" s="25">
        <v>224482</v>
      </c>
      <c r="H43" s="25">
        <f>H45+H46</f>
        <v>1160152</v>
      </c>
      <c r="I43" s="25">
        <f>E43+G43-H43</f>
        <v>817266</v>
      </c>
      <c r="J43" s="1"/>
      <c r="K43" s="1"/>
      <c r="L43" s="1"/>
      <c r="M43" s="1"/>
      <c r="N43" s="1"/>
      <c r="O43" s="1"/>
    </row>
    <row r="44" spans="1:15" ht="13.5" customHeight="1">
      <c r="A44" s="182"/>
      <c r="B44" s="182"/>
      <c r="C44" s="24"/>
      <c r="D44" s="26"/>
      <c r="E44" s="25"/>
      <c r="F44" s="26" t="s">
        <v>339</v>
      </c>
      <c r="G44" s="25">
        <v>224482</v>
      </c>
      <c r="H44" s="25"/>
      <c r="I44" s="25"/>
      <c r="J44" s="1"/>
      <c r="K44" s="1"/>
      <c r="L44" s="1"/>
      <c r="M44" s="1"/>
      <c r="N44" s="1"/>
      <c r="O44" s="1"/>
    </row>
    <row r="45" spans="1:15" ht="13.5" customHeight="1">
      <c r="A45" s="182"/>
      <c r="B45" s="182"/>
      <c r="C45" s="24"/>
      <c r="D45" s="26"/>
      <c r="E45" s="25"/>
      <c r="F45" s="26" t="s">
        <v>347</v>
      </c>
      <c r="G45" s="25"/>
      <c r="H45" s="25">
        <v>1135467</v>
      </c>
      <c r="I45" s="25"/>
      <c r="J45" s="1"/>
      <c r="K45" s="1"/>
      <c r="L45" s="1"/>
      <c r="M45" s="1"/>
      <c r="N45" s="1"/>
      <c r="O45" s="1"/>
    </row>
    <row r="46" spans="1:15" ht="13.5" customHeight="1">
      <c r="A46" s="182"/>
      <c r="B46" s="182"/>
      <c r="C46" s="24"/>
      <c r="D46" s="42"/>
      <c r="E46" s="25"/>
      <c r="F46" s="26" t="s">
        <v>356</v>
      </c>
      <c r="G46" s="25"/>
      <c r="H46" s="25">
        <v>24685</v>
      </c>
      <c r="I46" s="25"/>
      <c r="J46" s="1"/>
      <c r="K46" s="1"/>
      <c r="L46" s="1"/>
      <c r="M46" s="1"/>
      <c r="N46" s="1"/>
      <c r="O46" s="1"/>
    </row>
    <row r="47" spans="1:15" s="2" customFormat="1" ht="13.5" customHeight="1">
      <c r="A47" s="169">
        <v>700</v>
      </c>
      <c r="B47" s="203"/>
      <c r="C47" s="48"/>
      <c r="D47" s="31" t="s">
        <v>24</v>
      </c>
      <c r="E47" s="32">
        <f>E49</f>
        <v>530000</v>
      </c>
      <c r="F47" s="18"/>
      <c r="G47" s="32">
        <f>G49</f>
        <v>70000</v>
      </c>
      <c r="H47" s="32">
        <v>0</v>
      </c>
      <c r="I47" s="32">
        <f>E47+G47</f>
        <v>600000</v>
      </c>
      <c r="J47" s="3"/>
      <c r="K47" s="3"/>
      <c r="L47" s="3"/>
      <c r="M47" s="3"/>
      <c r="N47" s="3"/>
      <c r="O47" s="3"/>
    </row>
    <row r="48" spans="1:15" s="2" customFormat="1" ht="13.5" customHeight="1">
      <c r="A48" s="95"/>
      <c r="B48" s="204"/>
      <c r="C48" s="48"/>
      <c r="D48" s="158" t="s">
        <v>205</v>
      </c>
      <c r="E48" s="38">
        <f>E59</f>
        <v>35000</v>
      </c>
      <c r="F48" s="37"/>
      <c r="G48" s="38">
        <v>0</v>
      </c>
      <c r="H48" s="38">
        <v>0</v>
      </c>
      <c r="I48" s="38">
        <f>I59</f>
        <v>35000</v>
      </c>
      <c r="J48" s="3"/>
      <c r="K48" s="3"/>
      <c r="L48" s="3"/>
      <c r="M48" s="3"/>
      <c r="N48" s="3"/>
      <c r="O48" s="3"/>
    </row>
    <row r="49" spans="1:15" ht="13.5" customHeight="1">
      <c r="A49" s="154"/>
      <c r="B49" s="50">
        <v>70005</v>
      </c>
      <c r="C49" s="20"/>
      <c r="D49" s="61" t="s">
        <v>25</v>
      </c>
      <c r="E49" s="21">
        <f>E52+E56</f>
        <v>530000</v>
      </c>
      <c r="F49" s="21" t="s">
        <v>243</v>
      </c>
      <c r="G49" s="21">
        <f>G52</f>
        <v>70000</v>
      </c>
      <c r="H49" s="21">
        <v>0</v>
      </c>
      <c r="I49" s="21">
        <f>I52+I56</f>
        <v>600000</v>
      </c>
      <c r="J49" s="1"/>
      <c r="K49" s="1"/>
      <c r="L49" s="1"/>
      <c r="M49" s="1"/>
      <c r="N49" s="1"/>
      <c r="O49" s="1"/>
    </row>
    <row r="50" spans="1:15" ht="13.5" customHeight="1">
      <c r="A50" s="182"/>
      <c r="B50" s="182"/>
      <c r="C50" s="24">
        <v>2110</v>
      </c>
      <c r="D50" s="42" t="s">
        <v>30</v>
      </c>
      <c r="E50" s="52"/>
      <c r="F50" s="26"/>
      <c r="G50" s="52"/>
      <c r="H50" s="52"/>
      <c r="I50" s="52"/>
      <c r="J50" s="1"/>
      <c r="K50" s="1"/>
      <c r="L50" s="1"/>
      <c r="M50" s="1"/>
      <c r="N50" s="1"/>
      <c r="O50" s="1"/>
    </row>
    <row r="51" spans="1:15" ht="13.5" customHeight="1">
      <c r="A51" s="182"/>
      <c r="B51" s="182"/>
      <c r="C51" s="24"/>
      <c r="D51" s="42" t="s">
        <v>13</v>
      </c>
      <c r="E51" s="52"/>
      <c r="F51" s="26"/>
      <c r="G51" s="52"/>
      <c r="H51" s="52"/>
      <c r="I51" s="52"/>
      <c r="J51" s="1"/>
      <c r="K51" s="1"/>
      <c r="L51" s="1"/>
      <c r="M51" s="1"/>
      <c r="N51" s="1"/>
      <c r="O51" s="1"/>
    </row>
    <row r="52" spans="1:15" ht="13.5" customHeight="1">
      <c r="A52" s="182"/>
      <c r="B52" s="182"/>
      <c r="C52" s="24"/>
      <c r="D52" s="42" t="s">
        <v>26</v>
      </c>
      <c r="E52" s="28">
        <v>125000</v>
      </c>
      <c r="F52" s="150" t="s">
        <v>300</v>
      </c>
      <c r="G52" s="114">
        <f>G53+G54+G55</f>
        <v>70000</v>
      </c>
      <c r="H52" s="114">
        <v>0</v>
      </c>
      <c r="I52" s="28">
        <f>E52+G52</f>
        <v>195000</v>
      </c>
      <c r="J52" s="1"/>
      <c r="K52" s="1"/>
      <c r="L52" s="1"/>
      <c r="M52" s="1"/>
      <c r="N52" s="1"/>
      <c r="O52" s="1"/>
    </row>
    <row r="53" spans="1:15" ht="13.5" customHeight="1">
      <c r="A53" s="182"/>
      <c r="B53" s="182"/>
      <c r="C53" s="69"/>
      <c r="D53" s="141"/>
      <c r="E53" s="358"/>
      <c r="F53" s="359" t="s">
        <v>338</v>
      </c>
      <c r="G53" s="360">
        <v>30000</v>
      </c>
      <c r="H53" s="361"/>
      <c r="I53" s="241"/>
      <c r="J53" s="1"/>
      <c r="K53" s="1"/>
      <c r="L53" s="1"/>
      <c r="M53" s="1"/>
      <c r="N53" s="1"/>
      <c r="O53" s="1"/>
    </row>
    <row r="54" spans="1:15" ht="13.5" customHeight="1">
      <c r="A54" s="182"/>
      <c r="B54" s="182"/>
      <c r="C54" s="69"/>
      <c r="D54" s="141"/>
      <c r="E54" s="358"/>
      <c r="F54" s="359" t="s">
        <v>337</v>
      </c>
      <c r="G54" s="360">
        <v>30000</v>
      </c>
      <c r="H54" s="361"/>
      <c r="I54" s="241"/>
      <c r="J54" s="1"/>
      <c r="K54" s="1"/>
      <c r="L54" s="304"/>
      <c r="M54" s="1"/>
      <c r="N54" s="1"/>
      <c r="O54" s="1"/>
    </row>
    <row r="55" spans="1:15" ht="13.5" customHeight="1">
      <c r="A55" s="182"/>
      <c r="B55" s="182"/>
      <c r="C55" s="69"/>
      <c r="D55" s="141"/>
      <c r="E55" s="358"/>
      <c r="F55" s="359" t="s">
        <v>368</v>
      </c>
      <c r="G55" s="360">
        <v>10000</v>
      </c>
      <c r="H55" s="361"/>
      <c r="I55" s="241"/>
      <c r="J55" s="1"/>
      <c r="K55" s="1"/>
      <c r="L55" s="304"/>
      <c r="M55" s="1"/>
      <c r="N55" s="1"/>
      <c r="O55" s="1"/>
    </row>
    <row r="56" spans="1:15" ht="13.5" customHeight="1">
      <c r="A56" s="217"/>
      <c r="B56" s="217"/>
      <c r="C56" s="53"/>
      <c r="D56" s="151" t="s">
        <v>206</v>
      </c>
      <c r="E56" s="55">
        <f>E57+E58+E59+E62</f>
        <v>405000</v>
      </c>
      <c r="F56" s="56"/>
      <c r="G56" s="55">
        <v>0</v>
      </c>
      <c r="H56" s="54">
        <v>0</v>
      </c>
      <c r="I56" s="57">
        <f>E56</f>
        <v>405000</v>
      </c>
      <c r="J56" s="1"/>
      <c r="K56" s="1"/>
      <c r="L56" s="126"/>
      <c r="M56" s="1"/>
      <c r="N56" s="1"/>
      <c r="O56" s="1"/>
    </row>
    <row r="57" spans="1:15" ht="13.5" customHeight="1">
      <c r="A57" s="182"/>
      <c r="B57" s="182"/>
      <c r="C57" s="24" t="s">
        <v>31</v>
      </c>
      <c r="D57" s="42" t="s">
        <v>103</v>
      </c>
      <c r="E57" s="28">
        <v>5000</v>
      </c>
      <c r="F57" s="42"/>
      <c r="G57" s="28"/>
      <c r="H57" s="28"/>
      <c r="I57" s="28">
        <v>5000</v>
      </c>
      <c r="J57" s="1"/>
      <c r="K57" s="1"/>
      <c r="L57" s="126"/>
      <c r="M57" s="1"/>
      <c r="N57" s="1"/>
      <c r="O57" s="1"/>
    </row>
    <row r="58" spans="1:15" ht="13.5" customHeight="1">
      <c r="A58" s="182"/>
      <c r="B58" s="182"/>
      <c r="C58" s="24" t="s">
        <v>21</v>
      </c>
      <c r="D58" s="42" t="s">
        <v>289</v>
      </c>
      <c r="E58" s="28">
        <v>265000</v>
      </c>
      <c r="F58" s="42"/>
      <c r="G58" s="28"/>
      <c r="H58" s="28"/>
      <c r="I58" s="28">
        <v>265000</v>
      </c>
      <c r="J58" s="1"/>
      <c r="K58" s="1"/>
      <c r="L58" s="126"/>
      <c r="M58" s="1"/>
      <c r="N58" s="1"/>
      <c r="O58" s="1"/>
    </row>
    <row r="59" spans="1:15" ht="13.5" customHeight="1">
      <c r="A59" s="182"/>
      <c r="B59" s="182"/>
      <c r="C59" s="24" t="s">
        <v>267</v>
      </c>
      <c r="D59" s="42" t="s">
        <v>268</v>
      </c>
      <c r="E59" s="28">
        <v>35000</v>
      </c>
      <c r="F59" s="42"/>
      <c r="G59" s="28"/>
      <c r="H59" s="28"/>
      <c r="I59" s="28">
        <v>35000</v>
      </c>
      <c r="J59" s="1"/>
      <c r="K59" s="1"/>
      <c r="L59" s="126"/>
      <c r="M59" s="1"/>
      <c r="N59" s="1"/>
      <c r="O59" s="1"/>
    </row>
    <row r="60" spans="1:15" ht="13.5" customHeight="1">
      <c r="A60" s="182"/>
      <c r="B60" s="182"/>
      <c r="C60" s="24">
        <v>2360</v>
      </c>
      <c r="D60" s="42" t="s">
        <v>98</v>
      </c>
      <c r="E60" s="28"/>
      <c r="F60" s="42"/>
      <c r="G60" s="28"/>
      <c r="H60" s="28"/>
      <c r="I60" s="28"/>
      <c r="J60" s="1"/>
      <c r="K60" s="1"/>
      <c r="L60" s="126"/>
      <c r="M60" s="1"/>
      <c r="N60" s="1"/>
      <c r="O60" s="1"/>
    </row>
    <row r="61" spans="1:15" ht="13.5" customHeight="1">
      <c r="A61" s="182"/>
      <c r="B61" s="182"/>
      <c r="C61" s="24"/>
      <c r="D61" s="42" t="s">
        <v>102</v>
      </c>
      <c r="E61" s="28"/>
      <c r="F61" s="42"/>
      <c r="G61" s="28"/>
      <c r="H61" s="28"/>
      <c r="I61" s="28"/>
      <c r="J61" s="1"/>
      <c r="K61" s="1"/>
      <c r="L61" s="126"/>
      <c r="M61" s="1"/>
      <c r="N61" s="1"/>
      <c r="O61" s="1"/>
    </row>
    <row r="62" spans="1:15" ht="13.5" customHeight="1">
      <c r="A62" s="141"/>
      <c r="B62" s="182"/>
      <c r="C62" s="24"/>
      <c r="D62" s="42" t="s">
        <v>99</v>
      </c>
      <c r="E62" s="28">
        <v>100000</v>
      </c>
      <c r="F62" s="26"/>
      <c r="G62" s="28"/>
      <c r="H62" s="28"/>
      <c r="I62" s="28">
        <v>100000</v>
      </c>
      <c r="J62" s="1"/>
      <c r="K62" s="1"/>
      <c r="L62" s="304"/>
      <c r="M62" s="1"/>
      <c r="N62" s="1"/>
      <c r="O62" s="1"/>
    </row>
    <row r="63" spans="1:15" ht="13.5" customHeight="1">
      <c r="A63" s="163">
        <v>710</v>
      </c>
      <c r="B63" s="169"/>
      <c r="C63" s="48"/>
      <c r="D63" s="31" t="s">
        <v>33</v>
      </c>
      <c r="E63" s="32">
        <f>E65+E70</f>
        <v>838625</v>
      </c>
      <c r="F63" s="59"/>
      <c r="G63" s="32">
        <f>G65+G70</f>
        <v>19477</v>
      </c>
      <c r="H63" s="32">
        <f>H65+H70</f>
        <v>0</v>
      </c>
      <c r="I63" s="32">
        <f>E63+G63-H63</f>
        <v>858102</v>
      </c>
      <c r="J63" s="1"/>
      <c r="K63" s="1"/>
      <c r="L63" s="304"/>
      <c r="M63" s="1"/>
      <c r="N63" s="1"/>
      <c r="O63" s="1"/>
    </row>
    <row r="64" spans="1:15" ht="13.5" customHeight="1">
      <c r="A64" s="163"/>
      <c r="B64" s="95"/>
      <c r="C64" s="48"/>
      <c r="D64" s="158" t="s">
        <v>205</v>
      </c>
      <c r="E64" s="32">
        <v>0</v>
      </c>
      <c r="F64" s="59"/>
      <c r="G64" s="32">
        <v>0</v>
      </c>
      <c r="H64" s="32">
        <v>0</v>
      </c>
      <c r="I64" s="32">
        <v>0</v>
      </c>
      <c r="J64" s="1"/>
      <c r="K64" s="1"/>
      <c r="L64" s="304"/>
      <c r="M64" s="1"/>
      <c r="N64" s="1"/>
      <c r="O64" s="1"/>
    </row>
    <row r="65" spans="1:15" ht="13.5" customHeight="1">
      <c r="A65" s="154"/>
      <c r="B65" s="60">
        <v>71012</v>
      </c>
      <c r="C65" s="61"/>
      <c r="D65" s="61" t="s">
        <v>280</v>
      </c>
      <c r="E65" s="21">
        <f>E68+E69</f>
        <v>483625</v>
      </c>
      <c r="F65" s="21" t="s">
        <v>243</v>
      </c>
      <c r="G65" s="21">
        <f>G68</f>
        <v>0</v>
      </c>
      <c r="H65" s="21">
        <f>H68</f>
        <v>0</v>
      </c>
      <c r="I65" s="21">
        <f>E65+G65-H65</f>
        <v>483625</v>
      </c>
      <c r="J65" s="1"/>
      <c r="K65" s="1"/>
      <c r="L65" s="1"/>
      <c r="M65" s="1"/>
      <c r="N65" s="1"/>
      <c r="O65" s="1"/>
    </row>
    <row r="66" spans="1:15" ht="13.5" customHeight="1">
      <c r="A66" s="182"/>
      <c r="B66" s="62"/>
      <c r="C66" s="42">
        <v>2110</v>
      </c>
      <c r="D66" s="42" t="s">
        <v>30</v>
      </c>
      <c r="E66" s="52"/>
      <c r="F66" s="26"/>
      <c r="G66" s="52"/>
      <c r="H66" s="52"/>
      <c r="I66" s="52"/>
      <c r="J66" s="1"/>
      <c r="K66" s="1"/>
      <c r="L66" s="1"/>
      <c r="M66" s="1"/>
      <c r="N66" s="1"/>
      <c r="O66" s="1"/>
    </row>
    <row r="67" spans="1:15" ht="13.5" customHeight="1">
      <c r="A67" s="182"/>
      <c r="B67" s="62"/>
      <c r="C67" s="42"/>
      <c r="D67" s="42" t="s">
        <v>13</v>
      </c>
      <c r="E67" s="52"/>
      <c r="F67" s="26"/>
      <c r="G67" s="52"/>
      <c r="H67" s="52"/>
      <c r="I67" s="52"/>
      <c r="J67" s="1"/>
      <c r="K67" s="1"/>
      <c r="L67" s="1"/>
      <c r="M67" s="1"/>
      <c r="N67" s="1"/>
      <c r="O67" s="1"/>
    </row>
    <row r="68" spans="1:15" ht="13.5" customHeight="1">
      <c r="A68" s="182"/>
      <c r="B68" s="62"/>
      <c r="C68" s="42"/>
      <c r="D68" s="42" t="s">
        <v>26</v>
      </c>
      <c r="E68" s="28">
        <v>172000</v>
      </c>
      <c r="F68" s="27"/>
      <c r="G68" s="25"/>
      <c r="H68" s="25"/>
      <c r="I68" s="28">
        <v>172000</v>
      </c>
      <c r="J68" s="1"/>
      <c r="K68" s="1"/>
      <c r="L68" s="1"/>
      <c r="M68" s="1"/>
      <c r="N68" s="1"/>
      <c r="O68" s="1"/>
    </row>
    <row r="69" spans="1:15" ht="13.5" customHeight="1">
      <c r="A69" s="182"/>
      <c r="B69" s="64"/>
      <c r="C69" s="41" t="s">
        <v>80</v>
      </c>
      <c r="D69" s="159" t="s">
        <v>187</v>
      </c>
      <c r="E69" s="28">
        <v>311625</v>
      </c>
      <c r="F69" s="113"/>
      <c r="G69" s="25"/>
      <c r="H69" s="25"/>
      <c r="I69" s="28">
        <v>311625</v>
      </c>
      <c r="J69" s="1"/>
      <c r="K69" s="1"/>
      <c r="L69" s="1"/>
      <c r="M69" s="1"/>
      <c r="N69" s="1"/>
      <c r="O69" s="1"/>
    </row>
    <row r="70" spans="1:15" ht="13.5" customHeight="1">
      <c r="A70" s="182"/>
      <c r="B70" s="63">
        <v>71015</v>
      </c>
      <c r="C70" s="20"/>
      <c r="D70" s="61" t="s">
        <v>34</v>
      </c>
      <c r="E70" s="21">
        <f>E73</f>
        <v>355000</v>
      </c>
      <c r="F70" s="21" t="s">
        <v>243</v>
      </c>
      <c r="G70" s="21">
        <f>G73</f>
        <v>19477</v>
      </c>
      <c r="H70" s="21">
        <f>H73</f>
        <v>0</v>
      </c>
      <c r="I70" s="21">
        <f>E70+G70-H70</f>
        <v>374477</v>
      </c>
      <c r="J70" s="1"/>
      <c r="K70" s="1"/>
      <c r="L70" s="1"/>
      <c r="M70" s="1"/>
      <c r="N70" s="1"/>
      <c r="O70" s="1"/>
    </row>
    <row r="71" spans="1:15" ht="13.5" customHeight="1">
      <c r="A71" s="182"/>
      <c r="B71" s="65"/>
      <c r="C71" s="24">
        <v>2110</v>
      </c>
      <c r="D71" s="42" t="s">
        <v>30</v>
      </c>
      <c r="E71" s="28"/>
      <c r="F71" s="26"/>
      <c r="G71" s="52"/>
      <c r="H71" s="52"/>
      <c r="I71" s="52"/>
      <c r="J71" s="1"/>
      <c r="K71" s="1"/>
      <c r="L71" s="1"/>
      <c r="M71" s="1"/>
      <c r="N71" s="1"/>
      <c r="O71" s="1"/>
    </row>
    <row r="72" spans="1:15" ht="13.5" customHeight="1">
      <c r="A72" s="217"/>
      <c r="B72" s="66"/>
      <c r="C72" s="24"/>
      <c r="D72" s="42" t="s">
        <v>13</v>
      </c>
      <c r="E72" s="28"/>
      <c r="F72" s="26"/>
      <c r="G72" s="67"/>
      <c r="H72" s="67"/>
      <c r="I72" s="52"/>
      <c r="J72" s="1"/>
      <c r="K72" s="1"/>
      <c r="L72" s="1"/>
      <c r="M72" s="1"/>
      <c r="N72" s="1"/>
      <c r="O72" s="1"/>
    </row>
    <row r="73" spans="1:15" ht="13.5" customHeight="1">
      <c r="A73" s="217"/>
      <c r="B73" s="66"/>
      <c r="C73" s="24"/>
      <c r="D73" s="42" t="s">
        <v>26</v>
      </c>
      <c r="E73" s="28">
        <v>355000</v>
      </c>
      <c r="F73" s="26" t="s">
        <v>300</v>
      </c>
      <c r="G73" s="25">
        <f>G74+G75</f>
        <v>19477</v>
      </c>
      <c r="H73" s="25">
        <v>0</v>
      </c>
      <c r="I73" s="25">
        <f>E73+G73</f>
        <v>374477</v>
      </c>
      <c r="J73" s="1"/>
      <c r="K73" s="1"/>
      <c r="L73" s="1"/>
      <c r="M73" s="1"/>
      <c r="N73" s="1"/>
      <c r="O73" s="1"/>
    </row>
    <row r="74" spans="1:15" ht="13.5" customHeight="1">
      <c r="A74" s="217"/>
      <c r="B74" s="66"/>
      <c r="C74" s="24"/>
      <c r="D74" s="42"/>
      <c r="E74" s="28"/>
      <c r="F74" s="150" t="s">
        <v>332</v>
      </c>
      <c r="G74" s="25">
        <v>13477</v>
      </c>
      <c r="H74" s="25"/>
      <c r="I74" s="25"/>
      <c r="J74" s="1"/>
      <c r="K74" s="1"/>
      <c r="L74" s="1"/>
      <c r="M74" s="1"/>
      <c r="N74" s="1"/>
      <c r="O74" s="1"/>
    </row>
    <row r="75" spans="1:15" ht="13.5" customHeight="1">
      <c r="A75" s="168"/>
      <c r="B75" s="53"/>
      <c r="C75" s="24"/>
      <c r="D75" s="42"/>
      <c r="E75" s="28"/>
      <c r="F75" s="26" t="s">
        <v>366</v>
      </c>
      <c r="G75" s="25">
        <v>6000</v>
      </c>
      <c r="H75" s="25"/>
      <c r="I75" s="25"/>
      <c r="J75" s="1"/>
      <c r="K75" s="1"/>
      <c r="L75" s="1"/>
      <c r="M75" s="1"/>
      <c r="N75" s="1"/>
      <c r="O75" s="1"/>
    </row>
    <row r="76" spans="1:15" ht="13.5" customHeight="1">
      <c r="A76" s="171"/>
      <c r="B76" s="171"/>
      <c r="C76" s="62"/>
      <c r="D76" s="62"/>
      <c r="E76" s="46" t="s">
        <v>451</v>
      </c>
      <c r="F76" s="47"/>
      <c r="G76" s="46"/>
      <c r="H76" s="46"/>
      <c r="I76" s="46"/>
      <c r="J76" s="1"/>
      <c r="K76" s="1"/>
      <c r="L76" s="1"/>
      <c r="M76" s="1"/>
      <c r="N76" s="1"/>
      <c r="O76" s="1"/>
    </row>
    <row r="77" spans="1:15" ht="13.5" customHeight="1">
      <c r="A77" s="15" t="s">
        <v>0</v>
      </c>
      <c r="B77" s="212" t="s">
        <v>245</v>
      </c>
      <c r="C77" s="15" t="s">
        <v>1</v>
      </c>
      <c r="D77" s="15" t="s">
        <v>2</v>
      </c>
      <c r="E77" s="320" t="s">
        <v>3</v>
      </c>
      <c r="F77" s="321" t="s">
        <v>5</v>
      </c>
      <c r="G77" s="320" t="s">
        <v>6</v>
      </c>
      <c r="H77" s="321" t="s">
        <v>7</v>
      </c>
      <c r="I77" s="321" t="s">
        <v>8</v>
      </c>
      <c r="J77" s="1"/>
      <c r="K77" s="1"/>
      <c r="L77" s="1"/>
      <c r="M77" s="1"/>
      <c r="N77" s="1"/>
      <c r="O77" s="1"/>
    </row>
    <row r="78" spans="1:15" ht="13.5" customHeight="1">
      <c r="A78" s="168"/>
      <c r="B78" s="53"/>
      <c r="C78" s="168"/>
      <c r="D78" s="168"/>
      <c r="E78" s="322" t="s">
        <v>4</v>
      </c>
      <c r="F78" s="323"/>
      <c r="G78" s="322"/>
      <c r="H78" s="323"/>
      <c r="I78" s="323" t="s">
        <v>9</v>
      </c>
      <c r="J78" s="1"/>
      <c r="K78" s="1"/>
      <c r="L78" s="1"/>
      <c r="M78" s="1"/>
      <c r="N78" s="1"/>
      <c r="O78" s="1"/>
    </row>
    <row r="79" spans="1:15" ht="13.5" customHeight="1">
      <c r="A79" s="169">
        <v>750</v>
      </c>
      <c r="B79" s="169"/>
      <c r="C79" s="48"/>
      <c r="D79" s="31" t="s">
        <v>35</v>
      </c>
      <c r="E79" s="32">
        <f>E85+E91+E103+E81</f>
        <v>4251584</v>
      </c>
      <c r="F79" s="32"/>
      <c r="G79" s="32">
        <f>G85+G91+G103+G98</f>
        <v>300438</v>
      </c>
      <c r="H79" s="32">
        <f>H85+H91+H103</f>
        <v>905692</v>
      </c>
      <c r="I79" s="32">
        <f>E79+G79-H79</f>
        <v>3646330</v>
      </c>
      <c r="J79" s="1"/>
      <c r="K79" s="1"/>
      <c r="L79" s="1"/>
      <c r="M79" s="1"/>
      <c r="N79" s="1"/>
      <c r="O79" s="1"/>
    </row>
    <row r="80" spans="1:15" ht="13.5" customHeight="1">
      <c r="A80" s="181"/>
      <c r="B80" s="95"/>
      <c r="C80" s="48"/>
      <c r="D80" s="158" t="s">
        <v>205</v>
      </c>
      <c r="E80" s="68">
        <f>E121</f>
        <v>3036321</v>
      </c>
      <c r="F80" s="68"/>
      <c r="G80" s="68">
        <f>G121+G126</f>
        <v>252579</v>
      </c>
      <c r="H80" s="68">
        <f>H121+H126</f>
        <v>657873</v>
      </c>
      <c r="I80" s="68">
        <f>E80+G80-H80</f>
        <v>2631027</v>
      </c>
      <c r="J80" s="1"/>
      <c r="K80" s="1"/>
      <c r="L80" s="1"/>
      <c r="M80" s="1"/>
      <c r="N80" s="1"/>
      <c r="O80" s="1"/>
    </row>
    <row r="81" spans="1:15" ht="13.5" customHeight="1">
      <c r="A81" s="220"/>
      <c r="B81" s="70">
        <v>75011</v>
      </c>
      <c r="C81" s="102"/>
      <c r="D81" s="160" t="s">
        <v>269</v>
      </c>
      <c r="E81" s="72">
        <f>E84</f>
        <v>31000</v>
      </c>
      <c r="F81" s="72"/>
      <c r="G81" s="72">
        <v>0</v>
      </c>
      <c r="H81" s="72">
        <v>0</v>
      </c>
      <c r="I81" s="72">
        <f>E81</f>
        <v>31000</v>
      </c>
      <c r="J81" s="1"/>
      <c r="K81" s="1"/>
      <c r="L81" s="1"/>
      <c r="M81" s="1"/>
      <c r="N81" s="1"/>
      <c r="O81" s="1"/>
    </row>
    <row r="82" spans="1:15" ht="13.5" customHeight="1">
      <c r="A82" s="233"/>
      <c r="B82" s="205"/>
      <c r="C82" s="116">
        <v>2110</v>
      </c>
      <c r="D82" s="42" t="s">
        <v>30</v>
      </c>
      <c r="E82" s="117"/>
      <c r="F82" s="117"/>
      <c r="G82" s="117"/>
      <c r="H82" s="117"/>
      <c r="I82" s="117"/>
      <c r="J82" s="1"/>
      <c r="K82" s="1"/>
      <c r="L82" s="1"/>
      <c r="M82" s="1"/>
      <c r="N82" s="1"/>
      <c r="O82" s="1"/>
    </row>
    <row r="83" spans="1:15" ht="13.5" customHeight="1">
      <c r="A83" s="233"/>
      <c r="B83" s="205"/>
      <c r="C83" s="116"/>
      <c r="D83" s="42" t="s">
        <v>13</v>
      </c>
      <c r="E83" s="117"/>
      <c r="F83" s="117"/>
      <c r="G83" s="117"/>
      <c r="H83" s="117"/>
      <c r="I83" s="117">
        <v>31000</v>
      </c>
      <c r="J83" s="1"/>
      <c r="K83" s="1"/>
      <c r="L83" s="1"/>
      <c r="M83" s="1"/>
      <c r="N83" s="1"/>
      <c r="O83" s="1"/>
    </row>
    <row r="84" spans="1:15" ht="13.5" customHeight="1">
      <c r="A84" s="233"/>
      <c r="B84" s="206"/>
      <c r="C84" s="116"/>
      <c r="D84" s="42" t="s">
        <v>26</v>
      </c>
      <c r="E84" s="117">
        <v>31000</v>
      </c>
      <c r="F84" s="117"/>
      <c r="G84" s="117">
        <v>0</v>
      </c>
      <c r="H84" s="117">
        <v>0</v>
      </c>
      <c r="I84" s="117">
        <v>31000</v>
      </c>
      <c r="J84" s="1"/>
      <c r="K84" s="1"/>
      <c r="L84" s="1"/>
      <c r="M84" s="1"/>
      <c r="N84" s="1"/>
      <c r="O84" s="1"/>
    </row>
    <row r="85" spans="1:15" ht="13.5" customHeight="1">
      <c r="A85" s="22"/>
      <c r="B85" s="63">
        <v>75020</v>
      </c>
      <c r="C85" s="20"/>
      <c r="D85" s="61" t="s">
        <v>37</v>
      </c>
      <c r="E85" s="21">
        <f>SUM(E86:E90)</f>
        <v>85372</v>
      </c>
      <c r="F85" s="21" t="s">
        <v>243</v>
      </c>
      <c r="G85" s="21">
        <f>G87</f>
        <v>3434</v>
      </c>
      <c r="H85" s="21">
        <v>0</v>
      </c>
      <c r="I85" s="21">
        <f>E85+G85-H85</f>
        <v>88806</v>
      </c>
      <c r="J85" s="1"/>
      <c r="K85" s="1"/>
      <c r="L85" s="1"/>
      <c r="M85" s="1"/>
      <c r="N85" s="1"/>
      <c r="O85" s="1"/>
    </row>
    <row r="86" spans="1:15" ht="13.5" customHeight="1">
      <c r="A86" s="22"/>
      <c r="B86" s="23"/>
      <c r="C86" s="24" t="s">
        <v>39</v>
      </c>
      <c r="D86" s="42" t="s">
        <v>42</v>
      </c>
      <c r="E86" s="25">
        <v>60000</v>
      </c>
      <c r="F86" s="26"/>
      <c r="G86" s="25"/>
      <c r="H86" s="25"/>
      <c r="I86" s="25">
        <v>60000</v>
      </c>
      <c r="J86" s="1"/>
      <c r="K86" s="1"/>
      <c r="L86" s="1"/>
      <c r="M86" s="1"/>
      <c r="N86" s="1"/>
      <c r="O86" s="1"/>
    </row>
    <row r="87" spans="1:15" ht="13.5" customHeight="1">
      <c r="A87" s="22"/>
      <c r="B87" s="23"/>
      <c r="C87" s="24" t="s">
        <v>309</v>
      </c>
      <c r="D87" s="42" t="s">
        <v>391</v>
      </c>
      <c r="E87" s="25">
        <v>0</v>
      </c>
      <c r="F87" s="26" t="s">
        <v>364</v>
      </c>
      <c r="G87" s="25">
        <v>3434</v>
      </c>
      <c r="H87" s="25"/>
      <c r="I87" s="25">
        <f>G87</f>
        <v>3434</v>
      </c>
      <c r="J87" s="1"/>
      <c r="K87" s="1"/>
      <c r="L87" s="1"/>
      <c r="M87" s="1"/>
      <c r="N87" s="1"/>
      <c r="O87" s="1"/>
    </row>
    <row r="88" spans="1:15" ht="13.5" customHeight="1">
      <c r="A88" s="22"/>
      <c r="B88" s="23"/>
      <c r="C88" s="24" t="s">
        <v>307</v>
      </c>
      <c r="D88" s="42" t="s">
        <v>308</v>
      </c>
      <c r="E88" s="25">
        <v>0</v>
      </c>
      <c r="F88" s="26"/>
      <c r="G88" s="25"/>
      <c r="H88" s="25"/>
      <c r="I88" s="25">
        <v>0</v>
      </c>
      <c r="J88" s="1"/>
      <c r="K88" s="1"/>
      <c r="L88" s="1"/>
      <c r="M88" s="1"/>
      <c r="N88" s="1"/>
      <c r="O88" s="1"/>
    </row>
    <row r="89" spans="1:15" ht="13.5" customHeight="1">
      <c r="A89" s="22"/>
      <c r="B89" s="23"/>
      <c r="C89" s="24" t="s">
        <v>192</v>
      </c>
      <c r="D89" s="42" t="s">
        <v>392</v>
      </c>
      <c r="E89" s="25">
        <v>0</v>
      </c>
      <c r="F89" s="26"/>
      <c r="G89" s="25"/>
      <c r="H89" s="25"/>
      <c r="I89" s="25">
        <v>0</v>
      </c>
      <c r="J89" s="1"/>
      <c r="K89" s="1"/>
      <c r="L89" s="1"/>
      <c r="M89" s="1"/>
      <c r="N89" s="1"/>
      <c r="O89" s="1"/>
    </row>
    <row r="90" spans="1:15" ht="13.5" customHeight="1">
      <c r="A90" s="22"/>
      <c r="B90" s="23"/>
      <c r="C90" s="24" t="s">
        <v>40</v>
      </c>
      <c r="D90" s="42" t="s">
        <v>32</v>
      </c>
      <c r="E90" s="25">
        <v>25372</v>
      </c>
      <c r="F90" s="26"/>
      <c r="G90" s="25"/>
      <c r="H90" s="25"/>
      <c r="I90" s="25">
        <v>25372</v>
      </c>
      <c r="J90" s="1"/>
      <c r="K90" s="1"/>
      <c r="L90" s="1"/>
      <c r="M90" s="1"/>
      <c r="N90" s="1"/>
      <c r="O90" s="1"/>
    </row>
    <row r="91" spans="1:15" ht="13.5" customHeight="1">
      <c r="A91" s="22"/>
      <c r="B91" s="220">
        <v>75045</v>
      </c>
      <c r="C91" s="71"/>
      <c r="D91" s="160" t="s">
        <v>169</v>
      </c>
      <c r="E91" s="72">
        <f>E94+E97</f>
        <v>23500</v>
      </c>
      <c r="F91" s="21" t="s">
        <v>243</v>
      </c>
      <c r="G91" s="72">
        <v>0</v>
      </c>
      <c r="H91" s="72">
        <f>H94+H97</f>
        <v>500</v>
      </c>
      <c r="I91" s="72">
        <f>E91+G91-H91</f>
        <v>23000</v>
      </c>
      <c r="J91" s="1"/>
      <c r="K91" s="1"/>
      <c r="L91" s="1"/>
      <c r="M91" s="1"/>
      <c r="N91" s="1"/>
      <c r="O91" s="1"/>
    </row>
    <row r="92" spans="1:15" ht="13.5" customHeight="1">
      <c r="A92" s="22"/>
      <c r="B92" s="22"/>
      <c r="C92" s="24">
        <v>2110</v>
      </c>
      <c r="D92" s="42" t="s">
        <v>30</v>
      </c>
      <c r="E92" s="25"/>
      <c r="F92" s="26"/>
      <c r="G92" s="25"/>
      <c r="H92" s="25"/>
      <c r="I92" s="25"/>
      <c r="J92" s="1"/>
      <c r="K92" s="1"/>
      <c r="L92" s="1"/>
      <c r="M92" s="1"/>
      <c r="N92" s="1"/>
      <c r="O92" s="1"/>
    </row>
    <row r="93" spans="1:15" ht="13.5" customHeight="1">
      <c r="A93" s="22"/>
      <c r="B93" s="22"/>
      <c r="C93" s="24"/>
      <c r="D93" s="42" t="s">
        <v>13</v>
      </c>
      <c r="E93" s="25"/>
      <c r="F93" s="26"/>
      <c r="G93" s="25"/>
      <c r="H93" s="25"/>
      <c r="I93" s="25"/>
      <c r="J93" s="1"/>
      <c r="K93" s="1"/>
      <c r="L93" s="1"/>
      <c r="M93" s="1"/>
      <c r="N93" s="1"/>
      <c r="O93" s="1"/>
    </row>
    <row r="94" spans="1:15" ht="13.5" customHeight="1">
      <c r="A94" s="22"/>
      <c r="B94" s="22"/>
      <c r="C94" s="24"/>
      <c r="D94" s="42" t="s">
        <v>26</v>
      </c>
      <c r="E94" s="25">
        <v>23000</v>
      </c>
      <c r="F94" s="26"/>
      <c r="G94" s="25"/>
      <c r="H94" s="25"/>
      <c r="I94" s="25">
        <v>23000</v>
      </c>
      <c r="J94" s="1"/>
      <c r="K94" s="1"/>
      <c r="L94" s="1"/>
      <c r="M94" s="1"/>
      <c r="N94" s="1"/>
      <c r="O94" s="1"/>
    </row>
    <row r="95" spans="1:15" ht="13.5" customHeight="1">
      <c r="A95" s="22"/>
      <c r="B95" s="22"/>
      <c r="C95" s="73">
        <v>2120</v>
      </c>
      <c r="D95" s="42" t="s">
        <v>43</v>
      </c>
      <c r="E95" s="25"/>
      <c r="F95" s="26"/>
      <c r="G95" s="25"/>
      <c r="H95" s="25"/>
      <c r="I95" s="25"/>
      <c r="J95" s="1"/>
      <c r="K95" s="1"/>
      <c r="L95" s="1"/>
      <c r="M95" s="1"/>
      <c r="N95" s="1"/>
      <c r="O95" s="1"/>
    </row>
    <row r="96" spans="1:15" ht="13.5" customHeight="1">
      <c r="A96" s="22"/>
      <c r="B96" s="22"/>
      <c r="C96" s="73"/>
      <c r="D96" s="42" t="s">
        <v>44</v>
      </c>
      <c r="E96" s="25"/>
      <c r="F96" s="26"/>
      <c r="G96" s="25"/>
      <c r="H96" s="25"/>
      <c r="I96" s="25"/>
      <c r="J96" s="1"/>
      <c r="K96" s="1"/>
      <c r="L96" s="1"/>
      <c r="M96" s="1"/>
      <c r="N96" s="1"/>
      <c r="O96" s="1"/>
    </row>
    <row r="97" spans="1:15" ht="13.5" customHeight="1">
      <c r="A97" s="22"/>
      <c r="B97" s="29"/>
      <c r="C97" s="73"/>
      <c r="D97" s="42" t="s">
        <v>45</v>
      </c>
      <c r="E97" s="25">
        <v>500</v>
      </c>
      <c r="F97" s="26" t="s">
        <v>371</v>
      </c>
      <c r="G97" s="44"/>
      <c r="H97" s="25">
        <v>500</v>
      </c>
      <c r="I97" s="25">
        <v>0</v>
      </c>
      <c r="J97" s="1"/>
      <c r="K97" s="1"/>
      <c r="L97" s="1"/>
      <c r="M97" s="1"/>
      <c r="N97" s="1"/>
      <c r="O97" s="1"/>
    </row>
    <row r="98" spans="1:15" ht="13.5" customHeight="1">
      <c r="A98" s="22"/>
      <c r="B98" s="64">
        <v>75075</v>
      </c>
      <c r="C98" s="63"/>
      <c r="D98" s="60" t="s">
        <v>330</v>
      </c>
      <c r="E98" s="74">
        <v>0</v>
      </c>
      <c r="F98" s="61" t="s">
        <v>243</v>
      </c>
      <c r="G98" s="75">
        <v>24477</v>
      </c>
      <c r="H98" s="74">
        <v>0</v>
      </c>
      <c r="I98" s="76">
        <f>G98</f>
        <v>24477</v>
      </c>
      <c r="J98" s="1"/>
      <c r="K98" s="1"/>
      <c r="L98" s="1"/>
      <c r="M98" s="1"/>
      <c r="N98" s="1"/>
      <c r="O98" s="1"/>
    </row>
    <row r="99" spans="1:15" ht="13.5" customHeight="1">
      <c r="A99" s="22"/>
      <c r="B99" s="23"/>
      <c r="C99" s="362">
        <v>2057</v>
      </c>
      <c r="D99" s="152" t="s">
        <v>234</v>
      </c>
      <c r="E99" s="78"/>
      <c r="F99" s="26"/>
      <c r="G99" s="85"/>
      <c r="H99" s="78"/>
      <c r="I99" s="80"/>
      <c r="J99" s="1"/>
      <c r="K99" s="1"/>
      <c r="L99" s="1"/>
      <c r="M99" s="1"/>
      <c r="N99" s="1"/>
      <c r="O99" s="1"/>
    </row>
    <row r="100" spans="1:15" ht="13.5" customHeight="1">
      <c r="A100" s="22"/>
      <c r="B100" s="23"/>
      <c r="C100" s="362"/>
      <c r="D100" s="152" t="s">
        <v>235</v>
      </c>
      <c r="E100" s="78"/>
      <c r="F100" s="26"/>
      <c r="G100" s="85"/>
      <c r="H100" s="78"/>
      <c r="I100" s="80"/>
      <c r="J100" s="1"/>
      <c r="K100" s="1"/>
      <c r="L100" s="1"/>
      <c r="M100" s="1"/>
      <c r="N100" s="1"/>
      <c r="O100" s="1"/>
    </row>
    <row r="101" spans="1:15" ht="13.5" customHeight="1">
      <c r="A101" s="22"/>
      <c r="B101" s="23"/>
      <c r="C101" s="362"/>
      <c r="D101" s="152" t="s">
        <v>236</v>
      </c>
      <c r="E101" s="78"/>
      <c r="F101" s="26"/>
      <c r="G101" s="85"/>
      <c r="H101" s="78"/>
      <c r="I101" s="80"/>
      <c r="J101" s="1"/>
      <c r="K101" s="1"/>
      <c r="L101" s="1"/>
      <c r="M101" s="1"/>
      <c r="N101" s="1"/>
      <c r="O101" s="1"/>
    </row>
    <row r="102" spans="1:15" ht="13.5" customHeight="1">
      <c r="A102" s="22"/>
      <c r="B102" s="23"/>
      <c r="C102" s="362"/>
      <c r="D102" s="152" t="s">
        <v>174</v>
      </c>
      <c r="E102" s="78">
        <v>0</v>
      </c>
      <c r="F102" s="359" t="s">
        <v>329</v>
      </c>
      <c r="G102" s="85">
        <v>24477</v>
      </c>
      <c r="H102" s="78"/>
      <c r="I102" s="80">
        <v>24477</v>
      </c>
      <c r="J102" s="1"/>
      <c r="K102" s="1"/>
      <c r="L102" s="1"/>
      <c r="M102" s="1"/>
      <c r="N102" s="1"/>
      <c r="O102" s="1"/>
    </row>
    <row r="103" spans="1:15" ht="13.5" customHeight="1">
      <c r="A103" s="22"/>
      <c r="B103" s="63">
        <v>75095</v>
      </c>
      <c r="C103" s="19"/>
      <c r="D103" s="60" t="s">
        <v>73</v>
      </c>
      <c r="E103" s="74">
        <f>E107+E121</f>
        <v>4111712</v>
      </c>
      <c r="F103" s="21" t="s">
        <v>243</v>
      </c>
      <c r="G103" s="75">
        <f>G113+G121+G126</f>
        <v>272527</v>
      </c>
      <c r="H103" s="74">
        <f>H107+H121+H126</f>
        <v>905192</v>
      </c>
      <c r="I103" s="76">
        <f>E103+G103-H103</f>
        <v>3479047</v>
      </c>
      <c r="J103" s="1"/>
      <c r="K103" s="1"/>
      <c r="L103" s="1"/>
      <c r="M103" s="1"/>
      <c r="N103" s="1"/>
      <c r="O103" s="1"/>
    </row>
    <row r="104" spans="1:15" ht="13.5" customHeight="1">
      <c r="A104" s="22"/>
      <c r="B104" s="65"/>
      <c r="C104" s="77">
        <v>2057</v>
      </c>
      <c r="D104" s="152" t="s">
        <v>234</v>
      </c>
      <c r="E104" s="78"/>
      <c r="F104" s="84"/>
      <c r="G104" s="85"/>
      <c r="H104" s="78"/>
      <c r="I104" s="80"/>
      <c r="J104" s="1"/>
      <c r="K104" s="1"/>
      <c r="L104" s="1"/>
      <c r="M104" s="1"/>
      <c r="N104" s="1"/>
      <c r="O104" s="1"/>
    </row>
    <row r="105" spans="1:15" ht="13.5" customHeight="1">
      <c r="A105" s="22"/>
      <c r="B105" s="65"/>
      <c r="C105" s="77"/>
      <c r="D105" s="152" t="s">
        <v>235</v>
      </c>
      <c r="E105" s="78"/>
      <c r="F105" s="84"/>
      <c r="G105" s="85"/>
      <c r="H105" s="78"/>
      <c r="I105" s="80"/>
      <c r="J105" s="1"/>
      <c r="K105" s="1"/>
      <c r="L105" s="1"/>
      <c r="M105" s="1"/>
      <c r="N105" s="1"/>
      <c r="O105" s="1"/>
    </row>
    <row r="106" spans="1:15" ht="13.5" customHeight="1">
      <c r="A106" s="22"/>
      <c r="B106" s="65"/>
      <c r="C106" s="77"/>
      <c r="D106" s="152" t="s">
        <v>236</v>
      </c>
      <c r="E106" s="78"/>
      <c r="F106" s="84"/>
      <c r="G106" s="85"/>
      <c r="H106" s="78"/>
      <c r="I106" s="80"/>
      <c r="J106" s="1"/>
      <c r="K106" s="1"/>
      <c r="L106" s="1"/>
      <c r="M106" s="1"/>
      <c r="N106" s="1"/>
      <c r="O106" s="1"/>
    </row>
    <row r="107" spans="1:15" ht="13.5" customHeight="1">
      <c r="A107" s="22"/>
      <c r="B107" s="65"/>
      <c r="C107" s="77"/>
      <c r="D107" s="152" t="s">
        <v>174</v>
      </c>
      <c r="E107" s="78">
        <v>1075391</v>
      </c>
      <c r="F107" s="84" t="s">
        <v>300</v>
      </c>
      <c r="G107" s="85">
        <v>0</v>
      </c>
      <c r="H107" s="78">
        <f>H108+H109</f>
        <v>247319</v>
      </c>
      <c r="I107" s="80">
        <f>E107+G107-H107</f>
        <v>828072</v>
      </c>
      <c r="J107" s="1"/>
      <c r="K107" s="1"/>
      <c r="L107" s="1"/>
      <c r="M107" s="1"/>
      <c r="N107" s="1"/>
      <c r="O107" s="1"/>
    </row>
    <row r="108" spans="1:15" ht="13.5" customHeight="1">
      <c r="A108" s="22"/>
      <c r="B108" s="65"/>
      <c r="C108" s="77"/>
      <c r="D108" s="152"/>
      <c r="E108" s="78"/>
      <c r="F108" s="84" t="s">
        <v>347</v>
      </c>
      <c r="G108" s="85"/>
      <c r="H108" s="78">
        <v>14740</v>
      </c>
      <c r="I108" s="80"/>
      <c r="J108" s="1"/>
      <c r="K108" s="1"/>
      <c r="L108" s="1"/>
      <c r="M108" s="1"/>
      <c r="N108" s="1"/>
      <c r="O108" s="1"/>
    </row>
    <row r="109" spans="1:15" ht="13.5" customHeight="1">
      <c r="A109" s="22"/>
      <c r="B109" s="65"/>
      <c r="C109" s="77"/>
      <c r="D109" s="152"/>
      <c r="E109" s="78"/>
      <c r="F109" s="84" t="s">
        <v>347</v>
      </c>
      <c r="G109" s="85"/>
      <c r="H109" s="78">
        <v>232579</v>
      </c>
      <c r="I109" s="80"/>
      <c r="J109" s="1"/>
      <c r="K109" s="1"/>
      <c r="L109" s="1"/>
      <c r="M109" s="1"/>
      <c r="N109" s="1"/>
      <c r="O109" s="1"/>
    </row>
    <row r="110" spans="1:15" ht="13.5" customHeight="1">
      <c r="A110" s="22"/>
      <c r="B110" s="65"/>
      <c r="C110" s="77">
        <v>2059</v>
      </c>
      <c r="D110" s="152" t="s">
        <v>234</v>
      </c>
      <c r="E110" s="78"/>
      <c r="F110" s="84"/>
      <c r="G110" s="85"/>
      <c r="H110" s="78"/>
      <c r="I110" s="80"/>
      <c r="J110" s="1"/>
      <c r="K110" s="1"/>
      <c r="L110" s="1"/>
      <c r="M110" s="1"/>
      <c r="N110" s="1"/>
      <c r="O110" s="1"/>
    </row>
    <row r="111" spans="1:15" ht="13.5" customHeight="1">
      <c r="A111" s="22"/>
      <c r="B111" s="65"/>
      <c r="C111" s="77"/>
      <c r="D111" s="152" t="s">
        <v>235</v>
      </c>
      <c r="E111" s="78"/>
      <c r="F111" s="84"/>
      <c r="G111" s="85"/>
      <c r="H111" s="78"/>
      <c r="I111" s="80"/>
      <c r="J111" s="1"/>
      <c r="K111" s="1"/>
      <c r="L111" s="1"/>
      <c r="M111" s="1"/>
      <c r="N111" s="1"/>
      <c r="O111" s="1"/>
    </row>
    <row r="112" spans="1:15" ht="13.5" customHeight="1">
      <c r="A112" s="22"/>
      <c r="B112" s="65"/>
      <c r="C112" s="77"/>
      <c r="D112" s="152" t="s">
        <v>236</v>
      </c>
      <c r="E112" s="78"/>
      <c r="F112" s="84"/>
      <c r="G112" s="85"/>
      <c r="H112" s="78"/>
      <c r="I112" s="80"/>
      <c r="J112" s="1"/>
      <c r="K112" s="1"/>
      <c r="L112" s="1"/>
      <c r="M112" s="1"/>
      <c r="N112" s="1"/>
      <c r="O112" s="1"/>
    </row>
    <row r="113" spans="1:15" ht="13.5" customHeight="1">
      <c r="A113" s="29"/>
      <c r="B113" s="69"/>
      <c r="C113" s="24"/>
      <c r="D113" s="161" t="s">
        <v>174</v>
      </c>
      <c r="E113" s="25">
        <v>0</v>
      </c>
      <c r="F113" s="26" t="s">
        <v>347</v>
      </c>
      <c r="G113" s="81">
        <v>19948</v>
      </c>
      <c r="H113" s="25"/>
      <c r="I113" s="82">
        <f>G113</f>
        <v>19948</v>
      </c>
      <c r="J113" s="1"/>
      <c r="K113" s="1"/>
      <c r="L113" s="1"/>
      <c r="M113" s="1"/>
      <c r="N113" s="1"/>
      <c r="O113" s="1"/>
    </row>
    <row r="114" spans="1:15" ht="13.5" customHeight="1">
      <c r="A114" s="45"/>
      <c r="B114" s="62"/>
      <c r="C114" s="62"/>
      <c r="D114" s="62"/>
      <c r="E114" s="46" t="s">
        <v>452</v>
      </c>
      <c r="F114" s="47"/>
      <c r="G114" s="46"/>
      <c r="H114" s="46"/>
      <c r="I114" s="46"/>
      <c r="J114" s="1"/>
      <c r="K114" s="1"/>
      <c r="L114" s="1"/>
      <c r="M114" s="1"/>
      <c r="N114" s="1"/>
      <c r="O114" s="1"/>
    </row>
    <row r="115" spans="1:15" ht="13.5" customHeight="1">
      <c r="A115" s="45"/>
      <c r="B115" s="62"/>
      <c r="C115" s="62"/>
      <c r="D115" s="62"/>
      <c r="E115" s="46"/>
      <c r="F115" s="47"/>
      <c r="G115" s="46"/>
      <c r="H115" s="46"/>
      <c r="I115" s="46"/>
      <c r="J115" s="1"/>
      <c r="K115" s="1"/>
      <c r="L115" s="1"/>
      <c r="M115" s="1"/>
      <c r="N115" s="1"/>
      <c r="O115" s="1"/>
    </row>
    <row r="116" spans="1:15" ht="13.5" customHeight="1">
      <c r="A116" s="15" t="s">
        <v>0</v>
      </c>
      <c r="B116" s="212" t="s">
        <v>245</v>
      </c>
      <c r="C116" s="15" t="s">
        <v>1</v>
      </c>
      <c r="D116" s="15" t="s">
        <v>2</v>
      </c>
      <c r="E116" s="320" t="s">
        <v>3</v>
      </c>
      <c r="F116" s="321" t="s">
        <v>5</v>
      </c>
      <c r="G116" s="320" t="s">
        <v>6</v>
      </c>
      <c r="H116" s="321" t="s">
        <v>7</v>
      </c>
      <c r="I116" s="321" t="s">
        <v>8</v>
      </c>
      <c r="J116" s="1"/>
      <c r="K116" s="1"/>
      <c r="L116" s="1"/>
      <c r="M116" s="1"/>
      <c r="N116" s="1"/>
      <c r="O116" s="1"/>
    </row>
    <row r="117" spans="1:15" ht="13.5" customHeight="1">
      <c r="A117" s="217"/>
      <c r="B117" s="66"/>
      <c r="C117" s="168"/>
      <c r="D117" s="168"/>
      <c r="E117" s="322" t="s">
        <v>4</v>
      </c>
      <c r="F117" s="323"/>
      <c r="G117" s="322"/>
      <c r="H117" s="323"/>
      <c r="I117" s="323" t="s">
        <v>9</v>
      </c>
      <c r="J117" s="1"/>
      <c r="K117" s="1"/>
      <c r="L117" s="1"/>
      <c r="M117" s="1"/>
      <c r="N117" s="1"/>
      <c r="O117" s="1"/>
    </row>
    <row r="118" spans="1:15" ht="13.5" customHeight="1">
      <c r="A118" s="395"/>
      <c r="B118" s="154"/>
      <c r="C118" s="77">
        <v>6257</v>
      </c>
      <c r="D118" s="42" t="s">
        <v>185</v>
      </c>
      <c r="E118" s="25"/>
      <c r="F118" s="26"/>
      <c r="G118" s="25"/>
      <c r="H118" s="25"/>
      <c r="I118" s="25"/>
      <c r="J118" s="1"/>
      <c r="K118" s="1"/>
      <c r="L118" s="1"/>
      <c r="M118" s="1"/>
      <c r="N118" s="1"/>
      <c r="O118" s="1"/>
    </row>
    <row r="119" spans="1:15" ht="13.5" customHeight="1">
      <c r="A119" s="137"/>
      <c r="B119" s="182"/>
      <c r="C119" s="77"/>
      <c r="D119" s="42" t="s">
        <v>255</v>
      </c>
      <c r="E119" s="25"/>
      <c r="F119" s="26"/>
      <c r="G119" s="25"/>
      <c r="H119" s="25"/>
      <c r="I119" s="25"/>
      <c r="J119" s="1"/>
      <c r="K119" s="1"/>
      <c r="L119" s="1"/>
      <c r="M119" s="1"/>
      <c r="N119" s="1"/>
      <c r="O119" s="1"/>
    </row>
    <row r="120" spans="1:15" ht="13.5" customHeight="1">
      <c r="A120" s="137"/>
      <c r="B120" s="182"/>
      <c r="C120" s="77"/>
      <c r="D120" s="42" t="s">
        <v>201</v>
      </c>
      <c r="E120" s="25"/>
      <c r="F120" s="26"/>
      <c r="G120" s="25"/>
      <c r="H120" s="25"/>
      <c r="I120" s="25"/>
      <c r="J120" s="1"/>
      <c r="K120" s="1"/>
      <c r="L120" s="1"/>
      <c r="M120" s="1"/>
      <c r="N120" s="1"/>
      <c r="O120" s="1"/>
    </row>
    <row r="121" spans="1:15" ht="13.5" customHeight="1">
      <c r="A121" s="137"/>
      <c r="B121" s="182"/>
      <c r="C121" s="24"/>
      <c r="D121" s="42" t="s">
        <v>186</v>
      </c>
      <c r="E121" s="25">
        <v>3036321</v>
      </c>
      <c r="F121" s="26" t="s">
        <v>300</v>
      </c>
      <c r="G121" s="25">
        <f>G122</f>
        <v>232579</v>
      </c>
      <c r="H121" s="25">
        <f>H123</f>
        <v>637873</v>
      </c>
      <c r="I121" s="25">
        <f>E121+G121-H121</f>
        <v>2631027</v>
      </c>
      <c r="J121" s="1"/>
      <c r="K121" s="1"/>
      <c r="L121" s="1"/>
      <c r="M121" s="1"/>
      <c r="N121" s="1"/>
      <c r="O121" s="1"/>
    </row>
    <row r="122" spans="1:15" ht="13.5" customHeight="1">
      <c r="A122" s="137"/>
      <c r="B122" s="182"/>
      <c r="C122" s="24"/>
      <c r="D122" s="42"/>
      <c r="E122" s="25"/>
      <c r="F122" s="26" t="s">
        <v>347</v>
      </c>
      <c r="G122" s="25">
        <v>232579</v>
      </c>
      <c r="H122" s="25"/>
      <c r="I122" s="25"/>
      <c r="J122" s="1"/>
      <c r="K122" s="1"/>
      <c r="L122" s="1"/>
      <c r="M122" s="1"/>
      <c r="N122" s="1"/>
      <c r="O122" s="1"/>
    </row>
    <row r="123" spans="1:15" ht="13.5" customHeight="1">
      <c r="A123" s="137"/>
      <c r="B123" s="182"/>
      <c r="C123" s="24"/>
      <c r="D123" s="42"/>
      <c r="E123" s="25"/>
      <c r="F123" s="26" t="s">
        <v>364</v>
      </c>
      <c r="G123" s="25"/>
      <c r="H123" s="25">
        <v>637873</v>
      </c>
      <c r="I123" s="25"/>
      <c r="J123" s="1"/>
      <c r="K123" s="1"/>
      <c r="L123" s="1"/>
      <c r="M123" s="1"/>
      <c r="N123" s="1"/>
      <c r="O123" s="1"/>
    </row>
    <row r="124" spans="1:15" ht="13.5" customHeight="1">
      <c r="A124" s="137"/>
      <c r="B124" s="182"/>
      <c r="C124" s="24">
        <v>6300</v>
      </c>
      <c r="D124" s="26" t="s">
        <v>390</v>
      </c>
      <c r="E124" s="25"/>
      <c r="F124" s="26"/>
      <c r="G124" s="25"/>
      <c r="H124" s="25"/>
      <c r="I124" s="25"/>
      <c r="J124" s="1"/>
      <c r="K124" s="1"/>
      <c r="L124" s="1"/>
      <c r="M124" s="1"/>
      <c r="N124" s="1"/>
      <c r="O124" s="1"/>
    </row>
    <row r="125" spans="1:15" ht="13.5" customHeight="1">
      <c r="A125" s="137"/>
      <c r="B125" s="182"/>
      <c r="C125" s="24"/>
      <c r="D125" s="26" t="s">
        <v>217</v>
      </c>
      <c r="E125" s="25"/>
      <c r="F125" s="26"/>
      <c r="G125" s="25"/>
      <c r="H125" s="25"/>
      <c r="I125" s="25"/>
      <c r="J125" s="1"/>
      <c r="K125" s="1"/>
      <c r="L125" s="1"/>
      <c r="M125" s="1"/>
      <c r="N125" s="1"/>
      <c r="O125" s="1"/>
    </row>
    <row r="126" spans="1:15" ht="13.5" customHeight="1">
      <c r="A126" s="137"/>
      <c r="B126" s="182"/>
      <c r="C126" s="24"/>
      <c r="D126" s="26" t="s">
        <v>218</v>
      </c>
      <c r="E126" s="25">
        <v>0</v>
      </c>
      <c r="F126" s="150" t="s">
        <v>300</v>
      </c>
      <c r="G126" s="25">
        <v>20000</v>
      </c>
      <c r="H126" s="25">
        <v>20000</v>
      </c>
      <c r="I126" s="25">
        <f>E126+G126-H126</f>
        <v>0</v>
      </c>
      <c r="J126" s="1"/>
      <c r="K126" s="1"/>
      <c r="L126" s="1"/>
      <c r="M126" s="1"/>
      <c r="N126" s="1"/>
      <c r="O126" s="1"/>
    </row>
    <row r="127" spans="1:15" ht="13.5" customHeight="1">
      <c r="A127" s="137"/>
      <c r="B127" s="182"/>
      <c r="C127" s="24"/>
      <c r="D127" s="26"/>
      <c r="E127" s="25"/>
      <c r="F127" s="150" t="s">
        <v>332</v>
      </c>
      <c r="G127" s="25">
        <v>20000</v>
      </c>
      <c r="H127" s="25"/>
      <c r="I127" s="25"/>
      <c r="J127" s="1"/>
      <c r="K127" s="1"/>
      <c r="L127" s="1"/>
      <c r="M127" s="1"/>
      <c r="N127" s="1"/>
      <c r="O127" s="1"/>
    </row>
    <row r="128" spans="1:15" ht="13.5" customHeight="1">
      <c r="A128" s="396"/>
      <c r="B128" s="141"/>
      <c r="C128" s="77"/>
      <c r="D128" s="84"/>
      <c r="E128" s="78"/>
      <c r="F128" s="311" t="s">
        <v>364</v>
      </c>
      <c r="G128" s="78"/>
      <c r="H128" s="78">
        <v>20000</v>
      </c>
      <c r="I128" s="78"/>
      <c r="J128" s="1"/>
      <c r="K128" s="1"/>
      <c r="L128" s="1"/>
      <c r="M128" s="1"/>
      <c r="N128" s="1"/>
      <c r="O128" s="1"/>
    </row>
    <row r="129" spans="1:15" ht="13.5" customHeight="1">
      <c r="A129" s="355">
        <v>751</v>
      </c>
      <c r="B129" s="355"/>
      <c r="C129" s="385"/>
      <c r="D129" s="372" t="s">
        <v>357</v>
      </c>
      <c r="E129" s="387"/>
      <c r="F129" s="388"/>
      <c r="G129" s="387"/>
      <c r="H129" s="389"/>
      <c r="I129" s="389"/>
      <c r="J129" s="1"/>
      <c r="K129" s="1"/>
      <c r="L129" s="1"/>
      <c r="M129" s="1"/>
      <c r="N129" s="1"/>
      <c r="O129" s="1"/>
    </row>
    <row r="130" spans="1:15" ht="13.5" customHeight="1">
      <c r="A130" s="250"/>
      <c r="B130" s="250"/>
      <c r="C130" s="386"/>
      <c r="D130" s="250" t="s">
        <v>358</v>
      </c>
      <c r="E130" s="376">
        <v>0</v>
      </c>
      <c r="F130" s="371"/>
      <c r="G130" s="376">
        <f>G133</f>
        <v>40367</v>
      </c>
      <c r="H130" s="378">
        <v>0</v>
      </c>
      <c r="I130" s="378">
        <f>G130</f>
        <v>40367</v>
      </c>
      <c r="J130" s="1"/>
      <c r="K130" s="1"/>
      <c r="L130" s="1"/>
      <c r="M130" s="1"/>
      <c r="N130" s="1"/>
      <c r="O130" s="1"/>
    </row>
    <row r="131" spans="1:15" ht="13.5" customHeight="1">
      <c r="A131" s="257"/>
      <c r="B131" s="373">
        <v>75109</v>
      </c>
      <c r="C131" s="243"/>
      <c r="D131" s="244" t="s">
        <v>359</v>
      </c>
      <c r="E131" s="377"/>
      <c r="F131" s="374"/>
      <c r="G131" s="377"/>
      <c r="H131" s="379"/>
      <c r="I131" s="379"/>
      <c r="J131" s="1"/>
      <c r="K131" s="1"/>
      <c r="L131" s="1"/>
      <c r="M131" s="1"/>
      <c r="N131" s="1"/>
      <c r="O131" s="1"/>
    </row>
    <row r="132" spans="1:15" ht="13.5" customHeight="1">
      <c r="A132" s="257"/>
      <c r="B132" s="373"/>
      <c r="C132" s="243"/>
      <c r="D132" s="244" t="s">
        <v>393</v>
      </c>
      <c r="E132" s="377"/>
      <c r="F132" s="374"/>
      <c r="G132" s="377"/>
      <c r="H132" s="379"/>
      <c r="I132" s="379"/>
      <c r="J132" s="1"/>
      <c r="K132" s="1"/>
      <c r="L132" s="1"/>
      <c r="M132" s="1"/>
      <c r="N132" s="1"/>
      <c r="O132" s="1"/>
    </row>
    <row r="133" spans="1:15" ht="13.5" customHeight="1">
      <c r="A133" s="257"/>
      <c r="B133" s="257"/>
      <c r="C133" s="248"/>
      <c r="D133" s="244" t="s">
        <v>360</v>
      </c>
      <c r="E133" s="245">
        <v>0</v>
      </c>
      <c r="F133" s="244" t="s">
        <v>243</v>
      </c>
      <c r="G133" s="245">
        <f>G136</f>
        <v>40367</v>
      </c>
      <c r="H133" s="246">
        <v>0</v>
      </c>
      <c r="I133" s="246">
        <f>G133</f>
        <v>40367</v>
      </c>
      <c r="J133" s="1"/>
      <c r="K133" s="1"/>
      <c r="L133" s="1"/>
      <c r="M133" s="1"/>
      <c r="N133" s="1"/>
      <c r="O133" s="1"/>
    </row>
    <row r="134" spans="1:15" ht="13.5" customHeight="1">
      <c r="A134" s="257"/>
      <c r="B134" s="257"/>
      <c r="C134" s="248">
        <v>2110</v>
      </c>
      <c r="D134" s="26" t="s">
        <v>30</v>
      </c>
      <c r="E134" s="133"/>
      <c r="F134" s="370"/>
      <c r="G134" s="133"/>
      <c r="H134" s="134"/>
      <c r="I134" s="134"/>
      <c r="J134" s="1"/>
      <c r="K134" s="1"/>
      <c r="L134" s="1"/>
      <c r="M134" s="1"/>
      <c r="N134" s="1"/>
      <c r="O134" s="1"/>
    </row>
    <row r="135" spans="1:15" ht="13.5" customHeight="1">
      <c r="A135" s="257"/>
      <c r="B135" s="257"/>
      <c r="C135" s="248"/>
      <c r="D135" s="26" t="s">
        <v>13</v>
      </c>
      <c r="E135" s="133"/>
      <c r="F135" s="370"/>
      <c r="G135" s="133"/>
      <c r="H135" s="134"/>
      <c r="I135" s="134"/>
      <c r="J135" s="1"/>
      <c r="K135" s="1"/>
      <c r="L135" s="1"/>
      <c r="M135" s="1"/>
      <c r="N135" s="1"/>
      <c r="O135" s="1"/>
    </row>
    <row r="136" spans="1:15" ht="13.5" customHeight="1">
      <c r="A136" s="257"/>
      <c r="B136" s="257"/>
      <c r="C136" s="248"/>
      <c r="D136" s="26" t="s">
        <v>26</v>
      </c>
      <c r="E136" s="133">
        <v>0</v>
      </c>
      <c r="F136" s="370" t="s">
        <v>300</v>
      </c>
      <c r="G136" s="133">
        <f>G137+G138</f>
        <v>40367</v>
      </c>
      <c r="H136" s="134">
        <v>0</v>
      </c>
      <c r="I136" s="134">
        <f>E136+G136</f>
        <v>40367</v>
      </c>
      <c r="J136" s="1"/>
      <c r="K136" s="1"/>
      <c r="L136" s="1"/>
      <c r="M136" s="1"/>
      <c r="N136" s="1"/>
      <c r="O136" s="1"/>
    </row>
    <row r="137" spans="1:15" ht="13.5" customHeight="1">
      <c r="A137" s="257"/>
      <c r="B137" s="257"/>
      <c r="C137" s="248"/>
      <c r="D137" s="341"/>
      <c r="E137" s="133"/>
      <c r="F137" s="370" t="s">
        <v>361</v>
      </c>
      <c r="G137" s="133">
        <v>34717</v>
      </c>
      <c r="H137" s="134"/>
      <c r="I137" s="134"/>
      <c r="J137" s="1"/>
      <c r="K137" s="1"/>
      <c r="L137" s="1"/>
      <c r="M137" s="1"/>
      <c r="N137" s="1"/>
      <c r="O137" s="1"/>
    </row>
    <row r="138" spans="1:15" ht="13.5" customHeight="1">
      <c r="A138" s="257"/>
      <c r="B138" s="257"/>
      <c r="C138" s="248"/>
      <c r="D138" s="341"/>
      <c r="E138" s="133"/>
      <c r="F138" s="26" t="s">
        <v>366</v>
      </c>
      <c r="G138" s="133">
        <v>5650</v>
      </c>
      <c r="H138" s="134"/>
      <c r="I138" s="134"/>
      <c r="J138" s="1"/>
      <c r="K138" s="1"/>
      <c r="L138" s="1"/>
      <c r="M138" s="1"/>
      <c r="N138" s="1"/>
      <c r="O138" s="1"/>
    </row>
    <row r="139" spans="1:15" ht="13.5" customHeight="1">
      <c r="A139" s="364">
        <v>752</v>
      </c>
      <c r="B139" s="364"/>
      <c r="C139" s="364"/>
      <c r="D139" s="364" t="s">
        <v>340</v>
      </c>
      <c r="E139" s="365">
        <v>0</v>
      </c>
      <c r="F139" s="365"/>
      <c r="G139" s="375">
        <f>G140</f>
        <v>28325</v>
      </c>
      <c r="H139" s="365">
        <v>0</v>
      </c>
      <c r="I139" s="375">
        <f>G139</f>
        <v>28325</v>
      </c>
      <c r="J139" s="1"/>
      <c r="K139" s="1"/>
      <c r="L139" s="1"/>
      <c r="M139" s="1"/>
      <c r="N139" s="1"/>
      <c r="O139" s="1"/>
    </row>
    <row r="140" spans="1:15" ht="13.5" customHeight="1">
      <c r="A140" s="257"/>
      <c r="B140" s="242">
        <v>759295</v>
      </c>
      <c r="C140" s="242"/>
      <c r="D140" s="363" t="s">
        <v>73</v>
      </c>
      <c r="E140" s="383">
        <v>0</v>
      </c>
      <c r="F140" s="221" t="s">
        <v>243</v>
      </c>
      <c r="G140" s="224">
        <f>G143</f>
        <v>28325</v>
      </c>
      <c r="H140" s="224">
        <v>0</v>
      </c>
      <c r="I140" s="224">
        <f>G140</f>
        <v>28325</v>
      </c>
      <c r="J140" s="1"/>
      <c r="K140" s="1"/>
      <c r="L140" s="1"/>
      <c r="M140" s="1"/>
      <c r="N140" s="1"/>
      <c r="O140" s="1"/>
    </row>
    <row r="141" spans="1:15" ht="13.5" customHeight="1">
      <c r="A141" s="257"/>
      <c r="B141" s="247"/>
      <c r="C141" s="316">
        <v>2110</v>
      </c>
      <c r="D141" s="382" t="s">
        <v>30</v>
      </c>
      <c r="E141" s="252"/>
      <c r="F141" s="252"/>
      <c r="G141" s="281"/>
      <c r="H141" s="281"/>
      <c r="I141" s="281"/>
      <c r="J141" s="1"/>
      <c r="K141" s="1"/>
      <c r="L141" s="1"/>
      <c r="M141" s="1"/>
      <c r="N141" s="1"/>
      <c r="O141" s="1"/>
    </row>
    <row r="142" spans="1:15" ht="13.5" customHeight="1">
      <c r="A142" s="257"/>
      <c r="B142" s="247"/>
      <c r="C142" s="316"/>
      <c r="D142" s="382" t="s">
        <v>13</v>
      </c>
      <c r="E142" s="252"/>
      <c r="F142" s="252"/>
      <c r="G142" s="281"/>
      <c r="H142" s="281"/>
      <c r="I142" s="281"/>
      <c r="J142" s="1"/>
      <c r="K142" s="1"/>
      <c r="L142" s="1"/>
      <c r="M142" s="1"/>
      <c r="N142" s="1"/>
      <c r="O142" s="1"/>
    </row>
    <row r="143" spans="1:15" ht="13.5" customHeight="1">
      <c r="A143" s="257"/>
      <c r="B143" s="247"/>
      <c r="C143" s="316"/>
      <c r="D143" s="382" t="s">
        <v>26</v>
      </c>
      <c r="E143" s="252">
        <v>0</v>
      </c>
      <c r="F143" s="252" t="s">
        <v>341</v>
      </c>
      <c r="G143" s="281">
        <v>28325</v>
      </c>
      <c r="H143" s="281"/>
      <c r="I143" s="281">
        <f>G143</f>
        <v>28325</v>
      </c>
      <c r="J143" s="1"/>
      <c r="K143" s="1"/>
      <c r="L143" s="1"/>
      <c r="M143" s="1"/>
      <c r="N143" s="1"/>
      <c r="O143" s="1"/>
    </row>
    <row r="144" spans="1:15" ht="13.5" customHeight="1">
      <c r="A144" s="169">
        <v>754</v>
      </c>
      <c r="B144" s="169"/>
      <c r="C144" s="34"/>
      <c r="D144" s="157" t="s">
        <v>46</v>
      </c>
      <c r="E144" s="90"/>
      <c r="F144" s="91"/>
      <c r="G144" s="92"/>
      <c r="H144" s="90"/>
      <c r="I144" s="93"/>
      <c r="J144" s="1"/>
      <c r="K144" s="1"/>
      <c r="L144" s="1"/>
      <c r="M144" s="1"/>
      <c r="N144" s="1"/>
      <c r="O144" s="1"/>
    </row>
    <row r="145" spans="1:15" ht="13.5" customHeight="1">
      <c r="A145" s="181"/>
      <c r="B145" s="181"/>
      <c r="C145" s="390"/>
      <c r="D145" s="167" t="s">
        <v>47</v>
      </c>
      <c r="E145" s="351">
        <f>E147</f>
        <v>3637000</v>
      </c>
      <c r="F145" s="181"/>
      <c r="G145" s="352">
        <f>G147+G174+G170</f>
        <v>564094</v>
      </c>
      <c r="H145" s="351">
        <f>H147</f>
        <v>11000</v>
      </c>
      <c r="I145" s="391">
        <f>E145+G145-H145</f>
        <v>4190094</v>
      </c>
      <c r="J145" s="1"/>
      <c r="K145" s="1"/>
      <c r="L145" s="1"/>
      <c r="M145" s="1"/>
      <c r="N145" s="1"/>
      <c r="O145" s="1"/>
    </row>
    <row r="146" spans="1:15" ht="13.5" customHeight="1">
      <c r="A146" s="31"/>
      <c r="B146" s="31"/>
      <c r="C146" s="48"/>
      <c r="D146" s="392" t="s">
        <v>205</v>
      </c>
      <c r="E146" s="68">
        <v>0</v>
      </c>
      <c r="F146" s="158"/>
      <c r="G146" s="393">
        <f>G163+G166</f>
        <v>36000</v>
      </c>
      <c r="H146" s="68">
        <v>0</v>
      </c>
      <c r="I146" s="394">
        <f>G146</f>
        <v>36000</v>
      </c>
      <c r="J146" s="1"/>
      <c r="K146" s="1"/>
      <c r="L146" s="1"/>
      <c r="M146" s="1"/>
      <c r="N146" s="1"/>
      <c r="O146" s="1"/>
    </row>
    <row r="147" spans="1:15" ht="13.5" customHeight="1">
      <c r="A147" s="182"/>
      <c r="B147" s="83">
        <v>75411</v>
      </c>
      <c r="C147" s="314"/>
      <c r="D147" s="113" t="s">
        <v>48</v>
      </c>
      <c r="E147" s="33">
        <f>E150</f>
        <v>3637000</v>
      </c>
      <c r="F147" s="33" t="s">
        <v>243</v>
      </c>
      <c r="G147" s="33">
        <f>G150+G169+G163+G166</f>
        <v>544161</v>
      </c>
      <c r="H147" s="33">
        <f>H150</f>
        <v>11000</v>
      </c>
      <c r="I147" s="33">
        <f>E147+G147-H147</f>
        <v>4170161</v>
      </c>
      <c r="J147" s="1"/>
      <c r="K147" s="1"/>
      <c r="L147" s="1"/>
      <c r="M147" s="1"/>
      <c r="N147" s="1"/>
      <c r="O147" s="1"/>
    </row>
    <row r="148" spans="1:15" ht="13.5" customHeight="1">
      <c r="A148" s="182"/>
      <c r="B148" s="318"/>
      <c r="C148" s="316">
        <v>2110</v>
      </c>
      <c r="D148" s="26" t="s">
        <v>30</v>
      </c>
      <c r="E148" s="25"/>
      <c r="F148" s="26"/>
      <c r="G148" s="25"/>
      <c r="H148" s="25"/>
      <c r="I148" s="25">
        <f>I150+I163+I166+I169</f>
        <v>4170161</v>
      </c>
      <c r="J148" s="1"/>
      <c r="K148" s="1"/>
      <c r="L148" s="1"/>
      <c r="M148" s="1"/>
      <c r="N148" s="1"/>
      <c r="O148" s="1"/>
    </row>
    <row r="149" spans="1:15" ht="13.5" customHeight="1">
      <c r="A149" s="182"/>
      <c r="B149" s="318"/>
      <c r="C149" s="316"/>
      <c r="D149" s="26" t="s">
        <v>13</v>
      </c>
      <c r="E149" s="25"/>
      <c r="F149" s="26"/>
      <c r="G149" s="25"/>
      <c r="H149" s="25"/>
      <c r="I149" s="25"/>
      <c r="J149" s="4"/>
      <c r="K149" s="1"/>
      <c r="L149" s="1"/>
      <c r="M149" s="1"/>
      <c r="N149" s="1"/>
      <c r="O149" s="1"/>
    </row>
    <row r="150" spans="1:15" ht="13.5" customHeight="1">
      <c r="A150" s="182"/>
      <c r="B150" s="318"/>
      <c r="C150" s="316"/>
      <c r="D150" s="26" t="s">
        <v>26</v>
      </c>
      <c r="E150" s="25">
        <v>3637000</v>
      </c>
      <c r="F150" s="26" t="s">
        <v>300</v>
      </c>
      <c r="G150" s="25">
        <f>G151+G156+G157+G158+G159</f>
        <v>501661</v>
      </c>
      <c r="H150" s="25">
        <f>H160</f>
        <v>11000</v>
      </c>
      <c r="I150" s="25">
        <f>E150+G150-H150</f>
        <v>4127661</v>
      </c>
      <c r="J150" s="1"/>
      <c r="K150" s="1"/>
      <c r="L150" s="1"/>
      <c r="M150" s="1"/>
      <c r="N150" s="1"/>
      <c r="O150" s="1"/>
    </row>
    <row r="151" spans="1:15" ht="13.5" customHeight="1">
      <c r="A151" s="141"/>
      <c r="B151" s="124"/>
      <c r="C151" s="316"/>
      <c r="D151" s="26"/>
      <c r="E151" s="25"/>
      <c r="F151" s="26" t="s">
        <v>370</v>
      </c>
      <c r="G151" s="25">
        <v>12620</v>
      </c>
      <c r="H151" s="25"/>
      <c r="I151" s="25"/>
      <c r="J151" s="1"/>
      <c r="K151" s="1"/>
      <c r="L151" s="1"/>
      <c r="M151" s="1"/>
      <c r="N151" s="1"/>
      <c r="O151" s="1"/>
    </row>
    <row r="152" spans="1:15" ht="13.5" customHeight="1">
      <c r="A152" s="62"/>
      <c r="B152" s="47"/>
      <c r="C152" s="47"/>
      <c r="D152" s="47"/>
      <c r="E152" s="46" t="s">
        <v>453</v>
      </c>
      <c r="F152" s="47"/>
      <c r="G152" s="46"/>
      <c r="H152" s="46"/>
      <c r="I152" s="46"/>
      <c r="J152" s="1"/>
      <c r="K152" s="1"/>
      <c r="L152" s="1"/>
      <c r="M152" s="1"/>
      <c r="N152" s="1"/>
      <c r="O152" s="1"/>
    </row>
    <row r="153" spans="1:15" ht="13.5" customHeight="1">
      <c r="A153" s="62"/>
      <c r="B153" s="47"/>
      <c r="C153" s="47"/>
      <c r="D153" s="47"/>
      <c r="E153" s="46"/>
      <c r="F153" s="47"/>
      <c r="G153" s="46"/>
      <c r="H153" s="46"/>
      <c r="I153" s="46"/>
      <c r="J153" s="1"/>
      <c r="K153" s="1"/>
      <c r="L153" s="1"/>
      <c r="M153" s="1"/>
      <c r="N153" s="1"/>
      <c r="O153" s="1"/>
    </row>
    <row r="154" spans="1:15" ht="13.5" customHeight="1">
      <c r="A154" s="15" t="s">
        <v>0</v>
      </c>
      <c r="B154" s="212" t="s">
        <v>245</v>
      </c>
      <c r="C154" s="15" t="s">
        <v>1</v>
      </c>
      <c r="D154" s="15" t="s">
        <v>2</v>
      </c>
      <c r="E154" s="320" t="s">
        <v>3</v>
      </c>
      <c r="F154" s="321" t="s">
        <v>5</v>
      </c>
      <c r="G154" s="320" t="s">
        <v>6</v>
      </c>
      <c r="H154" s="321" t="s">
        <v>7</v>
      </c>
      <c r="I154" s="321" t="s">
        <v>8</v>
      </c>
      <c r="J154" s="1"/>
      <c r="K154" s="1"/>
      <c r="L154" s="1"/>
      <c r="M154" s="1"/>
      <c r="N154" s="1"/>
      <c r="O154" s="1"/>
    </row>
    <row r="155" spans="1:15" ht="13.5" customHeight="1">
      <c r="A155" s="168"/>
      <c r="B155" s="53"/>
      <c r="C155" s="168"/>
      <c r="D155" s="168"/>
      <c r="E155" s="322" t="s">
        <v>4</v>
      </c>
      <c r="F155" s="323"/>
      <c r="G155" s="322"/>
      <c r="H155" s="323"/>
      <c r="I155" s="323" t="s">
        <v>9</v>
      </c>
      <c r="J155" s="1"/>
      <c r="K155" s="1"/>
      <c r="L155" s="1"/>
      <c r="M155" s="1"/>
      <c r="N155" s="1"/>
      <c r="O155" s="1"/>
    </row>
    <row r="156" spans="1:15" ht="13.5" customHeight="1">
      <c r="A156" s="182"/>
      <c r="B156" s="318"/>
      <c r="C156" s="316"/>
      <c r="D156" s="26"/>
      <c r="E156" s="25"/>
      <c r="F156" s="26" t="s">
        <v>345</v>
      </c>
      <c r="G156" s="25">
        <v>57321</v>
      </c>
      <c r="H156" s="25"/>
      <c r="I156" s="25"/>
      <c r="J156" s="1"/>
      <c r="K156" s="1"/>
      <c r="L156" s="1"/>
      <c r="M156" s="1"/>
      <c r="N156" s="1"/>
      <c r="O156" s="1"/>
    </row>
    <row r="157" spans="1:15" ht="13.5" customHeight="1">
      <c r="A157" s="182"/>
      <c r="B157" s="318"/>
      <c r="C157" s="316"/>
      <c r="D157" s="26"/>
      <c r="E157" s="25"/>
      <c r="F157" s="26" t="s">
        <v>361</v>
      </c>
      <c r="G157" s="25">
        <v>18620</v>
      </c>
      <c r="H157" s="25"/>
      <c r="I157" s="25"/>
      <c r="J157" s="1"/>
      <c r="K157" s="1"/>
      <c r="L157" s="1"/>
      <c r="M157" s="1"/>
      <c r="N157" s="1"/>
      <c r="O157" s="1"/>
    </row>
    <row r="158" spans="1:15" ht="13.5" customHeight="1">
      <c r="A158" s="182"/>
      <c r="B158" s="318"/>
      <c r="C158" s="316"/>
      <c r="D158" s="26"/>
      <c r="E158" s="25"/>
      <c r="F158" s="26" t="s">
        <v>369</v>
      </c>
      <c r="G158" s="25">
        <v>101000</v>
      </c>
      <c r="H158" s="25"/>
      <c r="I158" s="25"/>
      <c r="J158" s="1"/>
      <c r="K158" s="1"/>
      <c r="L158" s="1"/>
      <c r="M158" s="1"/>
      <c r="N158" s="1"/>
      <c r="O158" s="1"/>
    </row>
    <row r="159" spans="1:15" ht="13.5" customHeight="1">
      <c r="A159" s="182"/>
      <c r="B159" s="318"/>
      <c r="C159" s="316"/>
      <c r="D159" s="26"/>
      <c r="E159" s="25"/>
      <c r="F159" s="124" t="s">
        <v>368</v>
      </c>
      <c r="G159" s="25">
        <v>312100</v>
      </c>
      <c r="H159" s="25"/>
      <c r="I159" s="25"/>
      <c r="J159" s="1"/>
      <c r="K159" s="1"/>
      <c r="L159" s="1"/>
      <c r="M159" s="1"/>
      <c r="N159" s="1"/>
      <c r="O159" s="1"/>
    </row>
    <row r="160" spans="1:15" ht="13.5" customHeight="1">
      <c r="A160" s="182"/>
      <c r="B160" s="318"/>
      <c r="C160" s="316"/>
      <c r="D160" s="26"/>
      <c r="E160" s="25"/>
      <c r="F160" s="124" t="s">
        <v>374</v>
      </c>
      <c r="G160" s="25"/>
      <c r="H160" s="25">
        <v>11000</v>
      </c>
      <c r="I160" s="25"/>
      <c r="J160" s="1"/>
      <c r="K160" s="1"/>
      <c r="L160" s="1"/>
      <c r="M160" s="1"/>
      <c r="N160" s="1"/>
      <c r="O160" s="1"/>
    </row>
    <row r="161" spans="1:15" ht="13.5" customHeight="1">
      <c r="A161" s="182"/>
      <c r="B161" s="318"/>
      <c r="C161" s="316">
        <v>6410</v>
      </c>
      <c r="D161" s="26" t="s">
        <v>394</v>
      </c>
      <c r="E161" s="25"/>
      <c r="F161" s="124"/>
      <c r="G161" s="25"/>
      <c r="H161" s="25"/>
      <c r="I161" s="25"/>
      <c r="J161" s="1"/>
      <c r="K161" s="1"/>
      <c r="L161" s="1"/>
      <c r="M161" s="1"/>
      <c r="N161" s="1"/>
      <c r="O161" s="1"/>
    </row>
    <row r="162" spans="1:15" ht="13.5" customHeight="1">
      <c r="A162" s="182"/>
      <c r="B162" s="318"/>
      <c r="C162" s="316"/>
      <c r="D162" s="26" t="s">
        <v>372</v>
      </c>
      <c r="E162" s="25"/>
      <c r="F162" s="124"/>
      <c r="G162" s="25"/>
      <c r="H162" s="25"/>
      <c r="I162" s="25"/>
      <c r="J162" s="1"/>
      <c r="K162" s="1"/>
      <c r="L162" s="1"/>
      <c r="M162" s="1"/>
      <c r="N162" s="1"/>
      <c r="O162" s="1"/>
    </row>
    <row r="163" spans="1:15" ht="13.5" customHeight="1">
      <c r="A163" s="182"/>
      <c r="B163" s="318"/>
      <c r="C163" s="316"/>
      <c r="D163" s="26" t="s">
        <v>373</v>
      </c>
      <c r="E163" s="25">
        <v>0</v>
      </c>
      <c r="F163" s="124" t="s">
        <v>374</v>
      </c>
      <c r="G163" s="25">
        <v>11000</v>
      </c>
      <c r="H163" s="25">
        <v>0</v>
      </c>
      <c r="I163" s="25">
        <f>G163</f>
        <v>11000</v>
      </c>
      <c r="J163" s="1"/>
      <c r="K163" s="1"/>
      <c r="L163" s="1"/>
      <c r="M163" s="1"/>
      <c r="N163" s="1"/>
      <c r="O163" s="1"/>
    </row>
    <row r="164" spans="1:15" ht="13.5" customHeight="1">
      <c r="A164" s="182"/>
      <c r="B164" s="318"/>
      <c r="C164" s="316"/>
      <c r="D164" s="26"/>
      <c r="E164" s="25"/>
      <c r="F164" s="124"/>
      <c r="G164" s="25"/>
      <c r="H164" s="25"/>
      <c r="I164" s="25"/>
      <c r="J164" s="1"/>
      <c r="K164" s="1"/>
      <c r="L164" s="1"/>
      <c r="M164" s="1"/>
      <c r="N164" s="1"/>
      <c r="O164" s="1"/>
    </row>
    <row r="165" spans="1:15" ht="13.5" customHeight="1">
      <c r="A165" s="182"/>
      <c r="B165" s="318"/>
      <c r="C165" s="316">
        <v>6610</v>
      </c>
      <c r="D165" s="26" t="s">
        <v>375</v>
      </c>
      <c r="E165" s="25"/>
      <c r="F165" s="124"/>
      <c r="G165" s="25"/>
      <c r="H165" s="25"/>
      <c r="I165" s="25"/>
      <c r="J165" s="1"/>
      <c r="K165" s="1"/>
      <c r="L165" s="1"/>
      <c r="M165" s="1"/>
      <c r="N165" s="1"/>
      <c r="O165" s="1"/>
    </row>
    <row r="166" spans="1:15" ht="13.5" customHeight="1">
      <c r="A166" s="182"/>
      <c r="B166" s="318"/>
      <c r="C166" s="316"/>
      <c r="D166" s="26" t="s">
        <v>376</v>
      </c>
      <c r="E166" s="25">
        <v>0</v>
      </c>
      <c r="F166" s="124" t="s">
        <v>374</v>
      </c>
      <c r="G166" s="25">
        <v>25000</v>
      </c>
      <c r="H166" s="25">
        <v>0</v>
      </c>
      <c r="I166" s="25">
        <f>G166</f>
        <v>25000</v>
      </c>
      <c r="J166" s="1"/>
      <c r="K166" s="1"/>
      <c r="L166" s="1"/>
      <c r="M166" s="1"/>
      <c r="N166" s="1"/>
      <c r="O166" s="1"/>
    </row>
    <row r="167" spans="1:15" ht="13.5" customHeight="1">
      <c r="A167" s="182"/>
      <c r="B167" s="318"/>
      <c r="C167" s="316"/>
      <c r="D167" s="26"/>
      <c r="E167" s="25"/>
      <c r="F167" s="124"/>
      <c r="G167" s="25"/>
      <c r="H167" s="25"/>
      <c r="I167" s="25"/>
      <c r="J167" s="1"/>
      <c r="K167" s="1"/>
      <c r="L167" s="1"/>
      <c r="M167" s="1"/>
      <c r="N167" s="1"/>
      <c r="O167" s="1"/>
    </row>
    <row r="168" spans="1:15" ht="13.5" customHeight="1">
      <c r="A168" s="182"/>
      <c r="B168" s="318"/>
      <c r="C168" s="316" t="s">
        <v>192</v>
      </c>
      <c r="D168" s="26" t="s">
        <v>270</v>
      </c>
      <c r="E168" s="25"/>
      <c r="F168" s="26"/>
      <c r="G168" s="25"/>
      <c r="H168" s="25"/>
      <c r="I168" s="25"/>
      <c r="J168" s="1"/>
      <c r="K168" s="1"/>
      <c r="L168" s="1"/>
      <c r="M168" s="1"/>
      <c r="N168" s="1"/>
      <c r="O168" s="1"/>
    </row>
    <row r="169" spans="1:15" ht="13.5" customHeight="1">
      <c r="A169" s="182"/>
      <c r="B169" s="124"/>
      <c r="C169" s="316"/>
      <c r="D169" s="26" t="s">
        <v>271</v>
      </c>
      <c r="E169" s="25">
        <v>0</v>
      </c>
      <c r="F169" s="26" t="s">
        <v>364</v>
      </c>
      <c r="G169" s="25">
        <v>6500</v>
      </c>
      <c r="H169" s="25">
        <v>0</v>
      </c>
      <c r="I169" s="25">
        <v>6500</v>
      </c>
      <c r="J169" s="1"/>
      <c r="K169" s="1"/>
      <c r="L169" s="1"/>
      <c r="M169" s="1"/>
      <c r="N169" s="1"/>
      <c r="O169" s="1"/>
    </row>
    <row r="170" spans="1:15" ht="13.5" customHeight="1">
      <c r="A170" s="182"/>
      <c r="B170" s="83">
        <v>75495</v>
      </c>
      <c r="C170" s="314"/>
      <c r="D170" s="113" t="s">
        <v>153</v>
      </c>
      <c r="E170" s="33">
        <v>0</v>
      </c>
      <c r="F170" s="113" t="s">
        <v>243</v>
      </c>
      <c r="G170" s="33">
        <f>G173</f>
        <v>19933</v>
      </c>
      <c r="H170" s="33">
        <v>0</v>
      </c>
      <c r="I170" s="33">
        <f>G170</f>
        <v>19933</v>
      </c>
      <c r="J170" s="1"/>
      <c r="K170" s="1"/>
      <c r="L170" s="1"/>
      <c r="M170" s="1"/>
      <c r="N170" s="1"/>
      <c r="O170" s="1"/>
    </row>
    <row r="171" spans="1:15" ht="13.5" customHeight="1">
      <c r="A171" s="182"/>
      <c r="B171" s="318"/>
      <c r="C171" s="316">
        <v>2120</v>
      </c>
      <c r="D171" s="26" t="s">
        <v>295</v>
      </c>
      <c r="E171" s="25"/>
      <c r="F171" s="26"/>
      <c r="G171" s="25"/>
      <c r="H171" s="25"/>
      <c r="I171" s="25"/>
      <c r="J171" s="1"/>
      <c r="K171" s="1"/>
      <c r="L171" s="1"/>
      <c r="M171" s="1"/>
      <c r="N171" s="1"/>
      <c r="O171" s="1"/>
    </row>
    <row r="172" spans="1:15" ht="13.5" customHeight="1">
      <c r="A172" s="182"/>
      <c r="B172" s="318"/>
      <c r="C172" s="316"/>
      <c r="D172" s="26" t="s">
        <v>301</v>
      </c>
      <c r="E172" s="25"/>
      <c r="F172" s="26"/>
      <c r="G172" s="25"/>
      <c r="H172" s="25"/>
      <c r="I172" s="25"/>
      <c r="J172" s="1"/>
      <c r="K172" s="1"/>
      <c r="L172" s="1"/>
      <c r="M172" s="1"/>
      <c r="N172" s="1"/>
      <c r="O172" s="1"/>
    </row>
    <row r="173" spans="1:15" ht="13.5" customHeight="1">
      <c r="A173" s="182"/>
      <c r="B173" s="124"/>
      <c r="C173" s="316"/>
      <c r="D173" s="26" t="s">
        <v>302</v>
      </c>
      <c r="E173" s="25">
        <v>0</v>
      </c>
      <c r="F173" s="26" t="s">
        <v>366</v>
      </c>
      <c r="G173" s="25">
        <v>19933</v>
      </c>
      <c r="H173" s="25"/>
      <c r="I173" s="25"/>
      <c r="J173" s="1"/>
      <c r="K173" s="1"/>
      <c r="L173" s="1"/>
      <c r="M173" s="1"/>
      <c r="N173" s="1"/>
      <c r="O173" s="1"/>
    </row>
    <row r="174" spans="1:15" ht="13.5" customHeight="1">
      <c r="A174" s="182"/>
      <c r="B174" s="313">
        <v>75478</v>
      </c>
      <c r="C174" s="314"/>
      <c r="D174" s="113" t="s">
        <v>306</v>
      </c>
      <c r="E174" s="33">
        <v>0</v>
      </c>
      <c r="F174" s="113"/>
      <c r="G174" s="33"/>
      <c r="H174" s="33"/>
      <c r="I174" s="33"/>
      <c r="J174" s="1"/>
      <c r="K174" s="1"/>
      <c r="L174" s="1"/>
      <c r="M174" s="1"/>
      <c r="N174" s="1"/>
      <c r="O174" s="1"/>
    </row>
    <row r="175" spans="1:15" ht="13.5" customHeight="1">
      <c r="A175" s="182"/>
      <c r="B175" s="315"/>
      <c r="C175" s="316">
        <v>2110</v>
      </c>
      <c r="D175" s="26" t="s">
        <v>30</v>
      </c>
      <c r="E175" s="25"/>
      <c r="F175" s="26"/>
      <c r="G175" s="25"/>
      <c r="H175" s="25"/>
      <c r="I175" s="25"/>
      <c r="J175" s="1"/>
      <c r="K175" s="1"/>
      <c r="L175" s="1"/>
      <c r="M175" s="1"/>
      <c r="N175" s="1"/>
      <c r="O175" s="1"/>
    </row>
    <row r="176" spans="1:15" ht="13.5" customHeight="1">
      <c r="A176" s="182"/>
      <c r="B176" s="315"/>
      <c r="C176" s="316"/>
      <c r="D176" s="26" t="s">
        <v>13</v>
      </c>
      <c r="E176" s="25"/>
      <c r="F176" s="26"/>
      <c r="G176" s="25"/>
      <c r="H176" s="25"/>
      <c r="I176" s="25"/>
      <c r="J176" s="1"/>
      <c r="K176" s="1"/>
      <c r="L176" s="1"/>
      <c r="M176" s="1"/>
      <c r="N176" s="1"/>
      <c r="O176" s="1"/>
    </row>
    <row r="177" spans="1:15" ht="13.5" customHeight="1">
      <c r="A177" s="182"/>
      <c r="B177" s="315"/>
      <c r="C177" s="316"/>
      <c r="D177" s="26" t="s">
        <v>26</v>
      </c>
      <c r="E177" s="25">
        <v>0</v>
      </c>
      <c r="F177" s="26"/>
      <c r="G177" s="25"/>
      <c r="H177" s="25"/>
      <c r="I177" s="25"/>
      <c r="J177" s="1"/>
      <c r="K177" s="1"/>
      <c r="L177" s="1"/>
      <c r="M177" s="1"/>
      <c r="N177" s="1"/>
      <c r="O177" s="1"/>
    </row>
    <row r="178" spans="1:15" ht="13.5" customHeight="1">
      <c r="A178" s="31">
        <v>755</v>
      </c>
      <c r="B178" s="31"/>
      <c r="C178" s="31"/>
      <c r="D178" s="31" t="s">
        <v>273</v>
      </c>
      <c r="E178" s="32">
        <f>E179</f>
        <v>125208</v>
      </c>
      <c r="F178" s="18"/>
      <c r="G178" s="32">
        <f>G179</f>
        <v>0</v>
      </c>
      <c r="H178" s="294">
        <v>0</v>
      </c>
      <c r="I178" s="32">
        <f>I179</f>
        <v>125208</v>
      </c>
      <c r="J178" s="1"/>
      <c r="K178" s="1"/>
      <c r="L178" s="1"/>
      <c r="M178" s="1"/>
      <c r="N178" s="1"/>
      <c r="O178" s="1"/>
    </row>
    <row r="179" spans="1:15" ht="13.5" customHeight="1">
      <c r="A179" s="225"/>
      <c r="B179" s="191">
        <v>75515</v>
      </c>
      <c r="C179" s="141"/>
      <c r="D179" s="61" t="s">
        <v>274</v>
      </c>
      <c r="E179" s="21">
        <f>E182</f>
        <v>125208</v>
      </c>
      <c r="F179" s="61" t="s">
        <v>243</v>
      </c>
      <c r="G179" s="21">
        <f>G182</f>
        <v>0</v>
      </c>
      <c r="H179" s="51">
        <v>0</v>
      </c>
      <c r="I179" s="21">
        <f>E179</f>
        <v>125208</v>
      </c>
      <c r="J179" s="1"/>
      <c r="K179" s="1"/>
      <c r="L179" s="1"/>
      <c r="M179" s="1"/>
      <c r="N179" s="1"/>
      <c r="O179" s="1"/>
    </row>
    <row r="180" spans="1:15" ht="13.5" customHeight="1">
      <c r="A180" s="225"/>
      <c r="B180" s="191"/>
      <c r="C180" s="42">
        <v>2110</v>
      </c>
      <c r="D180" s="42" t="s">
        <v>30</v>
      </c>
      <c r="E180" s="28"/>
      <c r="F180" s="26"/>
      <c r="G180" s="28"/>
      <c r="H180" s="51"/>
      <c r="I180" s="28"/>
      <c r="J180" s="1"/>
      <c r="K180" s="1"/>
      <c r="L180" s="1"/>
      <c r="M180" s="1"/>
      <c r="N180" s="1"/>
      <c r="O180" s="1"/>
    </row>
    <row r="181" spans="1:15" ht="13.5" customHeight="1">
      <c r="A181" s="225"/>
      <c r="B181" s="191"/>
      <c r="C181" s="42"/>
      <c r="D181" s="42" t="s">
        <v>13</v>
      </c>
      <c r="E181" s="28"/>
      <c r="F181" s="26"/>
      <c r="G181" s="28"/>
      <c r="H181" s="51"/>
      <c r="I181" s="28"/>
      <c r="J181" s="1"/>
      <c r="K181" s="1"/>
      <c r="L181" s="1"/>
      <c r="M181" s="1"/>
      <c r="N181" s="1"/>
      <c r="O181" s="1"/>
    </row>
    <row r="182" spans="1:15" ht="13.5" customHeight="1">
      <c r="A182" s="325"/>
      <c r="B182" s="144"/>
      <c r="C182" s="42"/>
      <c r="D182" s="42" t="s">
        <v>26</v>
      </c>
      <c r="E182" s="28">
        <v>125208</v>
      </c>
      <c r="F182" s="42"/>
      <c r="G182" s="28"/>
      <c r="H182" s="21"/>
      <c r="I182" s="28"/>
      <c r="J182" s="1"/>
      <c r="K182" s="1"/>
      <c r="L182" s="1"/>
      <c r="M182" s="1"/>
      <c r="N182" s="1"/>
      <c r="O182" s="1"/>
    </row>
    <row r="183" spans="1:15" ht="13.5" customHeight="1">
      <c r="A183" s="62"/>
      <c r="B183" s="62"/>
      <c r="C183" s="45"/>
      <c r="D183" s="62"/>
      <c r="E183" s="46"/>
      <c r="F183" s="47"/>
      <c r="G183" s="46"/>
      <c r="H183" s="46"/>
      <c r="I183" s="46"/>
      <c r="J183" s="1"/>
      <c r="K183" s="1"/>
      <c r="L183" s="1"/>
      <c r="M183" s="1"/>
      <c r="N183" s="1"/>
      <c r="O183" s="1"/>
    </row>
    <row r="184" spans="1:15" ht="13.5" customHeight="1">
      <c r="A184" s="62"/>
      <c r="B184" s="62"/>
      <c r="C184" s="45"/>
      <c r="D184" s="62"/>
      <c r="E184" s="46"/>
      <c r="F184" s="47"/>
      <c r="G184" s="46"/>
      <c r="H184" s="46"/>
      <c r="I184" s="46"/>
      <c r="J184" s="1"/>
      <c r="K184" s="1"/>
      <c r="L184" s="1"/>
      <c r="M184" s="1"/>
      <c r="N184" s="1"/>
      <c r="O184" s="1"/>
    </row>
    <row r="185" spans="1:15" ht="13.5" customHeight="1">
      <c r="A185" s="62"/>
      <c r="B185" s="62"/>
      <c r="C185" s="45"/>
      <c r="D185" s="62"/>
      <c r="E185" s="46"/>
      <c r="F185" s="47"/>
      <c r="G185" s="46"/>
      <c r="H185" s="46"/>
      <c r="I185" s="46"/>
      <c r="J185" s="1"/>
      <c r="K185" s="1"/>
      <c r="L185" s="1"/>
      <c r="M185" s="1"/>
      <c r="N185" s="1"/>
      <c r="O185" s="1"/>
    </row>
    <row r="186" spans="1:15" ht="13.5" customHeight="1">
      <c r="A186" s="62"/>
      <c r="B186" s="62"/>
      <c r="C186" s="45"/>
      <c r="D186" s="62"/>
      <c r="E186" s="46"/>
      <c r="F186" s="47"/>
      <c r="G186" s="46"/>
      <c r="H186" s="46"/>
      <c r="I186" s="46"/>
      <c r="J186" s="1"/>
      <c r="K186" s="1"/>
      <c r="L186" s="1"/>
      <c r="M186" s="1"/>
      <c r="N186" s="1"/>
      <c r="O186" s="1"/>
    </row>
    <row r="187" spans="1:15" ht="13.5" customHeight="1">
      <c r="A187" s="62"/>
      <c r="B187" s="62"/>
      <c r="C187" s="45"/>
      <c r="D187" s="62"/>
      <c r="E187" s="46"/>
      <c r="F187" s="47"/>
      <c r="G187" s="46"/>
      <c r="H187" s="46"/>
      <c r="I187" s="46"/>
      <c r="J187" s="1"/>
      <c r="K187" s="1"/>
      <c r="L187" s="1"/>
      <c r="M187" s="1"/>
      <c r="N187" s="1"/>
      <c r="O187" s="1"/>
    </row>
    <row r="188" spans="1:15" ht="13.5" customHeight="1">
      <c r="A188" s="62"/>
      <c r="B188" s="62"/>
      <c r="C188" s="45"/>
      <c r="D188" s="62"/>
      <c r="E188" s="46"/>
      <c r="F188" s="47"/>
      <c r="G188" s="46"/>
      <c r="H188" s="46"/>
      <c r="I188" s="46"/>
      <c r="J188" s="1"/>
      <c r="K188" s="1"/>
      <c r="L188" s="1"/>
      <c r="M188" s="1"/>
      <c r="N188" s="1"/>
      <c r="O188" s="1"/>
    </row>
    <row r="189" spans="1:15" ht="13.5" customHeight="1">
      <c r="A189" s="62"/>
      <c r="B189" s="62"/>
      <c r="C189" s="45"/>
      <c r="D189" s="62"/>
      <c r="E189" s="46"/>
      <c r="F189" s="47"/>
      <c r="G189" s="46"/>
      <c r="H189" s="46"/>
      <c r="I189" s="46"/>
      <c r="J189" s="1"/>
      <c r="K189" s="1"/>
      <c r="L189" s="1"/>
      <c r="M189" s="1"/>
      <c r="N189" s="1"/>
      <c r="O189" s="1"/>
    </row>
    <row r="190" spans="1:15" ht="13.5" customHeight="1">
      <c r="A190" s="62"/>
      <c r="B190" s="62"/>
      <c r="C190" s="45"/>
      <c r="D190" s="62"/>
      <c r="E190" s="46" t="s">
        <v>454</v>
      </c>
      <c r="F190" s="47"/>
      <c r="G190" s="46"/>
      <c r="H190" s="46"/>
      <c r="I190" s="46"/>
      <c r="J190" s="1"/>
      <c r="K190" s="1"/>
      <c r="L190" s="1"/>
      <c r="M190" s="1"/>
      <c r="N190" s="1"/>
      <c r="O190" s="1"/>
    </row>
    <row r="191" spans="1:15" ht="13.5" customHeight="1">
      <c r="A191" s="62"/>
      <c r="B191" s="62"/>
      <c r="C191" s="45"/>
      <c r="D191" s="62"/>
      <c r="E191" s="46"/>
      <c r="F191" s="47"/>
      <c r="G191" s="46"/>
      <c r="H191" s="46"/>
      <c r="I191" s="46"/>
      <c r="J191" s="1"/>
      <c r="K191" s="1"/>
      <c r="L191" s="1"/>
      <c r="M191" s="1"/>
      <c r="N191" s="1"/>
      <c r="O191" s="1"/>
    </row>
    <row r="192" spans="1:15" ht="13.5" customHeight="1">
      <c r="A192" s="15" t="s">
        <v>0</v>
      </c>
      <c r="B192" s="212" t="s">
        <v>245</v>
      </c>
      <c r="C192" s="15" t="s">
        <v>1</v>
      </c>
      <c r="D192" s="15" t="s">
        <v>2</v>
      </c>
      <c r="E192" s="320" t="s">
        <v>3</v>
      </c>
      <c r="F192" s="321" t="s">
        <v>5</v>
      </c>
      <c r="G192" s="320" t="s">
        <v>6</v>
      </c>
      <c r="H192" s="321" t="s">
        <v>7</v>
      </c>
      <c r="I192" s="321" t="s">
        <v>8</v>
      </c>
      <c r="J192" s="1"/>
      <c r="K192" s="1"/>
      <c r="L192" s="1"/>
      <c r="M192" s="1"/>
      <c r="N192" s="1"/>
      <c r="O192" s="1"/>
    </row>
    <row r="193" spans="1:15" ht="13.5" customHeight="1">
      <c r="A193" s="168"/>
      <c r="B193" s="53"/>
      <c r="C193" s="168"/>
      <c r="D193" s="168"/>
      <c r="E193" s="322" t="s">
        <v>4</v>
      </c>
      <c r="F193" s="323"/>
      <c r="G193" s="322"/>
      <c r="H193" s="323"/>
      <c r="I193" s="323" t="s">
        <v>9</v>
      </c>
      <c r="J193" s="1"/>
      <c r="K193" s="1"/>
      <c r="L193" s="1"/>
      <c r="M193" s="1"/>
      <c r="N193" s="1"/>
      <c r="O193" s="1"/>
    </row>
    <row r="194" spans="1:15" ht="13.5" customHeight="1">
      <c r="A194" s="169">
        <v>756</v>
      </c>
      <c r="B194" s="169"/>
      <c r="C194" s="16"/>
      <c r="D194" s="157" t="s">
        <v>49</v>
      </c>
      <c r="E194" s="90"/>
      <c r="F194" s="87"/>
      <c r="G194" s="90"/>
      <c r="H194" s="92"/>
      <c r="I194" s="90"/>
      <c r="J194" s="1"/>
      <c r="K194" s="1"/>
      <c r="L194" s="1"/>
      <c r="M194" s="1"/>
      <c r="N194" s="1"/>
      <c r="O194" s="1"/>
    </row>
    <row r="195" spans="1:15" ht="13.5" customHeight="1">
      <c r="A195" s="181"/>
      <c r="B195" s="181"/>
      <c r="C195" s="58"/>
      <c r="D195" s="167" t="s">
        <v>50</v>
      </c>
      <c r="E195" s="99"/>
      <c r="F195" s="88"/>
      <c r="G195" s="99"/>
      <c r="H195" s="100"/>
      <c r="I195" s="99"/>
      <c r="J195" s="1"/>
      <c r="K195" s="1"/>
      <c r="L195" s="1"/>
      <c r="M195" s="1"/>
      <c r="N195" s="1"/>
      <c r="O195" s="1"/>
    </row>
    <row r="196" spans="1:15" ht="13.5" customHeight="1">
      <c r="A196" s="181"/>
      <c r="B196" s="181"/>
      <c r="C196" s="58"/>
      <c r="D196" s="167" t="s">
        <v>51</v>
      </c>
      <c r="E196" s="99"/>
      <c r="F196" s="88"/>
      <c r="G196" s="99"/>
      <c r="H196" s="100"/>
      <c r="I196" s="99"/>
      <c r="J196" s="1"/>
      <c r="K196" s="1"/>
      <c r="L196" s="1"/>
      <c r="M196" s="1"/>
      <c r="N196" s="1"/>
      <c r="O196" s="1"/>
    </row>
    <row r="197" spans="1:15" ht="13.5" customHeight="1">
      <c r="A197" s="95"/>
      <c r="B197" s="95"/>
      <c r="C197" s="30"/>
      <c r="D197" s="101" t="s">
        <v>52</v>
      </c>
      <c r="E197" s="94">
        <f>E199+E204</f>
        <v>9291096</v>
      </c>
      <c r="F197" s="101"/>
      <c r="G197" s="94">
        <f>G204</f>
        <v>370000</v>
      </c>
      <c r="H197" s="96">
        <f>H199+H204</f>
        <v>0</v>
      </c>
      <c r="I197" s="94">
        <f>I199+I204</f>
        <v>9661096</v>
      </c>
      <c r="J197" s="1"/>
      <c r="K197" s="1"/>
      <c r="L197" s="1"/>
      <c r="M197" s="1"/>
      <c r="N197" s="1"/>
      <c r="O197" s="1"/>
    </row>
    <row r="198" spans="1:15" ht="13.5" customHeight="1">
      <c r="A198" s="220"/>
      <c r="B198" s="70">
        <v>75618</v>
      </c>
      <c r="C198" s="102"/>
      <c r="D198" s="155" t="s">
        <v>171</v>
      </c>
      <c r="E198" s="103"/>
      <c r="F198" s="104"/>
      <c r="G198" s="103"/>
      <c r="H198" s="105"/>
      <c r="I198" s="103"/>
      <c r="J198" s="1"/>
      <c r="K198" s="1"/>
      <c r="L198" s="1"/>
      <c r="M198" s="1"/>
      <c r="N198" s="1"/>
      <c r="O198" s="1"/>
    </row>
    <row r="199" spans="1:15" ht="13.5" customHeight="1">
      <c r="A199" s="233"/>
      <c r="B199" s="205"/>
      <c r="C199" s="106"/>
      <c r="D199" s="156" t="s">
        <v>172</v>
      </c>
      <c r="E199" s="107">
        <f>E200+E202+E201</f>
        <v>1270000</v>
      </c>
      <c r="F199" s="21" t="s">
        <v>243</v>
      </c>
      <c r="G199" s="107">
        <f>G201</f>
        <v>0</v>
      </c>
      <c r="H199" s="108">
        <v>0</v>
      </c>
      <c r="I199" s="107">
        <f>E199+G199-H199</f>
        <v>1270000</v>
      </c>
      <c r="J199" s="1"/>
      <c r="K199" s="1"/>
      <c r="L199" s="1"/>
      <c r="M199" s="1"/>
      <c r="N199" s="1"/>
      <c r="O199" s="1"/>
    </row>
    <row r="200" spans="1:15" ht="13.5" customHeight="1">
      <c r="A200" s="233"/>
      <c r="B200" s="205"/>
      <c r="C200" s="109" t="s">
        <v>38</v>
      </c>
      <c r="D200" s="111" t="s">
        <v>41</v>
      </c>
      <c r="E200" s="110">
        <v>780000</v>
      </c>
      <c r="F200" s="111"/>
      <c r="G200" s="110"/>
      <c r="H200" s="112"/>
      <c r="I200" s="110">
        <v>780000</v>
      </c>
      <c r="J200" s="1"/>
      <c r="K200" s="1"/>
      <c r="L200" s="1"/>
      <c r="M200" s="1"/>
      <c r="N200" s="1"/>
      <c r="O200" s="1"/>
    </row>
    <row r="201" spans="1:15" ht="13.5" customHeight="1">
      <c r="A201" s="233"/>
      <c r="B201" s="205"/>
      <c r="C201" s="109" t="s">
        <v>175</v>
      </c>
      <c r="D201" s="111" t="s">
        <v>298</v>
      </c>
      <c r="E201" s="110">
        <v>370000</v>
      </c>
      <c r="F201" s="312"/>
      <c r="G201" s="110"/>
      <c r="H201" s="112"/>
      <c r="I201" s="110">
        <v>370000</v>
      </c>
      <c r="J201" s="1"/>
      <c r="K201" s="1"/>
      <c r="L201" s="1"/>
      <c r="M201" s="1"/>
      <c r="N201" s="1"/>
      <c r="O201" s="1"/>
    </row>
    <row r="202" spans="1:15" ht="13.5" customHeight="1">
      <c r="A202" s="233"/>
      <c r="B202" s="205"/>
      <c r="C202" s="109" t="s">
        <v>272</v>
      </c>
      <c r="D202" s="111" t="s">
        <v>281</v>
      </c>
      <c r="E202" s="110">
        <v>120000</v>
      </c>
      <c r="F202" s="111"/>
      <c r="G202" s="110"/>
      <c r="H202" s="112"/>
      <c r="I202" s="110">
        <v>120000</v>
      </c>
      <c r="J202" s="1"/>
      <c r="K202" s="1"/>
      <c r="L202" s="1"/>
      <c r="M202" s="1"/>
      <c r="N202" s="1"/>
      <c r="O202" s="1"/>
    </row>
    <row r="203" spans="1:15" ht="13.5" customHeight="1">
      <c r="A203" s="182"/>
      <c r="B203" s="63">
        <v>75622</v>
      </c>
      <c r="C203" s="20"/>
      <c r="D203" s="61" t="s">
        <v>53</v>
      </c>
      <c r="E203" s="51"/>
      <c r="F203" s="113"/>
      <c r="G203" s="51"/>
      <c r="H203" s="51"/>
      <c r="I203" s="51"/>
      <c r="J203" s="1"/>
      <c r="K203" s="1"/>
      <c r="L203" s="1"/>
      <c r="M203" s="1"/>
      <c r="N203" s="1"/>
      <c r="O203" s="1"/>
    </row>
    <row r="204" spans="1:15" ht="13.5" customHeight="1">
      <c r="A204" s="182"/>
      <c r="B204" s="64"/>
      <c r="C204" s="20"/>
      <c r="D204" s="61" t="s">
        <v>54</v>
      </c>
      <c r="E204" s="21">
        <f>E205+E206</f>
        <v>8021096</v>
      </c>
      <c r="F204" s="21" t="s">
        <v>243</v>
      </c>
      <c r="G204" s="21">
        <v>370000</v>
      </c>
      <c r="H204" s="21">
        <f>H205</f>
        <v>0</v>
      </c>
      <c r="I204" s="21">
        <f>I205+I206</f>
        <v>8391096</v>
      </c>
      <c r="J204" s="1"/>
      <c r="K204" s="1"/>
      <c r="L204" s="1"/>
      <c r="M204" s="1"/>
      <c r="N204" s="1"/>
      <c r="O204" s="1"/>
    </row>
    <row r="205" spans="1:15" ht="13.5" customHeight="1">
      <c r="A205" s="182"/>
      <c r="B205" s="65"/>
      <c r="C205" s="24" t="s">
        <v>55</v>
      </c>
      <c r="D205" s="42" t="s">
        <v>56</v>
      </c>
      <c r="E205" s="28">
        <v>7871096</v>
      </c>
      <c r="F205" s="150" t="s">
        <v>378</v>
      </c>
      <c r="G205" s="28">
        <v>370000</v>
      </c>
      <c r="H205" s="28"/>
      <c r="I205" s="28">
        <f>E205+G205</f>
        <v>8241096</v>
      </c>
      <c r="J205" s="1"/>
      <c r="K205" s="1"/>
      <c r="L205" s="1"/>
      <c r="M205" s="1"/>
      <c r="N205" s="1"/>
      <c r="O205" s="1"/>
    </row>
    <row r="206" spans="1:15" ht="13.5" customHeight="1">
      <c r="A206" s="141"/>
      <c r="B206" s="69"/>
      <c r="C206" s="24" t="s">
        <v>57</v>
      </c>
      <c r="D206" s="42" t="s">
        <v>58</v>
      </c>
      <c r="E206" s="28">
        <v>150000</v>
      </c>
      <c r="F206" s="42"/>
      <c r="G206" s="28"/>
      <c r="H206" s="28"/>
      <c r="I206" s="28">
        <v>150000</v>
      </c>
      <c r="J206" s="1"/>
      <c r="K206" s="1"/>
      <c r="L206" s="1"/>
      <c r="M206" s="1"/>
      <c r="N206" s="1"/>
      <c r="O206" s="1"/>
    </row>
    <row r="207" spans="1:15" ht="13.5" customHeight="1">
      <c r="A207" s="181">
        <v>758</v>
      </c>
      <c r="B207" s="181"/>
      <c r="C207" s="30"/>
      <c r="D207" s="95" t="s">
        <v>59</v>
      </c>
      <c r="E207" s="94">
        <f>E209+E221+E223+E214</f>
        <v>33889872</v>
      </c>
      <c r="F207" s="94"/>
      <c r="G207" s="94">
        <f>G209+G214+G221+G223</f>
        <v>1588235</v>
      </c>
      <c r="H207" s="94">
        <f>H209+H214+H221+H223</f>
        <v>104771</v>
      </c>
      <c r="I207" s="94">
        <f>E207+G207-H207</f>
        <v>35373336</v>
      </c>
      <c r="J207" s="1"/>
      <c r="K207" s="1"/>
      <c r="L207" s="1"/>
      <c r="M207" s="1"/>
      <c r="N207" s="1"/>
      <c r="O207" s="1"/>
    </row>
    <row r="208" spans="1:15" ht="13.5" customHeight="1">
      <c r="A208" s="163"/>
      <c r="B208" s="181"/>
      <c r="C208" s="48"/>
      <c r="D208" s="158" t="s">
        <v>205</v>
      </c>
      <c r="E208" s="68">
        <v>0</v>
      </c>
      <c r="F208" s="68"/>
      <c r="G208" s="68">
        <f>G218</f>
        <v>1322700</v>
      </c>
      <c r="H208" s="68">
        <f>H218</f>
        <v>0</v>
      </c>
      <c r="I208" s="68">
        <f>G208-H208</f>
        <v>1322700</v>
      </c>
      <c r="J208" s="1"/>
      <c r="K208" s="1"/>
      <c r="L208" s="1"/>
      <c r="M208" s="1"/>
      <c r="N208" s="1"/>
      <c r="O208" s="1"/>
    </row>
    <row r="209" spans="1:15" ht="13.5" customHeight="1">
      <c r="A209" s="380"/>
      <c r="B209" s="50">
        <v>75801</v>
      </c>
      <c r="C209" s="98"/>
      <c r="D209" s="61" t="s">
        <v>60</v>
      </c>
      <c r="E209" s="21">
        <f>E210</f>
        <v>23972786</v>
      </c>
      <c r="F209" s="21" t="s">
        <v>243</v>
      </c>
      <c r="G209" s="21">
        <f>G210</f>
        <v>265535</v>
      </c>
      <c r="H209" s="21">
        <f>H210</f>
        <v>104771</v>
      </c>
      <c r="I209" s="21">
        <f>I210</f>
        <v>24133550</v>
      </c>
      <c r="J209" s="1"/>
      <c r="K209" s="1"/>
      <c r="L209" s="1"/>
      <c r="M209" s="1"/>
      <c r="N209" s="1"/>
      <c r="O209" s="1"/>
    </row>
    <row r="210" spans="1:15" ht="13.5" customHeight="1">
      <c r="A210" s="317"/>
      <c r="B210" s="182"/>
      <c r="C210" s="24">
        <v>2920</v>
      </c>
      <c r="D210" s="42" t="s">
        <v>61</v>
      </c>
      <c r="E210" s="25">
        <v>23972786</v>
      </c>
      <c r="F210" s="150" t="s">
        <v>300</v>
      </c>
      <c r="G210" s="114">
        <f>G212+G213</f>
        <v>265535</v>
      </c>
      <c r="H210" s="25">
        <f>H211</f>
        <v>104771</v>
      </c>
      <c r="I210" s="25">
        <f>E210+G210-H210</f>
        <v>24133550</v>
      </c>
      <c r="J210" s="1"/>
      <c r="K210" s="1"/>
      <c r="L210" s="1"/>
      <c r="M210" s="1"/>
      <c r="N210" s="1"/>
      <c r="O210" s="1"/>
    </row>
    <row r="211" spans="1:15" ht="13.5" customHeight="1">
      <c r="A211" s="317"/>
      <c r="B211" s="182"/>
      <c r="C211" s="24"/>
      <c r="D211" s="42"/>
      <c r="E211" s="25"/>
      <c r="F211" s="150" t="s">
        <v>335</v>
      </c>
      <c r="G211" s="114"/>
      <c r="H211" s="25">
        <v>104771</v>
      </c>
      <c r="I211" s="25"/>
      <c r="J211" s="1"/>
      <c r="K211" s="1"/>
      <c r="L211" s="1"/>
      <c r="M211" s="1"/>
      <c r="N211" s="1"/>
      <c r="O211" s="1"/>
    </row>
    <row r="212" spans="1:15" ht="13.5" customHeight="1">
      <c r="A212" s="317"/>
      <c r="B212" s="182"/>
      <c r="C212" s="24"/>
      <c r="D212" s="42"/>
      <c r="E212" s="25"/>
      <c r="F212" s="150" t="s">
        <v>367</v>
      </c>
      <c r="G212" s="114">
        <v>250535</v>
      </c>
      <c r="H212" s="25"/>
      <c r="I212" s="25"/>
      <c r="J212" s="1"/>
      <c r="K212" s="1"/>
      <c r="L212" s="1"/>
      <c r="M212" s="1"/>
      <c r="N212" s="1"/>
      <c r="O212" s="1"/>
    </row>
    <row r="213" spans="1:15" ht="13.5" customHeight="1">
      <c r="A213" s="317"/>
      <c r="B213" s="141"/>
      <c r="C213" s="24"/>
      <c r="D213" s="42"/>
      <c r="E213" s="25"/>
      <c r="F213" s="150" t="s">
        <v>378</v>
      </c>
      <c r="G213" s="114">
        <v>15000</v>
      </c>
      <c r="H213" s="25"/>
      <c r="I213" s="25"/>
      <c r="J213" s="1"/>
      <c r="K213" s="1"/>
      <c r="L213" s="1"/>
      <c r="M213" s="1"/>
      <c r="N213" s="1"/>
      <c r="O213" s="1"/>
    </row>
    <row r="214" spans="1:15" ht="13.5" customHeight="1">
      <c r="A214" s="317"/>
      <c r="B214" s="50">
        <v>75802</v>
      </c>
      <c r="C214" s="20"/>
      <c r="D214" s="61" t="s">
        <v>237</v>
      </c>
      <c r="E214" s="21">
        <v>0</v>
      </c>
      <c r="F214" s="21" t="s">
        <v>243</v>
      </c>
      <c r="G214" s="21">
        <f>G218+G215</f>
        <v>1322700</v>
      </c>
      <c r="H214" s="21">
        <f>H218</f>
        <v>0</v>
      </c>
      <c r="I214" s="21">
        <f>G214</f>
        <v>1322700</v>
      </c>
      <c r="J214" s="1"/>
      <c r="K214" s="1"/>
      <c r="L214" s="1"/>
      <c r="M214" s="1"/>
      <c r="N214" s="1"/>
      <c r="O214" s="1"/>
    </row>
    <row r="215" spans="1:15" ht="13.5" customHeight="1">
      <c r="A215" s="317"/>
      <c r="B215" s="191"/>
      <c r="C215" s="24">
        <v>2760</v>
      </c>
      <c r="D215" s="42" t="s">
        <v>276</v>
      </c>
      <c r="E215" s="28">
        <v>0</v>
      </c>
      <c r="F215" s="25"/>
      <c r="G215" s="25"/>
      <c r="H215" s="25"/>
      <c r="I215" s="25"/>
      <c r="J215" s="1"/>
      <c r="K215" s="1"/>
      <c r="L215" s="1"/>
      <c r="M215" s="1"/>
      <c r="N215" s="1"/>
      <c r="O215" s="1"/>
    </row>
    <row r="216" spans="1:15" ht="13.5" customHeight="1">
      <c r="A216" s="317"/>
      <c r="B216" s="182"/>
      <c r="C216" s="24">
        <v>6180</v>
      </c>
      <c r="D216" s="42" t="s">
        <v>256</v>
      </c>
      <c r="E216" s="25"/>
      <c r="F216" s="26"/>
      <c r="G216" s="114"/>
      <c r="H216" s="25"/>
      <c r="I216" s="25"/>
      <c r="J216" s="1"/>
      <c r="K216" s="1"/>
      <c r="L216" s="1"/>
      <c r="M216" s="1"/>
      <c r="N216" s="1"/>
      <c r="O216" s="1"/>
    </row>
    <row r="217" spans="1:15" ht="13.5" customHeight="1">
      <c r="A217" s="317"/>
      <c r="B217" s="182"/>
      <c r="C217" s="24"/>
      <c r="D217" s="42" t="s">
        <v>238</v>
      </c>
      <c r="E217" s="25"/>
      <c r="F217" s="26"/>
      <c r="G217" s="114"/>
      <c r="H217" s="25"/>
      <c r="I217" s="25"/>
      <c r="J217" s="1"/>
      <c r="K217" s="1"/>
      <c r="L217" s="1"/>
      <c r="M217" s="1"/>
      <c r="N217" s="1"/>
      <c r="O217" s="1"/>
    </row>
    <row r="218" spans="1:15" ht="13.5" customHeight="1">
      <c r="A218" s="317"/>
      <c r="B218" s="182"/>
      <c r="C218" s="24"/>
      <c r="D218" s="42" t="s">
        <v>239</v>
      </c>
      <c r="E218" s="25">
        <v>0</v>
      </c>
      <c r="F218" s="26" t="s">
        <v>300</v>
      </c>
      <c r="G218" s="114">
        <f>G219+G220</f>
        <v>1322700</v>
      </c>
      <c r="H218" s="25">
        <f>H220</f>
        <v>0</v>
      </c>
      <c r="I218" s="28">
        <f>G218-H218</f>
        <v>1322700</v>
      </c>
      <c r="J218" s="1"/>
      <c r="K218" s="1"/>
      <c r="L218" s="1"/>
      <c r="M218" s="1"/>
      <c r="N218" s="1"/>
      <c r="O218" s="1"/>
    </row>
    <row r="219" spans="1:15" ht="13.5" customHeight="1">
      <c r="A219" s="317"/>
      <c r="B219" s="182"/>
      <c r="C219" s="24"/>
      <c r="D219" s="42"/>
      <c r="E219" s="25"/>
      <c r="F219" s="84" t="s">
        <v>347</v>
      </c>
      <c r="G219" s="114">
        <v>187233</v>
      </c>
      <c r="H219" s="114"/>
      <c r="I219" s="114"/>
      <c r="J219" s="1"/>
      <c r="K219" s="1"/>
      <c r="L219" s="1"/>
      <c r="M219" s="1"/>
      <c r="N219" s="1"/>
      <c r="O219" s="1"/>
    </row>
    <row r="220" spans="1:15" ht="13.5" customHeight="1">
      <c r="A220" s="317"/>
      <c r="B220" s="141"/>
      <c r="C220" s="24"/>
      <c r="D220" s="42"/>
      <c r="E220" s="25"/>
      <c r="F220" s="150" t="s">
        <v>387</v>
      </c>
      <c r="G220" s="114">
        <v>1135467</v>
      </c>
      <c r="H220" s="114"/>
      <c r="I220" s="114"/>
      <c r="J220" s="1"/>
      <c r="K220" s="1"/>
      <c r="L220" s="1"/>
      <c r="M220" s="1"/>
      <c r="N220" s="1"/>
      <c r="O220" s="1"/>
    </row>
    <row r="221" spans="1:15" ht="13.5" customHeight="1">
      <c r="A221" s="225"/>
      <c r="B221" s="64">
        <v>75803</v>
      </c>
      <c r="C221" s="61"/>
      <c r="D221" s="61" t="s">
        <v>257</v>
      </c>
      <c r="E221" s="21">
        <f>E222</f>
        <v>7605287</v>
      </c>
      <c r="F221" s="21" t="s">
        <v>243</v>
      </c>
      <c r="G221" s="21">
        <v>0</v>
      </c>
      <c r="H221" s="21">
        <v>0</v>
      </c>
      <c r="I221" s="21">
        <f>E221</f>
        <v>7605287</v>
      </c>
      <c r="J221" s="1"/>
      <c r="K221" s="1"/>
      <c r="L221" s="1"/>
      <c r="M221" s="1"/>
      <c r="N221" s="1"/>
      <c r="O221" s="1"/>
    </row>
    <row r="222" spans="1:15" ht="13.5" customHeight="1">
      <c r="A222" s="225"/>
      <c r="B222" s="69"/>
      <c r="C222" s="42">
        <v>2920</v>
      </c>
      <c r="D222" s="42" t="s">
        <v>61</v>
      </c>
      <c r="E222" s="28">
        <v>7605287</v>
      </c>
      <c r="F222" s="25"/>
      <c r="G222" s="28"/>
      <c r="H222" s="28"/>
      <c r="I222" s="28"/>
      <c r="J222" s="1"/>
      <c r="K222" s="1"/>
      <c r="L222" s="1"/>
      <c r="M222" s="1"/>
      <c r="N222" s="1"/>
      <c r="O222" s="1"/>
    </row>
    <row r="223" spans="1:15" ht="13.5" customHeight="1">
      <c r="A223" s="225"/>
      <c r="B223" s="63">
        <v>75832</v>
      </c>
      <c r="C223" s="61"/>
      <c r="D223" s="61" t="s">
        <v>62</v>
      </c>
      <c r="E223" s="21">
        <f>E224</f>
        <v>2311799</v>
      </c>
      <c r="F223" s="21" t="s">
        <v>243</v>
      </c>
      <c r="G223" s="21">
        <v>0</v>
      </c>
      <c r="H223" s="21">
        <f>H224</f>
        <v>0</v>
      </c>
      <c r="I223" s="21">
        <f>E223+G223-H223</f>
        <v>2311799</v>
      </c>
      <c r="J223" s="1"/>
      <c r="K223" s="1"/>
      <c r="L223" s="1"/>
      <c r="M223" s="1"/>
      <c r="N223" s="1"/>
      <c r="O223" s="1"/>
    </row>
    <row r="224" spans="1:15" ht="13.5" customHeight="1">
      <c r="A224" s="325"/>
      <c r="B224" s="195"/>
      <c r="C224" s="42">
        <v>2920</v>
      </c>
      <c r="D224" s="42" t="s">
        <v>61</v>
      </c>
      <c r="E224" s="28">
        <v>2311799</v>
      </c>
      <c r="F224" s="26"/>
      <c r="G224" s="28"/>
      <c r="H224" s="33"/>
      <c r="I224" s="28"/>
      <c r="J224" s="1"/>
      <c r="K224" s="1"/>
      <c r="L224" s="1"/>
      <c r="M224" s="1"/>
      <c r="N224" s="1"/>
      <c r="O224" s="1"/>
    </row>
    <row r="225" spans="1:15" ht="13.5" customHeight="1">
      <c r="A225" s="269"/>
      <c r="B225" s="196"/>
      <c r="C225" s="62"/>
      <c r="D225" s="62"/>
      <c r="E225" s="126"/>
      <c r="F225" s="47"/>
      <c r="G225" s="126"/>
      <c r="H225" s="202"/>
      <c r="I225" s="126"/>
      <c r="J225" s="1"/>
      <c r="K225" s="1"/>
      <c r="L225" s="1"/>
      <c r="M225" s="1"/>
      <c r="N225" s="1"/>
      <c r="O225" s="1"/>
    </row>
    <row r="226" spans="1:15" ht="13.5" customHeight="1">
      <c r="A226" s="269"/>
      <c r="B226" s="196"/>
      <c r="C226" s="62"/>
      <c r="D226" s="62"/>
      <c r="E226" s="126"/>
      <c r="F226" s="47"/>
      <c r="G226" s="126"/>
      <c r="H226" s="202"/>
      <c r="I226" s="126"/>
      <c r="J226" s="1"/>
      <c r="K226" s="1"/>
      <c r="L226" s="1"/>
      <c r="M226" s="1"/>
      <c r="N226" s="1"/>
      <c r="O226" s="1"/>
    </row>
    <row r="227" spans="1:15" ht="13.5" customHeight="1">
      <c r="A227" s="269"/>
      <c r="B227" s="196"/>
      <c r="C227" s="62"/>
      <c r="D227" s="62"/>
      <c r="E227" s="126"/>
      <c r="F227" s="47"/>
      <c r="G227" s="126"/>
      <c r="H227" s="202"/>
      <c r="I227" s="126"/>
      <c r="J227" s="1"/>
      <c r="K227" s="1"/>
      <c r="L227" s="1"/>
      <c r="M227" s="1"/>
      <c r="N227" s="1"/>
      <c r="O227" s="1"/>
    </row>
    <row r="228" spans="1:15" ht="13.5" customHeight="1">
      <c r="A228" s="269"/>
      <c r="B228" s="196"/>
      <c r="C228" s="62"/>
      <c r="D228" s="62"/>
      <c r="E228" s="126" t="s">
        <v>455</v>
      </c>
      <c r="F228" s="47"/>
      <c r="G228" s="126"/>
      <c r="H228" s="202"/>
      <c r="I228" s="126"/>
      <c r="J228" s="1"/>
      <c r="K228" s="1"/>
      <c r="L228" s="1"/>
      <c r="M228" s="1"/>
      <c r="N228" s="1"/>
      <c r="O228" s="1"/>
    </row>
    <row r="229" spans="1:15" ht="13.5" customHeight="1">
      <c r="A229" s="269"/>
      <c r="B229" s="196"/>
      <c r="C229" s="62"/>
      <c r="D229" s="62"/>
      <c r="E229" s="126"/>
      <c r="F229" s="47"/>
      <c r="G229" s="126"/>
      <c r="H229" s="202"/>
      <c r="I229" s="126"/>
      <c r="J229" s="1"/>
      <c r="K229" s="1"/>
      <c r="L229" s="1"/>
      <c r="M229" s="1"/>
      <c r="N229" s="1"/>
      <c r="O229" s="1"/>
    </row>
    <row r="230" spans="1:15" ht="13.5" customHeight="1">
      <c r="A230" s="15" t="s">
        <v>0</v>
      </c>
      <c r="B230" s="14" t="s">
        <v>245</v>
      </c>
      <c r="C230" s="15" t="s">
        <v>1</v>
      </c>
      <c r="D230" s="15" t="s">
        <v>2</v>
      </c>
      <c r="E230" s="14" t="s">
        <v>3</v>
      </c>
      <c r="F230" s="15" t="s">
        <v>5</v>
      </c>
      <c r="G230" s="14" t="s">
        <v>6</v>
      </c>
      <c r="H230" s="15" t="s">
        <v>7</v>
      </c>
      <c r="I230" s="15" t="s">
        <v>8</v>
      </c>
      <c r="J230" s="1"/>
      <c r="K230" s="1"/>
      <c r="L230" s="1"/>
      <c r="M230" s="1"/>
      <c r="N230" s="1"/>
      <c r="O230" s="1"/>
    </row>
    <row r="231" spans="1:15" ht="13.5" customHeight="1">
      <c r="A231" s="217"/>
      <c r="B231" s="176"/>
      <c r="C231" s="168"/>
      <c r="D231" s="168"/>
      <c r="E231" s="176" t="s">
        <v>4</v>
      </c>
      <c r="F231" s="168"/>
      <c r="G231" s="176"/>
      <c r="H231" s="168"/>
      <c r="I231" s="168" t="s">
        <v>9</v>
      </c>
      <c r="J231" s="1"/>
      <c r="K231" s="1"/>
      <c r="L231" s="1"/>
      <c r="M231" s="1"/>
      <c r="N231" s="1"/>
      <c r="O231" s="1"/>
    </row>
    <row r="232" spans="1:15" ht="13.5" customHeight="1">
      <c r="A232" s="162">
        <v>801</v>
      </c>
      <c r="B232" s="169"/>
      <c r="C232" s="48"/>
      <c r="D232" s="31" t="s">
        <v>63</v>
      </c>
      <c r="E232" s="32">
        <f>E251+E237</f>
        <v>129386</v>
      </c>
      <c r="F232" s="32"/>
      <c r="G232" s="32">
        <f>G251+G278+G237+G272+G234</f>
        <v>151361</v>
      </c>
      <c r="H232" s="32"/>
      <c r="I232" s="32">
        <f>E232+G232-H232</f>
        <v>280747</v>
      </c>
      <c r="J232" s="1"/>
      <c r="K232" s="1"/>
      <c r="L232" s="1"/>
      <c r="M232" s="1"/>
      <c r="N232" s="1"/>
      <c r="O232" s="1"/>
    </row>
    <row r="233" spans="1:15" ht="13.5" customHeight="1">
      <c r="A233" s="163"/>
      <c r="B233" s="181"/>
      <c r="C233" s="34"/>
      <c r="D233" s="397" t="s">
        <v>205</v>
      </c>
      <c r="E233" s="201">
        <v>0</v>
      </c>
      <c r="F233" s="201"/>
      <c r="G233" s="201"/>
      <c r="H233" s="201">
        <v>0</v>
      </c>
      <c r="I233" s="201">
        <f>G233</f>
        <v>0</v>
      </c>
      <c r="J233" s="1"/>
      <c r="K233" s="1"/>
      <c r="L233" s="1"/>
      <c r="M233" s="1"/>
      <c r="N233" s="1"/>
      <c r="O233" s="1"/>
    </row>
    <row r="234" spans="1:15" ht="13.5" customHeight="1">
      <c r="A234" s="220"/>
      <c r="B234" s="70">
        <v>80105</v>
      </c>
      <c r="C234" s="71"/>
      <c r="D234" s="61" t="s">
        <v>275</v>
      </c>
      <c r="E234" s="72"/>
      <c r="F234" s="72" t="s">
        <v>243</v>
      </c>
      <c r="G234" s="72">
        <v>2740</v>
      </c>
      <c r="H234" s="72">
        <v>0</v>
      </c>
      <c r="I234" s="72">
        <v>2740</v>
      </c>
      <c r="J234" s="1"/>
      <c r="K234" s="1"/>
      <c r="L234" s="1"/>
      <c r="M234" s="1"/>
      <c r="N234" s="1"/>
      <c r="O234" s="1"/>
    </row>
    <row r="235" spans="1:15" ht="13.5" customHeight="1">
      <c r="A235" s="233"/>
      <c r="B235" s="205"/>
      <c r="C235" s="116">
        <v>2130</v>
      </c>
      <c r="D235" s="42" t="s">
        <v>74</v>
      </c>
      <c r="E235" s="117"/>
      <c r="F235" s="326"/>
      <c r="G235" s="326"/>
      <c r="H235" s="326"/>
      <c r="I235" s="118"/>
      <c r="J235" s="1"/>
      <c r="K235" s="1"/>
      <c r="L235" s="1"/>
      <c r="M235" s="1"/>
      <c r="N235" s="1"/>
      <c r="O235" s="1"/>
    </row>
    <row r="236" spans="1:15" ht="13.5" customHeight="1">
      <c r="A236" s="233"/>
      <c r="B236" s="205"/>
      <c r="C236" s="116"/>
      <c r="D236" s="42" t="s">
        <v>75</v>
      </c>
      <c r="E236" s="117">
        <v>0</v>
      </c>
      <c r="F236" s="326" t="s">
        <v>337</v>
      </c>
      <c r="G236" s="326">
        <v>2740</v>
      </c>
      <c r="H236" s="326"/>
      <c r="I236" s="118"/>
      <c r="J236" s="1"/>
      <c r="K236" s="1"/>
      <c r="L236" s="1"/>
      <c r="M236" s="1"/>
      <c r="N236" s="1"/>
      <c r="O236" s="1"/>
    </row>
    <row r="237" spans="1:15" ht="13.5" customHeight="1">
      <c r="A237" s="233"/>
      <c r="B237" s="70">
        <v>80115</v>
      </c>
      <c r="C237" s="71"/>
      <c r="D237" s="61" t="s">
        <v>324</v>
      </c>
      <c r="E237" s="72">
        <f>E239+E243+E250</f>
        <v>100000</v>
      </c>
      <c r="F237" s="72" t="s">
        <v>243</v>
      </c>
      <c r="G237" s="72">
        <f>G238</f>
        <v>68235</v>
      </c>
      <c r="H237" s="72">
        <v>0</v>
      </c>
      <c r="I237" s="72">
        <f>I238</f>
        <v>168235</v>
      </c>
      <c r="J237" s="1"/>
      <c r="K237" s="1"/>
      <c r="L237" s="1"/>
      <c r="M237" s="1"/>
      <c r="N237" s="1"/>
      <c r="O237" s="1"/>
    </row>
    <row r="238" spans="1:15" ht="13.5" customHeight="1">
      <c r="A238" s="233"/>
      <c r="B238" s="205"/>
      <c r="C238" s="71"/>
      <c r="D238" s="127" t="s">
        <v>72</v>
      </c>
      <c r="E238" s="340">
        <f>E239+E243+E248+E250</f>
        <v>100000</v>
      </c>
      <c r="F238" s="214"/>
      <c r="G238" s="214">
        <f>G239+G243+G248+G250</f>
        <v>68235</v>
      </c>
      <c r="H238" s="214"/>
      <c r="I238" s="214">
        <f>E238+G238</f>
        <v>168235</v>
      </c>
      <c r="J238" s="4"/>
      <c r="K238" s="1"/>
      <c r="L238" s="1"/>
      <c r="M238" s="1"/>
      <c r="N238" s="1"/>
      <c r="O238" s="1"/>
    </row>
    <row r="239" spans="1:15" ht="13.5" customHeight="1">
      <c r="A239" s="233"/>
      <c r="B239" s="205"/>
      <c r="C239" s="116" t="s">
        <v>68</v>
      </c>
      <c r="D239" s="42" t="s">
        <v>325</v>
      </c>
      <c r="E239" s="117">
        <v>500</v>
      </c>
      <c r="F239" s="118" t="s">
        <v>300</v>
      </c>
      <c r="G239" s="118">
        <f>G240+G241</f>
        <v>800</v>
      </c>
      <c r="H239" s="118"/>
      <c r="I239" s="118">
        <f>E239+G239</f>
        <v>1300</v>
      </c>
      <c r="J239" s="1"/>
      <c r="K239" s="1"/>
      <c r="L239" s="1"/>
      <c r="M239" s="1"/>
      <c r="N239" s="1"/>
      <c r="O239" s="1"/>
    </row>
    <row r="240" spans="1:15" ht="13.5" customHeight="1">
      <c r="A240" s="233"/>
      <c r="B240" s="205"/>
      <c r="C240" s="116"/>
      <c r="D240" s="42"/>
      <c r="E240" s="117"/>
      <c r="F240" s="118" t="s">
        <v>364</v>
      </c>
      <c r="G240" s="118">
        <v>500</v>
      </c>
      <c r="H240" s="118"/>
      <c r="I240" s="118"/>
      <c r="J240" s="1"/>
      <c r="K240" s="1"/>
      <c r="L240" s="1"/>
      <c r="M240" s="1"/>
      <c r="N240" s="1"/>
      <c r="O240" s="1"/>
    </row>
    <row r="241" spans="1:15" ht="13.5" customHeight="1">
      <c r="A241" s="233"/>
      <c r="B241" s="205"/>
      <c r="C241" s="116"/>
      <c r="D241" s="42"/>
      <c r="E241" s="117"/>
      <c r="F241" s="118" t="s">
        <v>379</v>
      </c>
      <c r="G241" s="118">
        <v>300</v>
      </c>
      <c r="H241" s="118"/>
      <c r="I241" s="118"/>
      <c r="J241" s="1"/>
      <c r="K241" s="1"/>
      <c r="L241" s="1"/>
      <c r="M241" s="1"/>
      <c r="N241" s="1"/>
      <c r="O241" s="1"/>
    </row>
    <row r="242" spans="1:15" ht="13.5" customHeight="1">
      <c r="A242" s="233"/>
      <c r="B242" s="205"/>
      <c r="C242" s="116"/>
      <c r="D242" s="42"/>
      <c r="E242" s="117"/>
      <c r="F242" s="118"/>
      <c r="G242" s="118"/>
      <c r="H242" s="118"/>
      <c r="I242" s="118"/>
      <c r="J242" s="1"/>
      <c r="K242" s="1"/>
      <c r="L242" s="1"/>
      <c r="M242" s="1"/>
      <c r="N242" s="1"/>
      <c r="O242" s="1"/>
    </row>
    <row r="243" spans="1:15" ht="13.5" customHeight="1">
      <c r="A243" s="233"/>
      <c r="B243" s="205"/>
      <c r="C243" s="116" t="s">
        <v>65</v>
      </c>
      <c r="D243" s="42" t="s">
        <v>187</v>
      </c>
      <c r="E243" s="117">
        <v>98500</v>
      </c>
      <c r="F243" s="118" t="s">
        <v>300</v>
      </c>
      <c r="G243" s="118">
        <f>G244+G245+G246</f>
        <v>46000</v>
      </c>
      <c r="H243" s="118"/>
      <c r="I243" s="118">
        <f>E243+G243</f>
        <v>144500</v>
      </c>
      <c r="J243" s="1"/>
      <c r="K243" s="1"/>
      <c r="L243" s="1"/>
      <c r="M243" s="1"/>
      <c r="N243" s="1"/>
      <c r="O243" s="1"/>
    </row>
    <row r="244" spans="1:15" ht="13.5" customHeight="1">
      <c r="A244" s="233"/>
      <c r="B244" s="205"/>
      <c r="C244" s="116"/>
      <c r="D244" s="42"/>
      <c r="E244" s="117"/>
      <c r="F244" s="118" t="s">
        <v>364</v>
      </c>
      <c r="G244" s="118">
        <v>20000</v>
      </c>
      <c r="H244" s="118"/>
      <c r="I244" s="118"/>
      <c r="J244" s="1"/>
      <c r="K244" s="1"/>
      <c r="L244" s="1"/>
      <c r="M244" s="1"/>
      <c r="N244" s="1"/>
      <c r="O244" s="1"/>
    </row>
    <row r="245" spans="1:15" ht="13.5" customHeight="1">
      <c r="A245" s="233"/>
      <c r="B245" s="205"/>
      <c r="C245" s="116"/>
      <c r="D245" s="42"/>
      <c r="E245" s="117"/>
      <c r="F245" s="118" t="s">
        <v>379</v>
      </c>
      <c r="G245" s="118">
        <v>23000</v>
      </c>
      <c r="H245" s="118"/>
      <c r="I245" s="118"/>
      <c r="J245" s="1"/>
      <c r="K245" s="1"/>
      <c r="L245" s="1"/>
      <c r="M245" s="1"/>
      <c r="N245" s="1"/>
      <c r="O245" s="1"/>
    </row>
    <row r="246" spans="1:15" ht="13.5" customHeight="1">
      <c r="A246" s="233"/>
      <c r="B246" s="205"/>
      <c r="C246" s="116"/>
      <c r="D246" s="42"/>
      <c r="E246" s="117"/>
      <c r="F246" s="118" t="s">
        <v>384</v>
      </c>
      <c r="G246" s="118">
        <v>3000</v>
      </c>
      <c r="H246" s="118"/>
      <c r="I246" s="118"/>
      <c r="J246" s="1"/>
      <c r="K246" s="1"/>
      <c r="L246" s="1"/>
      <c r="M246" s="1"/>
      <c r="N246" s="1"/>
      <c r="O246" s="1"/>
    </row>
    <row r="247" spans="1:15" ht="13.5" customHeight="1">
      <c r="A247" s="233"/>
      <c r="B247" s="205"/>
      <c r="C247" s="116"/>
      <c r="D247" s="42"/>
      <c r="E247" s="117"/>
      <c r="F247" s="118"/>
      <c r="G247" s="118"/>
      <c r="H247" s="118"/>
      <c r="I247" s="118"/>
      <c r="J247" s="1"/>
      <c r="K247" s="1"/>
      <c r="L247" s="1"/>
      <c r="M247" s="1"/>
      <c r="N247" s="1"/>
      <c r="O247" s="1"/>
    </row>
    <row r="248" spans="1:15" ht="13.5" customHeight="1">
      <c r="A248" s="233"/>
      <c r="B248" s="205"/>
      <c r="C248" s="116" t="s">
        <v>197</v>
      </c>
      <c r="D248" s="42" t="s">
        <v>198</v>
      </c>
      <c r="E248" s="117">
        <v>0</v>
      </c>
      <c r="F248" s="118" t="s">
        <v>379</v>
      </c>
      <c r="G248" s="118">
        <v>1700</v>
      </c>
      <c r="H248" s="118"/>
      <c r="I248" s="118">
        <f>G248</f>
        <v>1700</v>
      </c>
      <c r="J248" s="1"/>
      <c r="K248" s="1"/>
      <c r="L248" s="1"/>
      <c r="M248" s="1"/>
      <c r="N248" s="1"/>
      <c r="O248" s="1"/>
    </row>
    <row r="249" spans="1:15" ht="13.5" customHeight="1">
      <c r="A249" s="233"/>
      <c r="B249" s="205"/>
      <c r="C249" s="116"/>
      <c r="D249" s="42"/>
      <c r="E249" s="117"/>
      <c r="F249" s="118"/>
      <c r="G249" s="118"/>
      <c r="H249" s="118"/>
      <c r="I249" s="118"/>
      <c r="J249" s="1"/>
      <c r="K249" s="1"/>
      <c r="L249" s="1"/>
      <c r="M249" s="1"/>
      <c r="N249" s="1"/>
      <c r="O249" s="1"/>
    </row>
    <row r="250" spans="1:15" ht="13.5" customHeight="1">
      <c r="A250" s="233"/>
      <c r="B250" s="205"/>
      <c r="C250" s="116" t="s">
        <v>22</v>
      </c>
      <c r="D250" s="42" t="s">
        <v>23</v>
      </c>
      <c r="E250" s="117">
        <v>1000</v>
      </c>
      <c r="F250" s="118" t="s">
        <v>379</v>
      </c>
      <c r="G250" s="118">
        <v>19735</v>
      </c>
      <c r="H250" s="118"/>
      <c r="I250" s="118">
        <f>E250+G250</f>
        <v>20735</v>
      </c>
      <c r="J250" s="1"/>
      <c r="K250" s="1"/>
      <c r="L250" s="1"/>
      <c r="M250" s="1"/>
      <c r="N250" s="1"/>
      <c r="O250" s="1"/>
    </row>
    <row r="251" spans="1:15" ht="13.5" customHeight="1">
      <c r="A251" s="317"/>
      <c r="B251" s="50">
        <v>80120</v>
      </c>
      <c r="C251" s="20"/>
      <c r="D251" s="61" t="s">
        <v>64</v>
      </c>
      <c r="E251" s="21">
        <f>E252+E258</f>
        <v>29386</v>
      </c>
      <c r="F251" s="21" t="s">
        <v>243</v>
      </c>
      <c r="G251" s="21">
        <f>G252+G258</f>
        <v>13942</v>
      </c>
      <c r="H251" s="21">
        <v>0</v>
      </c>
      <c r="I251" s="21">
        <f>E251+G251</f>
        <v>43328</v>
      </c>
      <c r="J251" s="1"/>
      <c r="K251" s="1"/>
      <c r="L251" s="1"/>
      <c r="M251" s="1"/>
      <c r="N251" s="1"/>
      <c r="O251" s="1"/>
    </row>
    <row r="252" spans="1:15" ht="13.5" customHeight="1">
      <c r="A252" s="178"/>
      <c r="B252" s="182"/>
      <c r="C252" s="24"/>
      <c r="D252" s="127" t="s">
        <v>71</v>
      </c>
      <c r="E252" s="121">
        <f>E253</f>
        <v>4000</v>
      </c>
      <c r="F252" s="267" t="s">
        <v>300</v>
      </c>
      <c r="G252" s="121">
        <f>G253+G255+G257</f>
        <v>9626</v>
      </c>
      <c r="H252" s="121">
        <v>0</v>
      </c>
      <c r="I252" s="121">
        <f>E252+G252</f>
        <v>13626</v>
      </c>
      <c r="J252" s="1"/>
      <c r="K252" s="1"/>
      <c r="L252" s="1"/>
      <c r="M252" s="1"/>
      <c r="N252" s="1"/>
      <c r="O252" s="1"/>
    </row>
    <row r="253" spans="1:15" ht="13.5" customHeight="1">
      <c r="A253" s="178"/>
      <c r="B253" s="182"/>
      <c r="C253" s="41" t="s">
        <v>65</v>
      </c>
      <c r="D253" s="42" t="s">
        <v>66</v>
      </c>
      <c r="E253" s="28">
        <v>4000</v>
      </c>
      <c r="F253" s="26"/>
      <c r="G253" s="28"/>
      <c r="H253" s="28">
        <v>0</v>
      </c>
      <c r="I253" s="28">
        <v>4000</v>
      </c>
      <c r="J253" s="1"/>
      <c r="K253" s="1"/>
      <c r="L253" s="1"/>
      <c r="M253" s="1"/>
      <c r="N253" s="1"/>
      <c r="O253" s="1"/>
    </row>
    <row r="254" spans="1:15" ht="13.5" customHeight="1">
      <c r="A254" s="178"/>
      <c r="B254" s="182"/>
      <c r="C254" s="41"/>
      <c r="D254" s="42"/>
      <c r="E254" s="28"/>
      <c r="F254" s="26"/>
      <c r="G254" s="28"/>
      <c r="H254" s="28"/>
      <c r="I254" s="28"/>
      <c r="J254" s="1"/>
      <c r="K254" s="1"/>
      <c r="L254" s="1"/>
      <c r="M254" s="1"/>
      <c r="N254" s="1"/>
      <c r="O254" s="1"/>
    </row>
    <row r="255" spans="1:15" ht="13.5" customHeight="1">
      <c r="A255" s="178"/>
      <c r="B255" s="182"/>
      <c r="C255" s="41" t="s">
        <v>309</v>
      </c>
      <c r="D255" s="42" t="s">
        <v>391</v>
      </c>
      <c r="E255" s="28">
        <v>0</v>
      </c>
      <c r="F255" s="118" t="s">
        <v>364</v>
      </c>
      <c r="G255" s="114">
        <v>61</v>
      </c>
      <c r="H255" s="114"/>
      <c r="I255" s="114">
        <v>61</v>
      </c>
      <c r="J255" s="1"/>
      <c r="K255" s="1"/>
      <c r="L255" s="1"/>
      <c r="M255" s="1"/>
      <c r="N255" s="1"/>
      <c r="O255" s="1"/>
    </row>
    <row r="256" spans="1:15" ht="13.5" customHeight="1">
      <c r="A256" s="178"/>
      <c r="B256" s="182"/>
      <c r="C256" s="41"/>
      <c r="D256" s="42"/>
      <c r="E256" s="28"/>
      <c r="F256" s="118"/>
      <c r="G256" s="114"/>
      <c r="H256" s="114"/>
      <c r="I256" s="114"/>
      <c r="J256" s="1"/>
      <c r="K256" s="1"/>
      <c r="L256" s="1"/>
      <c r="M256" s="1"/>
      <c r="N256" s="1"/>
      <c r="O256" s="1"/>
    </row>
    <row r="257" spans="1:15" ht="13.5" customHeight="1">
      <c r="A257" s="178"/>
      <c r="B257" s="182"/>
      <c r="C257" s="41" t="s">
        <v>307</v>
      </c>
      <c r="D257" s="42" t="s">
        <v>365</v>
      </c>
      <c r="E257" s="28">
        <v>0</v>
      </c>
      <c r="F257" s="118" t="s">
        <v>364</v>
      </c>
      <c r="G257" s="114">
        <v>9565</v>
      </c>
      <c r="H257" s="114"/>
      <c r="I257" s="114">
        <f>G257</f>
        <v>9565</v>
      </c>
      <c r="J257" s="1"/>
      <c r="K257" s="1"/>
      <c r="L257" s="1"/>
      <c r="M257" s="1"/>
      <c r="N257" s="1"/>
      <c r="O257" s="1"/>
    </row>
    <row r="258" spans="1:15" ht="13.5" customHeight="1">
      <c r="A258" s="178"/>
      <c r="B258" s="182"/>
      <c r="C258" s="24"/>
      <c r="D258" s="127" t="s">
        <v>67</v>
      </c>
      <c r="E258" s="121">
        <f>E260+E261+E259</f>
        <v>25386</v>
      </c>
      <c r="F258" s="121"/>
      <c r="G258" s="121">
        <f>G261+G260+G259</f>
        <v>4316</v>
      </c>
      <c r="H258" s="121">
        <v>0</v>
      </c>
      <c r="I258" s="121">
        <f>E258+G258</f>
        <v>29702</v>
      </c>
      <c r="J258" s="1"/>
      <c r="K258" s="1"/>
      <c r="L258" s="1"/>
      <c r="M258" s="1"/>
      <c r="N258" s="1"/>
      <c r="O258" s="1"/>
    </row>
    <row r="259" spans="1:15" ht="13.5" customHeight="1">
      <c r="A259" s="178"/>
      <c r="B259" s="182"/>
      <c r="C259" s="24" t="s">
        <v>297</v>
      </c>
      <c r="D259" s="42" t="s">
        <v>395</v>
      </c>
      <c r="E259" s="28">
        <v>442</v>
      </c>
      <c r="F259" s="114"/>
      <c r="G259" s="28"/>
      <c r="H259" s="28"/>
      <c r="I259" s="28">
        <v>442</v>
      </c>
      <c r="J259" s="1"/>
      <c r="K259" s="1"/>
      <c r="L259" s="1"/>
      <c r="M259" s="1"/>
      <c r="N259" s="1"/>
      <c r="O259" s="1"/>
    </row>
    <row r="260" spans="1:15" ht="13.5" customHeight="1">
      <c r="A260" s="178"/>
      <c r="B260" s="182"/>
      <c r="C260" s="41" t="s">
        <v>68</v>
      </c>
      <c r="D260" s="42" t="s">
        <v>69</v>
      </c>
      <c r="E260" s="28">
        <v>90</v>
      </c>
      <c r="F260" s="118" t="s">
        <v>379</v>
      </c>
      <c r="G260" s="25">
        <v>45</v>
      </c>
      <c r="H260" s="25"/>
      <c r="I260" s="28">
        <f>E260+G260</f>
        <v>135</v>
      </c>
      <c r="J260" s="1"/>
      <c r="K260" s="1"/>
      <c r="L260" s="1"/>
      <c r="M260" s="1"/>
      <c r="N260" s="1"/>
      <c r="O260" s="1"/>
    </row>
    <row r="261" spans="1:15" ht="13.5" customHeight="1">
      <c r="A261" s="189"/>
      <c r="B261" s="141"/>
      <c r="C261" s="41" t="s">
        <v>65</v>
      </c>
      <c r="D261" s="42" t="s">
        <v>66</v>
      </c>
      <c r="E261" s="28">
        <v>24854</v>
      </c>
      <c r="F261" s="118" t="s">
        <v>379</v>
      </c>
      <c r="G261" s="25">
        <v>4271</v>
      </c>
      <c r="H261" s="25"/>
      <c r="I261" s="28">
        <f>E261+G261</f>
        <v>29125</v>
      </c>
      <c r="J261" s="1"/>
      <c r="K261" s="1"/>
      <c r="L261" s="1"/>
      <c r="M261" s="1"/>
      <c r="N261" s="1"/>
      <c r="O261" s="1"/>
    </row>
    <row r="262" spans="1:15" ht="13.5" customHeight="1">
      <c r="A262" s="62"/>
      <c r="B262" s="62"/>
      <c r="C262" s="307"/>
      <c r="D262" s="62"/>
      <c r="E262" s="126"/>
      <c r="F262" s="89"/>
      <c r="G262" s="46"/>
      <c r="H262" s="46"/>
      <c r="I262" s="126"/>
      <c r="J262" s="1"/>
      <c r="K262" s="1"/>
      <c r="L262" s="1"/>
      <c r="M262" s="1"/>
      <c r="N262" s="1"/>
      <c r="O262" s="1"/>
    </row>
    <row r="263" spans="1:15" ht="13.5" customHeight="1">
      <c r="A263" s="62"/>
      <c r="B263" s="62"/>
      <c r="C263" s="307"/>
      <c r="D263" s="62"/>
      <c r="E263" s="126"/>
      <c r="F263" s="89"/>
      <c r="G263" s="46"/>
      <c r="H263" s="46"/>
      <c r="I263" s="126"/>
      <c r="J263" s="1"/>
      <c r="K263" s="1"/>
      <c r="L263" s="1"/>
      <c r="M263" s="1"/>
      <c r="N263" s="1"/>
      <c r="O263" s="1"/>
    </row>
    <row r="264" spans="1:15" ht="13.5" customHeight="1">
      <c r="A264" s="62"/>
      <c r="B264" s="62"/>
      <c r="C264" s="307"/>
      <c r="D264" s="62"/>
      <c r="E264" s="126"/>
      <c r="F264" s="89"/>
      <c r="G264" s="46"/>
      <c r="H264" s="46"/>
      <c r="I264" s="126"/>
      <c r="J264" s="1"/>
      <c r="K264" s="1"/>
      <c r="L264" s="1"/>
      <c r="M264" s="1"/>
      <c r="N264" s="1"/>
      <c r="O264" s="1"/>
    </row>
    <row r="265" spans="1:15" ht="13.5" customHeight="1">
      <c r="A265" s="62"/>
      <c r="B265" s="62"/>
      <c r="C265" s="307"/>
      <c r="D265" s="62"/>
      <c r="E265" s="126"/>
      <c r="F265" s="89"/>
      <c r="G265" s="46"/>
      <c r="H265" s="46"/>
      <c r="I265" s="126"/>
      <c r="J265" s="1"/>
      <c r="K265" s="1"/>
      <c r="L265" s="1"/>
      <c r="M265" s="1"/>
      <c r="N265" s="1"/>
      <c r="O265" s="1"/>
    </row>
    <row r="266" spans="1:15" ht="13.5" customHeight="1">
      <c r="A266" s="62"/>
      <c r="B266" s="62"/>
      <c r="C266" s="307"/>
      <c r="D266" s="62"/>
      <c r="E266" s="46" t="s">
        <v>456</v>
      </c>
      <c r="F266" s="89"/>
      <c r="G266" s="46"/>
      <c r="H266" s="46"/>
      <c r="I266" s="126"/>
      <c r="J266" s="1"/>
      <c r="K266" s="1"/>
      <c r="L266" s="1"/>
      <c r="M266" s="1"/>
      <c r="N266" s="1"/>
      <c r="O266" s="1"/>
    </row>
    <row r="267" spans="1:15" ht="13.5" customHeight="1">
      <c r="A267" s="62"/>
      <c r="B267" s="62"/>
      <c r="C267" s="307"/>
      <c r="D267" s="62"/>
      <c r="E267" s="126"/>
      <c r="F267" s="89"/>
      <c r="G267" s="46"/>
      <c r="H267" s="46"/>
      <c r="I267" s="126"/>
      <c r="J267" s="1"/>
      <c r="K267" s="1"/>
      <c r="L267" s="1"/>
      <c r="M267" s="1"/>
      <c r="N267" s="1"/>
      <c r="O267" s="1"/>
    </row>
    <row r="268" spans="1:15" ht="13.5" customHeight="1">
      <c r="A268" s="15" t="s">
        <v>0</v>
      </c>
      <c r="B268" s="14" t="s">
        <v>245</v>
      </c>
      <c r="C268" s="15" t="s">
        <v>1</v>
      </c>
      <c r="D268" s="15" t="s">
        <v>2</v>
      </c>
      <c r="E268" s="14" t="s">
        <v>3</v>
      </c>
      <c r="F268" s="15" t="s">
        <v>5</v>
      </c>
      <c r="G268" s="14" t="s">
        <v>6</v>
      </c>
      <c r="H268" s="15" t="s">
        <v>7</v>
      </c>
      <c r="I268" s="15" t="s">
        <v>8</v>
      </c>
      <c r="J268" s="1"/>
      <c r="K268" s="1"/>
      <c r="L268" s="1"/>
      <c r="M268" s="1"/>
      <c r="N268" s="1"/>
      <c r="O268" s="1"/>
    </row>
    <row r="269" spans="1:15" ht="13.5" customHeight="1">
      <c r="A269" s="168"/>
      <c r="B269" s="176"/>
      <c r="C269" s="168"/>
      <c r="D269" s="168"/>
      <c r="E269" s="176" t="s">
        <v>4</v>
      </c>
      <c r="F269" s="168"/>
      <c r="G269" s="176"/>
      <c r="H269" s="168"/>
      <c r="I269" s="168" t="s">
        <v>9</v>
      </c>
      <c r="J269" s="1"/>
      <c r="K269" s="1"/>
      <c r="L269" s="1"/>
      <c r="M269" s="1"/>
      <c r="N269" s="1"/>
      <c r="O269" s="1"/>
    </row>
    <row r="270" spans="1:15" ht="13.5" customHeight="1">
      <c r="A270" s="257"/>
      <c r="B270" s="242">
        <v>80153</v>
      </c>
      <c r="C270" s="244"/>
      <c r="D270" s="244" t="s">
        <v>352</v>
      </c>
      <c r="E270" s="368"/>
      <c r="F270" s="244"/>
      <c r="G270" s="245"/>
      <c r="H270" s="246"/>
      <c r="I270" s="246"/>
      <c r="J270" s="1"/>
      <c r="K270" s="1"/>
      <c r="L270" s="1"/>
      <c r="M270" s="1"/>
      <c r="N270" s="1"/>
      <c r="O270" s="1"/>
    </row>
    <row r="271" spans="1:15" ht="13.5" customHeight="1">
      <c r="A271" s="257"/>
      <c r="B271" s="242"/>
      <c r="C271" s="244"/>
      <c r="D271" s="244" t="s">
        <v>396</v>
      </c>
      <c r="E271" s="368"/>
      <c r="F271" s="244"/>
      <c r="G271" s="245"/>
      <c r="H271" s="246"/>
      <c r="I271" s="246"/>
      <c r="J271" s="1"/>
      <c r="K271" s="1"/>
      <c r="L271" s="1"/>
      <c r="M271" s="1"/>
      <c r="N271" s="1"/>
      <c r="O271" s="1"/>
    </row>
    <row r="272" spans="1:15" ht="13.5" customHeight="1">
      <c r="A272" s="257"/>
      <c r="B272" s="242"/>
      <c r="C272" s="244"/>
      <c r="D272" s="244" t="s">
        <v>353</v>
      </c>
      <c r="E272" s="368">
        <v>0</v>
      </c>
      <c r="F272" s="244" t="s">
        <v>243</v>
      </c>
      <c r="G272" s="245">
        <f>G275</f>
        <v>35244</v>
      </c>
      <c r="H272" s="246"/>
      <c r="I272" s="246">
        <f>G272</f>
        <v>35244</v>
      </c>
      <c r="J272" s="1"/>
      <c r="K272" s="1"/>
      <c r="L272" s="1"/>
      <c r="M272" s="1"/>
      <c r="N272" s="1"/>
      <c r="O272" s="1"/>
    </row>
    <row r="273" spans="1:15" ht="13.5" customHeight="1">
      <c r="A273" s="257"/>
      <c r="B273" s="247"/>
      <c r="C273" s="341">
        <v>2110</v>
      </c>
      <c r="D273" s="141" t="s">
        <v>30</v>
      </c>
      <c r="E273" s="342"/>
      <c r="F273" s="341"/>
      <c r="G273" s="369"/>
      <c r="H273" s="132"/>
      <c r="I273" s="132"/>
      <c r="J273" s="1"/>
      <c r="K273" s="1"/>
      <c r="L273" s="1"/>
      <c r="M273" s="1"/>
      <c r="N273" s="1"/>
      <c r="O273" s="1"/>
    </row>
    <row r="274" spans="1:15" ht="13.5" customHeight="1">
      <c r="A274" s="257"/>
      <c r="B274" s="247"/>
      <c r="C274" s="341"/>
      <c r="D274" s="42" t="s">
        <v>13</v>
      </c>
      <c r="E274" s="342"/>
      <c r="F274" s="341"/>
      <c r="G274" s="369"/>
      <c r="H274" s="132"/>
      <c r="I274" s="132"/>
      <c r="J274" s="1"/>
      <c r="K274" s="1"/>
      <c r="L274" s="1"/>
      <c r="M274" s="1"/>
      <c r="N274" s="1"/>
      <c r="O274" s="1"/>
    </row>
    <row r="275" spans="1:15" ht="13.5" customHeight="1">
      <c r="A275" s="257"/>
      <c r="B275" s="247"/>
      <c r="C275" s="341"/>
      <c r="D275" s="42" t="s">
        <v>26</v>
      </c>
      <c r="E275" s="342">
        <v>0</v>
      </c>
      <c r="F275" s="370" t="s">
        <v>300</v>
      </c>
      <c r="G275" s="133">
        <f>G276+G277</f>
        <v>35244</v>
      </c>
      <c r="H275" s="134"/>
      <c r="I275" s="134">
        <f>G275</f>
        <v>35244</v>
      </c>
      <c r="J275" s="1"/>
      <c r="K275" s="1"/>
      <c r="L275" s="1"/>
      <c r="M275" s="1"/>
      <c r="N275" s="1"/>
      <c r="O275" s="1"/>
    </row>
    <row r="276" spans="1:15" ht="13.5" customHeight="1">
      <c r="A276" s="257"/>
      <c r="B276" s="247"/>
      <c r="C276" s="341"/>
      <c r="D276" s="42"/>
      <c r="E276" s="342"/>
      <c r="F276" s="341" t="s">
        <v>354</v>
      </c>
      <c r="G276" s="369">
        <v>33544</v>
      </c>
      <c r="H276" s="132"/>
      <c r="I276" s="132"/>
      <c r="J276" s="1"/>
      <c r="K276" s="1"/>
      <c r="L276" s="1"/>
      <c r="M276" s="1"/>
      <c r="N276" s="1"/>
      <c r="O276" s="1"/>
    </row>
    <row r="277" spans="1:15" ht="13.5" customHeight="1">
      <c r="A277" s="257"/>
      <c r="B277" s="247"/>
      <c r="C277" s="341"/>
      <c r="D277" s="42"/>
      <c r="E277" s="342"/>
      <c r="F277" s="26" t="s">
        <v>366</v>
      </c>
      <c r="G277" s="369">
        <v>1700</v>
      </c>
      <c r="H277" s="132"/>
      <c r="I277" s="132"/>
      <c r="J277" s="1"/>
      <c r="K277" s="1"/>
      <c r="L277" s="1"/>
      <c r="M277" s="1"/>
      <c r="N277" s="1"/>
      <c r="O277" s="1"/>
    </row>
    <row r="278" spans="1:15" ht="13.5" customHeight="1">
      <c r="A278" s="182"/>
      <c r="B278" s="64">
        <v>80195</v>
      </c>
      <c r="C278" s="136"/>
      <c r="D278" s="61" t="s">
        <v>153</v>
      </c>
      <c r="E278" s="33">
        <v>0</v>
      </c>
      <c r="F278" s="61" t="s">
        <v>243</v>
      </c>
      <c r="G278" s="21">
        <f>G281</f>
        <v>31200</v>
      </c>
      <c r="H278" s="21"/>
      <c r="I278" s="21">
        <f>I281</f>
        <v>31200</v>
      </c>
      <c r="J278" s="1"/>
      <c r="K278" s="1"/>
      <c r="L278" s="1"/>
      <c r="M278" s="1"/>
      <c r="N278" s="1"/>
      <c r="O278" s="1"/>
    </row>
    <row r="279" spans="1:15" ht="13.5" customHeight="1">
      <c r="A279" s="182"/>
      <c r="B279" s="65"/>
      <c r="C279" s="316">
        <v>2120</v>
      </c>
      <c r="D279" s="26" t="s">
        <v>295</v>
      </c>
      <c r="E279" s="25"/>
      <c r="F279" s="26"/>
      <c r="G279" s="25"/>
      <c r="H279" s="25"/>
      <c r="I279" s="25"/>
      <c r="J279" s="1"/>
      <c r="K279" s="1"/>
      <c r="L279" s="1"/>
      <c r="M279" s="1"/>
      <c r="N279" s="1"/>
      <c r="O279" s="1"/>
    </row>
    <row r="280" spans="1:15" ht="13.5" customHeight="1">
      <c r="A280" s="182"/>
      <c r="B280" s="65"/>
      <c r="C280" s="316"/>
      <c r="D280" s="26" t="s">
        <v>301</v>
      </c>
      <c r="E280" s="25"/>
      <c r="F280" s="26"/>
      <c r="G280" s="25"/>
      <c r="H280" s="25"/>
      <c r="I280" s="25"/>
      <c r="J280" s="1"/>
      <c r="K280" s="1"/>
      <c r="L280" s="1"/>
      <c r="M280" s="1"/>
      <c r="N280" s="1"/>
      <c r="O280" s="1"/>
    </row>
    <row r="281" spans="1:15" ht="13.5" customHeight="1">
      <c r="A281" s="182"/>
      <c r="B281" s="65"/>
      <c r="C281" s="316"/>
      <c r="D281" s="26" t="s">
        <v>302</v>
      </c>
      <c r="E281" s="25">
        <v>0</v>
      </c>
      <c r="F281" s="26" t="s">
        <v>333</v>
      </c>
      <c r="G281" s="25">
        <v>31200</v>
      </c>
      <c r="H281" s="25"/>
      <c r="I281" s="25">
        <f>G281</f>
        <v>31200</v>
      </c>
      <c r="J281" s="1"/>
      <c r="K281" s="1"/>
      <c r="L281" s="1"/>
      <c r="M281" s="1"/>
      <c r="N281" s="1"/>
      <c r="O281" s="1"/>
    </row>
    <row r="282" spans="1:15" ht="13.5" customHeight="1">
      <c r="A282" s="169">
        <v>851</v>
      </c>
      <c r="B282" s="169"/>
      <c r="C282" s="31"/>
      <c r="D282" s="31" t="s">
        <v>76</v>
      </c>
      <c r="E282" s="32">
        <f>E283+E287+E291+E296</f>
        <v>1981300</v>
      </c>
      <c r="F282" s="32"/>
      <c r="G282" s="32">
        <f>G287+G291+G296+G283+G308</f>
        <v>5700</v>
      </c>
      <c r="H282" s="32">
        <f>H296</f>
        <v>197000</v>
      </c>
      <c r="I282" s="32">
        <f>E282+G282-H282</f>
        <v>1790000</v>
      </c>
      <c r="J282" s="1"/>
      <c r="K282" s="1"/>
      <c r="L282" s="1"/>
      <c r="M282" s="1"/>
      <c r="N282" s="1"/>
      <c r="O282" s="1"/>
    </row>
    <row r="283" spans="1:15" ht="13.5" customHeight="1">
      <c r="A283" s="220"/>
      <c r="B283" s="70">
        <v>85111</v>
      </c>
      <c r="C283" s="71"/>
      <c r="D283" s="160" t="s">
        <v>167</v>
      </c>
      <c r="E283" s="72">
        <f>E286</f>
        <v>380300</v>
      </c>
      <c r="F283" s="21" t="s">
        <v>243</v>
      </c>
      <c r="G283" s="72">
        <f>G286</f>
        <v>0</v>
      </c>
      <c r="H283" s="72">
        <v>0</v>
      </c>
      <c r="I283" s="72">
        <f>I286</f>
        <v>380300</v>
      </c>
      <c r="J283" s="1"/>
      <c r="K283" s="1"/>
      <c r="L283" s="1"/>
      <c r="M283" s="1"/>
      <c r="N283" s="1"/>
      <c r="O283" s="1"/>
    </row>
    <row r="284" spans="1:15" ht="13.5" customHeight="1">
      <c r="A284" s="233"/>
      <c r="B284" s="205"/>
      <c r="C284" s="116" t="s">
        <v>188</v>
      </c>
      <c r="D284" s="140" t="s">
        <v>29</v>
      </c>
      <c r="E284" s="117"/>
      <c r="F284" s="117"/>
      <c r="G284" s="117"/>
      <c r="H284" s="117"/>
      <c r="I284" s="117"/>
      <c r="J284" s="1"/>
      <c r="K284" s="1"/>
      <c r="L284" s="1"/>
      <c r="M284" s="1"/>
      <c r="N284" s="1"/>
      <c r="O284" s="1"/>
    </row>
    <row r="285" spans="1:15" ht="13.5" customHeight="1">
      <c r="A285" s="233"/>
      <c r="B285" s="205"/>
      <c r="C285" s="116"/>
      <c r="D285" s="140" t="s">
        <v>189</v>
      </c>
      <c r="E285" s="117"/>
      <c r="F285" s="117"/>
      <c r="G285" s="117"/>
      <c r="H285" s="117"/>
      <c r="I285" s="117"/>
      <c r="J285" s="1"/>
      <c r="K285" s="1"/>
      <c r="L285" s="1"/>
      <c r="M285" s="1"/>
      <c r="N285" s="1"/>
      <c r="O285" s="1"/>
    </row>
    <row r="286" spans="1:15" ht="13.5" customHeight="1">
      <c r="A286" s="233"/>
      <c r="B286" s="206"/>
      <c r="C286" s="116"/>
      <c r="D286" s="140" t="s">
        <v>190</v>
      </c>
      <c r="E286" s="117">
        <v>380300</v>
      </c>
      <c r="F286" s="118"/>
      <c r="G286" s="118"/>
      <c r="H286" s="117"/>
      <c r="I286" s="117">
        <v>380300</v>
      </c>
      <c r="J286" s="1"/>
      <c r="K286" s="1"/>
      <c r="L286" s="1"/>
      <c r="M286" s="1"/>
      <c r="N286" s="1"/>
      <c r="O286" s="1"/>
    </row>
    <row r="287" spans="1:15" ht="13.5" customHeight="1">
      <c r="A287" s="233"/>
      <c r="B287" s="205">
        <v>85153</v>
      </c>
      <c r="C287" s="71"/>
      <c r="D287" s="160" t="s">
        <v>168</v>
      </c>
      <c r="E287" s="72">
        <v>0</v>
      </c>
      <c r="F287" s="21" t="s">
        <v>243</v>
      </c>
      <c r="G287" s="72">
        <f>G290</f>
        <v>2800</v>
      </c>
      <c r="H287" s="72">
        <v>0</v>
      </c>
      <c r="I287" s="72">
        <f>G287</f>
        <v>2800</v>
      </c>
      <c r="J287" s="1"/>
      <c r="K287" s="1"/>
      <c r="L287" s="1"/>
      <c r="M287" s="1"/>
      <c r="N287" s="1"/>
      <c r="O287" s="1"/>
    </row>
    <row r="288" spans="1:15" ht="13.5" customHeight="1">
      <c r="A288" s="233"/>
      <c r="B288" s="205"/>
      <c r="C288" s="116">
        <v>2310</v>
      </c>
      <c r="D288" s="140" t="s">
        <v>179</v>
      </c>
      <c r="E288" s="117"/>
      <c r="F288" s="140"/>
      <c r="G288" s="117"/>
      <c r="H288" s="117"/>
      <c r="I288" s="117"/>
      <c r="J288" s="1"/>
      <c r="K288" s="1"/>
      <c r="L288" s="1"/>
      <c r="M288" s="1"/>
      <c r="N288" s="1"/>
      <c r="O288" s="1"/>
    </row>
    <row r="289" spans="1:15" ht="13.5" customHeight="1">
      <c r="A289" s="233"/>
      <c r="B289" s="205"/>
      <c r="C289" s="116"/>
      <c r="D289" s="140" t="s">
        <v>180</v>
      </c>
      <c r="E289" s="117"/>
      <c r="F289" s="140"/>
      <c r="G289" s="117"/>
      <c r="H289" s="117"/>
      <c r="I289" s="117"/>
      <c r="J289" s="1"/>
      <c r="K289" s="1"/>
      <c r="L289" s="1"/>
      <c r="M289" s="1"/>
      <c r="N289" s="1"/>
      <c r="O289" s="1"/>
    </row>
    <row r="290" spans="1:15" ht="13.5" customHeight="1">
      <c r="A290" s="233"/>
      <c r="B290" s="109"/>
      <c r="C290" s="116"/>
      <c r="D290" s="140" t="s">
        <v>181</v>
      </c>
      <c r="E290" s="117">
        <v>0</v>
      </c>
      <c r="F290" s="27" t="s">
        <v>331</v>
      </c>
      <c r="G290" s="118">
        <v>2800</v>
      </c>
      <c r="H290" s="118"/>
      <c r="I290" s="118"/>
      <c r="J290" s="1"/>
      <c r="K290" s="1"/>
      <c r="L290" s="1"/>
      <c r="M290" s="1"/>
      <c r="N290" s="1"/>
      <c r="O290" s="1"/>
    </row>
    <row r="291" spans="1:15" ht="13.5" customHeight="1">
      <c r="A291" s="233"/>
      <c r="B291" s="70">
        <v>85154</v>
      </c>
      <c r="C291" s="71"/>
      <c r="D291" s="160" t="s">
        <v>156</v>
      </c>
      <c r="E291" s="72">
        <v>0</v>
      </c>
      <c r="F291" s="21" t="s">
        <v>243</v>
      </c>
      <c r="G291" s="72">
        <f>G294</f>
        <v>2400</v>
      </c>
      <c r="H291" s="72">
        <v>0</v>
      </c>
      <c r="I291" s="72">
        <f>G291</f>
        <v>2400</v>
      </c>
      <c r="J291" s="1"/>
      <c r="K291" s="1"/>
      <c r="L291" s="1"/>
      <c r="M291" s="1"/>
      <c r="N291" s="1"/>
      <c r="O291" s="1"/>
    </row>
    <row r="292" spans="1:15" ht="13.5" customHeight="1">
      <c r="A292" s="233"/>
      <c r="B292" s="205"/>
      <c r="C292" s="116">
        <v>2310</v>
      </c>
      <c r="D292" s="140" t="s">
        <v>179</v>
      </c>
      <c r="E292" s="72"/>
      <c r="F292" s="140"/>
      <c r="G292" s="117"/>
      <c r="H292" s="117"/>
      <c r="I292" s="72"/>
      <c r="J292" s="1"/>
      <c r="K292" s="1"/>
      <c r="L292" s="1"/>
      <c r="M292" s="1"/>
      <c r="N292" s="1"/>
      <c r="O292" s="1"/>
    </row>
    <row r="293" spans="1:15" ht="13.5" customHeight="1">
      <c r="A293" s="233"/>
      <c r="B293" s="205"/>
      <c r="C293" s="116"/>
      <c r="D293" s="140" t="s">
        <v>180</v>
      </c>
      <c r="E293" s="72"/>
      <c r="F293" s="140"/>
      <c r="G293" s="117"/>
      <c r="H293" s="117"/>
      <c r="I293" s="72"/>
      <c r="J293" s="1"/>
      <c r="K293" s="1"/>
      <c r="L293" s="1"/>
      <c r="M293" s="1"/>
      <c r="N293" s="1"/>
      <c r="O293" s="1"/>
    </row>
    <row r="294" spans="1:15" ht="13.5" customHeight="1">
      <c r="A294" s="233"/>
      <c r="B294" s="205"/>
      <c r="C294" s="116"/>
      <c r="D294" s="140" t="s">
        <v>181</v>
      </c>
      <c r="E294" s="117">
        <v>0</v>
      </c>
      <c r="F294" s="27" t="s">
        <v>331</v>
      </c>
      <c r="G294" s="118">
        <v>2400</v>
      </c>
      <c r="H294" s="118"/>
      <c r="I294" s="118"/>
      <c r="J294" s="1"/>
      <c r="K294" s="1"/>
      <c r="L294" s="1"/>
      <c r="M294" s="1"/>
      <c r="N294" s="1"/>
      <c r="O294" s="1"/>
    </row>
    <row r="295" spans="1:15" ht="13.5" customHeight="1">
      <c r="A295" s="178"/>
      <c r="B295" s="50">
        <v>85156</v>
      </c>
      <c r="C295" s="20"/>
      <c r="D295" s="61" t="s">
        <v>77</v>
      </c>
      <c r="E295" s="21"/>
      <c r="F295" s="113"/>
      <c r="G295" s="33"/>
      <c r="H295" s="33"/>
      <c r="I295" s="33"/>
      <c r="J295" s="1"/>
      <c r="K295" s="1"/>
      <c r="L295" s="1"/>
      <c r="M295" s="1"/>
      <c r="N295" s="1"/>
      <c r="O295" s="1"/>
    </row>
    <row r="296" spans="1:15" ht="13.5" customHeight="1">
      <c r="A296" s="178"/>
      <c r="B296" s="191"/>
      <c r="C296" s="20"/>
      <c r="D296" s="61" t="s">
        <v>78</v>
      </c>
      <c r="E296" s="21">
        <f>E299</f>
        <v>1601000</v>
      </c>
      <c r="F296" s="21" t="s">
        <v>243</v>
      </c>
      <c r="G296" s="21">
        <f>G299</f>
        <v>0</v>
      </c>
      <c r="H296" s="21">
        <f>H299</f>
        <v>197000</v>
      </c>
      <c r="I296" s="21">
        <f>E296+G296-H296</f>
        <v>1404000</v>
      </c>
      <c r="J296" s="1"/>
      <c r="K296" s="1"/>
      <c r="L296" s="1"/>
      <c r="M296" s="1"/>
      <c r="N296" s="1"/>
      <c r="O296" s="1"/>
    </row>
    <row r="297" spans="1:15" ht="13.5" customHeight="1">
      <c r="A297" s="327"/>
      <c r="B297" s="217"/>
      <c r="C297" s="69">
        <v>2110</v>
      </c>
      <c r="D297" s="141" t="s">
        <v>30</v>
      </c>
      <c r="E297" s="241"/>
      <c r="F297" s="141"/>
      <c r="G297" s="241"/>
      <c r="H297" s="241"/>
      <c r="I297" s="241"/>
      <c r="J297" s="1"/>
      <c r="K297" s="1"/>
      <c r="L297" s="1"/>
      <c r="M297" s="1"/>
      <c r="N297" s="1"/>
      <c r="O297" s="1"/>
    </row>
    <row r="298" spans="1:15" ht="13.5" customHeight="1">
      <c r="A298" s="327"/>
      <c r="B298" s="217"/>
      <c r="C298" s="24"/>
      <c r="D298" s="42" t="s">
        <v>13</v>
      </c>
      <c r="E298" s="28"/>
      <c r="F298" s="42"/>
      <c r="G298" s="28"/>
      <c r="H298" s="28"/>
      <c r="I298" s="28"/>
      <c r="J298" s="1"/>
      <c r="K298" s="1"/>
      <c r="L298" s="1"/>
      <c r="M298" s="1"/>
      <c r="N298" s="1"/>
      <c r="O298" s="1"/>
    </row>
    <row r="299" spans="1:15" ht="13.5" customHeight="1">
      <c r="A299" s="178"/>
      <c r="B299" s="182"/>
      <c r="C299" s="24"/>
      <c r="D299" s="42" t="s">
        <v>26</v>
      </c>
      <c r="E299" s="28">
        <v>1601000</v>
      </c>
      <c r="F299" s="359" t="s">
        <v>300</v>
      </c>
      <c r="G299" s="25">
        <v>0</v>
      </c>
      <c r="H299" s="25">
        <f>H300+H301</f>
        <v>197000</v>
      </c>
      <c r="I299" s="28">
        <f>E299+G299-H299</f>
        <v>1404000</v>
      </c>
      <c r="J299" s="1"/>
      <c r="K299" s="1"/>
      <c r="L299" s="1"/>
      <c r="M299" s="1"/>
      <c r="N299" s="1"/>
      <c r="O299" s="1"/>
    </row>
    <row r="300" spans="1:15" ht="13.5" customHeight="1">
      <c r="A300" s="178"/>
      <c r="B300" s="182"/>
      <c r="C300" s="77"/>
      <c r="D300" s="152"/>
      <c r="E300" s="28"/>
      <c r="F300" s="359" t="s">
        <v>362</v>
      </c>
      <c r="G300" s="25"/>
      <c r="H300" s="25">
        <v>150000</v>
      </c>
      <c r="I300" s="28"/>
      <c r="J300" s="1"/>
      <c r="K300" s="1"/>
      <c r="L300" s="1"/>
      <c r="M300" s="1"/>
      <c r="N300" s="1"/>
      <c r="O300" s="1"/>
    </row>
    <row r="301" spans="1:15" ht="13.5" customHeight="1">
      <c r="A301" s="189"/>
      <c r="B301" s="141"/>
      <c r="C301" s="24"/>
      <c r="D301" s="161"/>
      <c r="E301" s="28"/>
      <c r="F301" s="359" t="s">
        <v>371</v>
      </c>
      <c r="G301" s="25"/>
      <c r="H301" s="25">
        <v>47000</v>
      </c>
      <c r="I301" s="28"/>
      <c r="J301" s="1"/>
      <c r="K301" s="1"/>
      <c r="L301" s="1"/>
      <c r="M301" s="1"/>
      <c r="N301" s="1"/>
      <c r="O301" s="1"/>
    </row>
    <row r="302" spans="1:15" s="305" customFormat="1" ht="13.5" customHeight="1">
      <c r="A302" s="62"/>
      <c r="B302" s="62"/>
      <c r="C302" s="62"/>
      <c r="D302" s="62"/>
      <c r="E302" s="126"/>
      <c r="F302" s="190"/>
      <c r="G302" s="46"/>
      <c r="H302" s="46"/>
      <c r="I302" s="126"/>
      <c r="J302" s="304"/>
      <c r="K302" s="304"/>
      <c r="L302" s="304"/>
      <c r="M302" s="304"/>
      <c r="N302" s="304"/>
      <c r="O302" s="304"/>
    </row>
    <row r="303" spans="1:15" s="305" customFormat="1" ht="13.5" customHeight="1">
      <c r="A303" s="62"/>
      <c r="B303" s="62"/>
      <c r="C303" s="62"/>
      <c r="D303" s="62"/>
      <c r="E303" s="126"/>
      <c r="F303" s="190"/>
      <c r="G303" s="46"/>
      <c r="H303" s="46"/>
      <c r="I303" s="126"/>
      <c r="J303" s="304"/>
      <c r="K303" s="304"/>
      <c r="L303" s="304"/>
      <c r="M303" s="304"/>
      <c r="N303" s="304"/>
      <c r="O303" s="304"/>
    </row>
    <row r="304" spans="1:15" s="305" customFormat="1" ht="13.5" customHeight="1">
      <c r="A304" s="62"/>
      <c r="B304" s="62"/>
      <c r="C304" s="62"/>
      <c r="D304" s="62"/>
      <c r="E304" s="46" t="s">
        <v>457</v>
      </c>
      <c r="F304" s="190"/>
      <c r="G304" s="46"/>
      <c r="H304" s="46"/>
      <c r="I304" s="126"/>
      <c r="J304" s="304"/>
      <c r="K304" s="304"/>
      <c r="L304" s="304"/>
      <c r="M304" s="304"/>
      <c r="N304" s="304"/>
      <c r="O304" s="304"/>
    </row>
    <row r="305" spans="1:15" s="305" customFormat="1" ht="13.5" customHeight="1">
      <c r="A305" s="62"/>
      <c r="B305" s="62"/>
      <c r="C305" s="62"/>
      <c r="D305" s="62"/>
      <c r="E305" s="126"/>
      <c r="F305" s="190"/>
      <c r="G305" s="46"/>
      <c r="H305" s="46"/>
      <c r="I305" s="126"/>
      <c r="J305" s="304"/>
      <c r="K305" s="304"/>
      <c r="L305" s="304"/>
      <c r="M305" s="304"/>
      <c r="N305" s="304"/>
      <c r="O305" s="304"/>
    </row>
    <row r="306" spans="1:15" ht="13.5" customHeight="1">
      <c r="A306" s="15" t="s">
        <v>0</v>
      </c>
      <c r="B306" s="212" t="s">
        <v>245</v>
      </c>
      <c r="C306" s="15" t="s">
        <v>1</v>
      </c>
      <c r="D306" s="15" t="s">
        <v>2</v>
      </c>
      <c r="E306" s="14" t="s">
        <v>3</v>
      </c>
      <c r="F306" s="15" t="s">
        <v>5</v>
      </c>
      <c r="G306" s="14" t="s">
        <v>6</v>
      </c>
      <c r="H306" s="15" t="s">
        <v>7</v>
      </c>
      <c r="I306" s="15" t="s">
        <v>8</v>
      </c>
      <c r="J306" s="1"/>
      <c r="K306" s="1"/>
      <c r="L306" s="1"/>
      <c r="M306" s="1"/>
      <c r="N306" s="1"/>
      <c r="O306" s="1"/>
    </row>
    <row r="307" spans="1:15" ht="13.5" customHeight="1">
      <c r="A307" s="168"/>
      <c r="B307" s="53"/>
      <c r="C307" s="168"/>
      <c r="D307" s="168"/>
      <c r="E307" s="176" t="s">
        <v>4</v>
      </c>
      <c r="F307" s="168"/>
      <c r="G307" s="176"/>
      <c r="H307" s="168"/>
      <c r="I307" s="168" t="s">
        <v>9</v>
      </c>
      <c r="J307" s="1"/>
      <c r="K307" s="1"/>
      <c r="L307" s="1"/>
      <c r="M307" s="1"/>
      <c r="N307" s="1"/>
      <c r="O307" s="1"/>
    </row>
    <row r="308" spans="1:15" ht="13.5" customHeight="1">
      <c r="A308" s="178"/>
      <c r="B308" s="191">
        <v>85195</v>
      </c>
      <c r="C308" s="63"/>
      <c r="D308" s="60" t="s">
        <v>73</v>
      </c>
      <c r="E308" s="21">
        <v>0</v>
      </c>
      <c r="F308" s="144" t="s">
        <v>243</v>
      </c>
      <c r="G308" s="21">
        <f>G311</f>
        <v>500</v>
      </c>
      <c r="H308" s="21">
        <v>0</v>
      </c>
      <c r="I308" s="21">
        <v>500</v>
      </c>
      <c r="J308" s="1"/>
      <c r="K308" s="1"/>
      <c r="L308" s="1"/>
      <c r="M308" s="1"/>
      <c r="N308" s="1"/>
      <c r="O308" s="1"/>
    </row>
    <row r="309" spans="1:15" ht="13.5" customHeight="1">
      <c r="A309" s="178"/>
      <c r="B309" s="182"/>
      <c r="C309" s="69">
        <v>2110</v>
      </c>
      <c r="D309" s="141" t="s">
        <v>30</v>
      </c>
      <c r="E309" s="28"/>
      <c r="F309" s="359"/>
      <c r="G309" s="25"/>
      <c r="H309" s="25"/>
      <c r="I309" s="28"/>
      <c r="J309" s="1"/>
      <c r="K309" s="1"/>
      <c r="L309" s="1"/>
      <c r="M309" s="1"/>
      <c r="N309" s="1"/>
      <c r="O309" s="1"/>
    </row>
    <row r="310" spans="1:15" ht="13.5" customHeight="1">
      <c r="A310" s="178"/>
      <c r="B310" s="182"/>
      <c r="C310" s="24"/>
      <c r="D310" s="42" t="s">
        <v>13</v>
      </c>
      <c r="E310" s="28"/>
      <c r="F310" s="359"/>
      <c r="G310" s="25"/>
      <c r="H310" s="25"/>
      <c r="I310" s="28"/>
      <c r="J310" s="1"/>
      <c r="K310" s="1"/>
      <c r="L310" s="1"/>
      <c r="M310" s="1"/>
      <c r="N310" s="1"/>
      <c r="O310" s="1"/>
    </row>
    <row r="311" spans="1:15" ht="13.5" customHeight="1">
      <c r="A311" s="178"/>
      <c r="B311" s="182"/>
      <c r="C311" s="24"/>
      <c r="D311" s="42" t="s">
        <v>26</v>
      </c>
      <c r="E311" s="28">
        <v>0</v>
      </c>
      <c r="F311" s="359" t="s">
        <v>361</v>
      </c>
      <c r="G311" s="25">
        <v>500</v>
      </c>
      <c r="H311" s="25"/>
      <c r="I311" s="28"/>
      <c r="J311" s="1"/>
      <c r="K311" s="1"/>
      <c r="L311" s="1"/>
      <c r="M311" s="1"/>
      <c r="N311" s="1"/>
      <c r="O311" s="1"/>
    </row>
    <row r="312" spans="1:15" ht="13.5" customHeight="1">
      <c r="A312" s="31">
        <v>852</v>
      </c>
      <c r="B312" s="31"/>
      <c r="C312" s="17"/>
      <c r="D312" s="31" t="s">
        <v>79</v>
      </c>
      <c r="E312" s="32">
        <f>E313+E333</f>
        <v>7152580</v>
      </c>
      <c r="F312" s="32"/>
      <c r="G312" s="32">
        <f>G313+G333</f>
        <v>571800</v>
      </c>
      <c r="H312" s="32">
        <f>H313+H333</f>
        <v>0</v>
      </c>
      <c r="I312" s="32">
        <f>E312+G312-H312</f>
        <v>7724380</v>
      </c>
      <c r="J312" s="1"/>
      <c r="K312" s="1"/>
      <c r="L312" s="1"/>
      <c r="M312" s="1"/>
      <c r="N312" s="1"/>
      <c r="O312" s="1"/>
    </row>
    <row r="313" spans="1:15" ht="13.5" customHeight="1">
      <c r="A313" s="184"/>
      <c r="B313" s="50">
        <v>85202</v>
      </c>
      <c r="C313" s="98"/>
      <c r="D313" s="61" t="s">
        <v>83</v>
      </c>
      <c r="E313" s="21">
        <f>E320+E326+E315</f>
        <v>7152580</v>
      </c>
      <c r="F313" s="21" t="s">
        <v>243</v>
      </c>
      <c r="G313" s="21">
        <f>G315+G320+G326</f>
        <v>565878</v>
      </c>
      <c r="H313" s="21">
        <f>H315+H320+H326</f>
        <v>0</v>
      </c>
      <c r="I313" s="21">
        <f>E313+G313-H313</f>
        <v>7718458</v>
      </c>
      <c r="J313" s="1"/>
      <c r="K313" s="1"/>
      <c r="L313" s="1"/>
      <c r="M313" s="1"/>
      <c r="N313" s="1"/>
      <c r="O313" s="1"/>
    </row>
    <row r="314" spans="1:15" ht="13.5" customHeight="1">
      <c r="A314" s="178"/>
      <c r="B314" s="182"/>
      <c r="C314" s="24">
        <v>2130</v>
      </c>
      <c r="D314" s="42" t="s">
        <v>74</v>
      </c>
      <c r="E314" s="52"/>
      <c r="F314" s="26"/>
      <c r="G314" s="52"/>
      <c r="H314" s="52"/>
      <c r="I314" s="52"/>
      <c r="J314" s="1"/>
      <c r="K314" s="1"/>
      <c r="L314" s="1"/>
      <c r="M314" s="1"/>
      <c r="N314" s="1"/>
      <c r="O314" s="1"/>
    </row>
    <row r="315" spans="1:15" ht="13.5" customHeight="1">
      <c r="A315" s="178"/>
      <c r="B315" s="182"/>
      <c r="C315" s="24"/>
      <c r="D315" s="42" t="s">
        <v>75</v>
      </c>
      <c r="E315" s="28">
        <v>2211000</v>
      </c>
      <c r="F315" s="26" t="s">
        <v>300</v>
      </c>
      <c r="G315" s="28">
        <f>SUM(G316:G319)</f>
        <v>342224</v>
      </c>
      <c r="H315" s="28">
        <v>0</v>
      </c>
      <c r="I315" s="28">
        <f>E315+G315</f>
        <v>2553224</v>
      </c>
      <c r="J315" s="1"/>
      <c r="K315" s="1"/>
      <c r="L315" s="1"/>
      <c r="M315" s="1"/>
      <c r="N315" s="1"/>
      <c r="O315" s="1"/>
    </row>
    <row r="316" spans="1:15" ht="13.5" customHeight="1">
      <c r="A316" s="178"/>
      <c r="B316" s="182"/>
      <c r="C316" s="24"/>
      <c r="D316" s="42"/>
      <c r="E316" s="28"/>
      <c r="F316" s="359" t="s">
        <v>332</v>
      </c>
      <c r="G316" s="25">
        <v>240350</v>
      </c>
      <c r="H316" s="25"/>
      <c r="I316" s="25"/>
      <c r="J316" s="1"/>
      <c r="K316" s="1"/>
      <c r="L316" s="1"/>
      <c r="M316" s="1"/>
      <c r="N316" s="1"/>
      <c r="O316" s="1"/>
    </row>
    <row r="317" spans="1:15" ht="13.5" customHeight="1">
      <c r="A317" s="178"/>
      <c r="B317" s="182"/>
      <c r="C317" s="24"/>
      <c r="D317" s="42"/>
      <c r="E317" s="28"/>
      <c r="F317" s="326" t="s">
        <v>337</v>
      </c>
      <c r="G317" s="25">
        <v>43310</v>
      </c>
      <c r="H317" s="52"/>
      <c r="I317" s="52"/>
      <c r="J317" s="1"/>
      <c r="K317" s="1"/>
      <c r="L317" s="1"/>
      <c r="M317" s="1"/>
      <c r="N317" s="1"/>
      <c r="O317" s="1"/>
    </row>
    <row r="318" spans="1:15" ht="13.5" customHeight="1">
      <c r="A318" s="178"/>
      <c r="B318" s="182"/>
      <c r="C318" s="24"/>
      <c r="D318" s="42"/>
      <c r="E318" s="28"/>
      <c r="F318" s="124" t="s">
        <v>368</v>
      </c>
      <c r="G318" s="25">
        <v>3000</v>
      </c>
      <c r="H318" s="52"/>
      <c r="I318" s="52"/>
      <c r="J318" s="1"/>
      <c r="K318" s="1"/>
      <c r="L318" s="1"/>
      <c r="M318" s="1"/>
      <c r="N318" s="1"/>
      <c r="O318" s="1"/>
    </row>
    <row r="319" spans="1:15" ht="13.5" customHeight="1">
      <c r="A319" s="178"/>
      <c r="B319" s="182"/>
      <c r="C319" s="24"/>
      <c r="D319" s="42"/>
      <c r="E319" s="28"/>
      <c r="F319" s="26" t="s">
        <v>377</v>
      </c>
      <c r="G319" s="25">
        <v>55564</v>
      </c>
      <c r="H319" s="52"/>
      <c r="I319" s="52"/>
      <c r="J319" s="1"/>
      <c r="K319" s="1"/>
      <c r="L319" s="1"/>
      <c r="M319" s="1"/>
      <c r="N319" s="1"/>
      <c r="O319" s="1"/>
    </row>
    <row r="320" spans="1:15" ht="13.5" customHeight="1">
      <c r="A320" s="178"/>
      <c r="B320" s="182"/>
      <c r="C320" s="24"/>
      <c r="D320" s="127" t="s">
        <v>104</v>
      </c>
      <c r="E320" s="121">
        <f>E322</f>
        <v>2881580</v>
      </c>
      <c r="F320" s="127" t="s">
        <v>243</v>
      </c>
      <c r="G320" s="121">
        <f>G322+G325+G321</f>
        <v>89500</v>
      </c>
      <c r="H320" s="121">
        <v>0</v>
      </c>
      <c r="I320" s="121">
        <f>E320+G320</f>
        <v>2971080</v>
      </c>
      <c r="J320" s="1"/>
      <c r="K320" s="1"/>
      <c r="L320" s="1"/>
      <c r="M320" s="1"/>
      <c r="N320" s="1"/>
      <c r="O320" s="1"/>
    </row>
    <row r="321" spans="1:15" ht="13.5" customHeight="1">
      <c r="A321" s="178"/>
      <c r="B321" s="182"/>
      <c r="C321" s="24" t="s">
        <v>68</v>
      </c>
      <c r="D321" s="42" t="s">
        <v>69</v>
      </c>
      <c r="E321" s="28">
        <v>0</v>
      </c>
      <c r="F321" s="26"/>
      <c r="G321" s="25"/>
      <c r="H321" s="28"/>
      <c r="I321" s="28"/>
      <c r="J321" s="1"/>
      <c r="K321" s="1"/>
      <c r="L321" s="1"/>
      <c r="M321" s="1"/>
      <c r="N321" s="1"/>
      <c r="O321" s="1"/>
    </row>
    <row r="322" spans="1:15" ht="13.5" customHeight="1">
      <c r="A322" s="178"/>
      <c r="B322" s="182"/>
      <c r="C322" s="24" t="s">
        <v>80</v>
      </c>
      <c r="D322" s="42" t="s">
        <v>66</v>
      </c>
      <c r="E322" s="28">
        <v>2881580</v>
      </c>
      <c r="F322" s="118" t="s">
        <v>300</v>
      </c>
      <c r="G322" s="25">
        <f>G323+G324</f>
        <v>89500</v>
      </c>
      <c r="H322" s="25">
        <v>0</v>
      </c>
      <c r="I322" s="28">
        <f>E322+G322</f>
        <v>2971080</v>
      </c>
      <c r="J322" s="1"/>
      <c r="K322" s="1"/>
      <c r="L322" s="1"/>
      <c r="M322" s="1"/>
      <c r="N322" s="1"/>
      <c r="O322" s="1"/>
    </row>
    <row r="323" spans="1:15" ht="13.5" customHeight="1">
      <c r="A323" s="178"/>
      <c r="B323" s="182"/>
      <c r="C323" s="24"/>
      <c r="D323" s="42"/>
      <c r="E323" s="28"/>
      <c r="F323" s="118" t="s">
        <v>364</v>
      </c>
      <c r="G323" s="25">
        <v>70000</v>
      </c>
      <c r="H323" s="25"/>
      <c r="I323" s="28"/>
      <c r="J323" s="1"/>
      <c r="K323" s="1"/>
      <c r="L323" s="1"/>
      <c r="M323" s="1"/>
      <c r="N323" s="1"/>
      <c r="O323" s="1"/>
    </row>
    <row r="324" spans="1:15" ht="13.5" customHeight="1">
      <c r="A324" s="178"/>
      <c r="B324" s="182"/>
      <c r="C324" s="24"/>
      <c r="D324" s="42"/>
      <c r="E324" s="28"/>
      <c r="F324" s="118" t="s">
        <v>385</v>
      </c>
      <c r="G324" s="25">
        <v>19500</v>
      </c>
      <c r="H324" s="25"/>
      <c r="I324" s="28"/>
      <c r="J324" s="1"/>
      <c r="K324" s="1"/>
      <c r="L324" s="1"/>
      <c r="M324" s="1"/>
      <c r="N324" s="1"/>
      <c r="O324" s="1"/>
    </row>
    <row r="325" spans="1:15" ht="13.5" customHeight="1">
      <c r="A325" s="178"/>
      <c r="B325" s="182"/>
      <c r="C325" s="24"/>
      <c r="D325" s="42"/>
      <c r="E325" s="28"/>
      <c r="F325" s="26"/>
      <c r="G325" s="25"/>
      <c r="H325" s="25"/>
      <c r="I325" s="28"/>
      <c r="J325" s="1"/>
      <c r="K325" s="1"/>
      <c r="L325" s="1"/>
      <c r="M325" s="1"/>
      <c r="N325" s="1"/>
      <c r="O325" s="1"/>
    </row>
    <row r="326" spans="1:15" ht="13.5" customHeight="1">
      <c r="A326" s="178"/>
      <c r="B326" s="182"/>
      <c r="C326" s="24"/>
      <c r="D326" s="127" t="s">
        <v>82</v>
      </c>
      <c r="E326" s="121">
        <f>E330</f>
        <v>2060000</v>
      </c>
      <c r="F326" s="40" t="s">
        <v>243</v>
      </c>
      <c r="G326" s="121">
        <f>G329+G330</f>
        <v>134154</v>
      </c>
      <c r="H326" s="121">
        <f>H329+H330</f>
        <v>0</v>
      </c>
      <c r="I326" s="121">
        <f>E326+G326-H326</f>
        <v>2194154</v>
      </c>
      <c r="J326" s="1"/>
      <c r="K326" s="1"/>
      <c r="L326" s="1"/>
      <c r="M326" s="1"/>
      <c r="N326" s="1"/>
      <c r="O326" s="1"/>
    </row>
    <row r="327" spans="1:15" ht="13.5" customHeight="1">
      <c r="A327" s="178"/>
      <c r="B327" s="182"/>
      <c r="C327" s="41" t="s">
        <v>21</v>
      </c>
      <c r="D327" s="140" t="s">
        <v>29</v>
      </c>
      <c r="E327" s="28"/>
      <c r="F327" s="26"/>
      <c r="G327" s="25"/>
      <c r="H327" s="25"/>
      <c r="I327" s="25"/>
      <c r="J327" s="1"/>
      <c r="K327" s="1"/>
      <c r="L327" s="1"/>
      <c r="M327" s="1"/>
      <c r="N327" s="1"/>
      <c r="O327" s="1"/>
    </row>
    <row r="328" spans="1:15" ht="13.5" customHeight="1">
      <c r="A328" s="178"/>
      <c r="B328" s="182"/>
      <c r="C328" s="41"/>
      <c r="D328" s="140" t="s">
        <v>189</v>
      </c>
      <c r="E328" s="28"/>
      <c r="F328" s="26"/>
      <c r="G328" s="25"/>
      <c r="H328" s="25"/>
      <c r="I328" s="25"/>
      <c r="J328" s="1"/>
      <c r="K328" s="1"/>
      <c r="L328" s="1"/>
      <c r="M328" s="1"/>
      <c r="N328" s="1"/>
      <c r="O328" s="1"/>
    </row>
    <row r="329" spans="1:15" ht="13.5" customHeight="1">
      <c r="A329" s="178"/>
      <c r="B329" s="182"/>
      <c r="C329" s="41"/>
      <c r="D329" s="140" t="s">
        <v>190</v>
      </c>
      <c r="E329" s="28">
        <v>0</v>
      </c>
      <c r="F329" s="118" t="s">
        <v>379</v>
      </c>
      <c r="G329" s="25">
        <v>4154</v>
      </c>
      <c r="H329" s="28"/>
      <c r="I329" s="28"/>
      <c r="J329" s="1"/>
      <c r="K329" s="1"/>
      <c r="L329" s="1"/>
      <c r="M329" s="1"/>
      <c r="N329" s="1"/>
      <c r="O329" s="1"/>
    </row>
    <row r="330" spans="1:15" ht="13.5" customHeight="1">
      <c r="A330" s="178"/>
      <c r="B330" s="182"/>
      <c r="C330" s="24" t="s">
        <v>80</v>
      </c>
      <c r="D330" s="42" t="s">
        <v>66</v>
      </c>
      <c r="E330" s="28">
        <v>2060000</v>
      </c>
      <c r="F330" s="118" t="s">
        <v>300</v>
      </c>
      <c r="G330" s="25">
        <f>G331+G332</f>
        <v>130000</v>
      </c>
      <c r="H330" s="28"/>
      <c r="I330" s="28">
        <f>E330+G330-H330</f>
        <v>2190000</v>
      </c>
      <c r="J330" s="1"/>
      <c r="K330" s="1"/>
      <c r="L330" s="1"/>
      <c r="M330" s="1"/>
      <c r="N330" s="1"/>
      <c r="O330" s="1"/>
    </row>
    <row r="331" spans="1:15" ht="13.5" customHeight="1">
      <c r="A331" s="178"/>
      <c r="B331" s="182"/>
      <c r="C331" s="24"/>
      <c r="D331" s="42"/>
      <c r="E331" s="28"/>
      <c r="F331" s="118" t="s">
        <v>364</v>
      </c>
      <c r="G331" s="25">
        <v>100000</v>
      </c>
      <c r="H331" s="25"/>
      <c r="I331" s="25"/>
      <c r="J331" s="1"/>
      <c r="K331" s="1"/>
      <c r="L331" s="1"/>
      <c r="M331" s="1"/>
      <c r="N331" s="1"/>
      <c r="O331" s="1"/>
    </row>
    <row r="332" spans="1:15" ht="13.5" customHeight="1">
      <c r="A332" s="178"/>
      <c r="B332" s="141"/>
      <c r="C332" s="24"/>
      <c r="D332" s="42"/>
      <c r="E332" s="28"/>
      <c r="F332" s="118" t="s">
        <v>379</v>
      </c>
      <c r="G332" s="25">
        <v>30000</v>
      </c>
      <c r="H332" s="25"/>
      <c r="I332" s="25"/>
      <c r="J332" s="1"/>
      <c r="K332" s="1"/>
      <c r="L332" s="1"/>
      <c r="M332" s="1"/>
      <c r="N332" s="1"/>
      <c r="O332" s="1"/>
    </row>
    <row r="333" spans="1:15" ht="13.5" customHeight="1">
      <c r="A333" s="182"/>
      <c r="B333" s="64">
        <v>85205</v>
      </c>
      <c r="C333" s="20"/>
      <c r="D333" s="61" t="s">
        <v>170</v>
      </c>
      <c r="E333" s="21">
        <f>E336</f>
        <v>0</v>
      </c>
      <c r="F333" s="21" t="s">
        <v>243</v>
      </c>
      <c r="G333" s="21">
        <f>G336</f>
        <v>5922</v>
      </c>
      <c r="H333" s="21">
        <v>0</v>
      </c>
      <c r="I333" s="21">
        <f>E333+G333</f>
        <v>5922</v>
      </c>
      <c r="J333" s="1"/>
      <c r="K333" s="1"/>
      <c r="L333" s="1"/>
      <c r="M333" s="1"/>
      <c r="N333" s="1"/>
      <c r="O333" s="1"/>
    </row>
    <row r="334" spans="1:15" ht="13.5" customHeight="1">
      <c r="A334" s="182"/>
      <c r="B334" s="65"/>
      <c r="C334" s="24">
        <v>2110</v>
      </c>
      <c r="D334" s="42" t="s">
        <v>30</v>
      </c>
      <c r="E334" s="52"/>
      <c r="F334" s="25"/>
      <c r="G334" s="52"/>
      <c r="H334" s="52"/>
      <c r="I334" s="52"/>
      <c r="J334" s="1"/>
      <c r="K334" s="1"/>
      <c r="L334" s="1"/>
      <c r="M334" s="1"/>
      <c r="N334" s="1"/>
      <c r="O334" s="1"/>
    </row>
    <row r="335" spans="1:15" ht="13.5" customHeight="1">
      <c r="A335" s="182"/>
      <c r="B335" s="65"/>
      <c r="C335" s="24"/>
      <c r="D335" s="42" t="s">
        <v>13</v>
      </c>
      <c r="E335" s="52"/>
      <c r="F335" s="25"/>
      <c r="G335" s="52"/>
      <c r="H335" s="52"/>
      <c r="I335" s="52"/>
      <c r="J335" s="1"/>
      <c r="K335" s="1"/>
      <c r="L335" s="1"/>
      <c r="M335" s="1"/>
      <c r="N335" s="1"/>
      <c r="O335" s="1"/>
    </row>
    <row r="336" spans="1:15" ht="13.5" customHeight="1">
      <c r="A336" s="141"/>
      <c r="B336" s="69"/>
      <c r="C336" s="24"/>
      <c r="D336" s="42" t="s">
        <v>26</v>
      </c>
      <c r="E336" s="25">
        <v>0</v>
      </c>
      <c r="F336" s="26" t="s">
        <v>333</v>
      </c>
      <c r="G336" s="25">
        <v>5922</v>
      </c>
      <c r="H336" s="25"/>
      <c r="I336" s="25">
        <f>G336</f>
        <v>5922</v>
      </c>
      <c r="J336" s="1"/>
      <c r="K336" s="1"/>
      <c r="L336" s="1"/>
      <c r="M336" s="1"/>
      <c r="N336" s="1"/>
      <c r="O336" s="1"/>
    </row>
    <row r="337" spans="1:15" ht="13.5" customHeight="1">
      <c r="A337" s="62"/>
      <c r="B337" s="62"/>
      <c r="C337" s="62"/>
      <c r="D337" s="62"/>
      <c r="E337" s="46"/>
      <c r="F337" s="47"/>
      <c r="G337" s="46"/>
      <c r="H337" s="46"/>
      <c r="I337" s="46"/>
      <c r="J337" s="1"/>
      <c r="K337" s="1"/>
      <c r="L337" s="1"/>
      <c r="M337" s="1"/>
      <c r="N337" s="1"/>
      <c r="O337" s="1"/>
    </row>
    <row r="338" spans="1:15" ht="13.5" customHeight="1">
      <c r="A338" s="62"/>
      <c r="B338" s="62"/>
      <c r="C338" s="62"/>
      <c r="D338" s="62"/>
      <c r="E338" s="46"/>
      <c r="F338" s="47"/>
      <c r="G338" s="46"/>
      <c r="H338" s="46"/>
      <c r="I338" s="46"/>
      <c r="J338" s="1"/>
      <c r="K338" s="1"/>
      <c r="L338" s="1"/>
      <c r="M338" s="1"/>
      <c r="N338" s="1"/>
      <c r="O338" s="1"/>
    </row>
    <row r="339" spans="1:15" ht="13.5" customHeight="1">
      <c r="A339" s="62"/>
      <c r="B339" s="62"/>
      <c r="C339" s="62"/>
      <c r="D339" s="62"/>
      <c r="E339" s="46"/>
      <c r="F339" s="47"/>
      <c r="G339" s="46"/>
      <c r="H339" s="46"/>
      <c r="I339" s="46"/>
      <c r="J339" s="1"/>
      <c r="K339" s="1"/>
      <c r="L339" s="1"/>
      <c r="M339" s="1"/>
      <c r="N339" s="1"/>
      <c r="O339" s="1"/>
    </row>
    <row r="340" spans="1:15" ht="13.5" customHeight="1">
      <c r="A340" s="62"/>
      <c r="B340" s="62"/>
      <c r="C340" s="62"/>
      <c r="D340" s="62"/>
      <c r="E340" s="46"/>
      <c r="F340" s="47"/>
      <c r="G340" s="46"/>
      <c r="H340" s="46"/>
      <c r="I340" s="46"/>
      <c r="J340" s="1"/>
      <c r="K340" s="1"/>
      <c r="L340" s="1"/>
      <c r="M340" s="1"/>
      <c r="N340" s="1"/>
      <c r="O340" s="1"/>
    </row>
    <row r="341" spans="1:15" ht="13.5" customHeight="1">
      <c r="A341" s="62"/>
      <c r="B341" s="62"/>
      <c r="C341" s="62"/>
      <c r="D341" s="62"/>
      <c r="E341" s="46"/>
      <c r="F341" s="47"/>
      <c r="G341" s="46"/>
      <c r="H341" s="46"/>
      <c r="I341" s="46"/>
      <c r="J341" s="1"/>
      <c r="K341" s="1"/>
      <c r="L341" s="1"/>
      <c r="M341" s="1"/>
      <c r="N341" s="1"/>
      <c r="O341" s="1"/>
    </row>
    <row r="342" spans="1:15" ht="13.5" customHeight="1">
      <c r="A342" s="62"/>
      <c r="B342" s="62"/>
      <c r="C342" s="62"/>
      <c r="D342" s="62"/>
      <c r="E342" s="46" t="s">
        <v>458</v>
      </c>
      <c r="F342" s="47"/>
      <c r="G342" s="46"/>
      <c r="H342" s="46"/>
      <c r="I342" s="46"/>
      <c r="J342" s="1"/>
      <c r="K342" s="1"/>
      <c r="L342" s="1"/>
      <c r="M342" s="1"/>
      <c r="N342" s="1"/>
      <c r="O342" s="1"/>
    </row>
    <row r="343" spans="1:15" ht="13.5" customHeight="1">
      <c r="A343" s="62"/>
      <c r="B343" s="62"/>
      <c r="C343" s="62"/>
      <c r="D343" s="62"/>
      <c r="E343" s="46"/>
      <c r="F343" s="47"/>
      <c r="G343" s="46"/>
      <c r="H343" s="46"/>
      <c r="I343" s="46"/>
      <c r="J343" s="1"/>
      <c r="K343" s="1"/>
      <c r="L343" s="1"/>
      <c r="M343" s="1"/>
      <c r="N343" s="1"/>
      <c r="O343" s="1"/>
    </row>
    <row r="344" spans="1:15" ht="13.5" customHeight="1">
      <c r="A344" s="15" t="s">
        <v>0</v>
      </c>
      <c r="B344" s="212" t="s">
        <v>245</v>
      </c>
      <c r="C344" s="15" t="s">
        <v>1</v>
      </c>
      <c r="D344" s="15" t="s">
        <v>2</v>
      </c>
      <c r="E344" s="14" t="s">
        <v>3</v>
      </c>
      <c r="F344" s="15" t="s">
        <v>5</v>
      </c>
      <c r="G344" s="14" t="s">
        <v>6</v>
      </c>
      <c r="H344" s="15" t="s">
        <v>7</v>
      </c>
      <c r="I344" s="15" t="s">
        <v>8</v>
      </c>
      <c r="J344" s="1"/>
      <c r="K344" s="1"/>
      <c r="L344" s="1"/>
      <c r="M344" s="1"/>
      <c r="N344" s="1"/>
      <c r="O344" s="1"/>
    </row>
    <row r="345" spans="1:15" ht="13.5" customHeight="1">
      <c r="A345" s="168"/>
      <c r="B345" s="53"/>
      <c r="C345" s="168"/>
      <c r="D345" s="168"/>
      <c r="E345" s="176" t="s">
        <v>4</v>
      </c>
      <c r="F345" s="168"/>
      <c r="G345" s="176"/>
      <c r="H345" s="168"/>
      <c r="I345" s="168" t="s">
        <v>9</v>
      </c>
      <c r="J345" s="1"/>
      <c r="K345" s="1"/>
      <c r="L345" s="1"/>
      <c r="M345" s="1"/>
      <c r="N345" s="1"/>
      <c r="O345" s="1"/>
    </row>
    <row r="346" spans="1:15" ht="13.5" customHeight="1">
      <c r="A346" s="163">
        <v>853</v>
      </c>
      <c r="B346" s="169"/>
      <c r="C346" s="34"/>
      <c r="D346" s="169" t="s">
        <v>282</v>
      </c>
      <c r="E346" s="90"/>
      <c r="F346" s="86"/>
      <c r="G346" s="90"/>
      <c r="H346" s="90"/>
      <c r="I346" s="90"/>
      <c r="J346" s="1"/>
      <c r="K346" s="1"/>
      <c r="L346" s="1"/>
      <c r="M346" s="1"/>
      <c r="N346" s="1"/>
      <c r="O346" s="1"/>
    </row>
    <row r="347" spans="1:15" ht="13.5" customHeight="1">
      <c r="A347" s="163"/>
      <c r="B347" s="181"/>
      <c r="C347" s="49"/>
      <c r="D347" s="95" t="s">
        <v>85</v>
      </c>
      <c r="E347" s="94">
        <f>E349+E362+E374+E384</f>
        <v>910025</v>
      </c>
      <c r="F347" s="94"/>
      <c r="G347" s="94">
        <f>G349+G362+G374+G384+G368</f>
        <v>517725</v>
      </c>
      <c r="H347" s="94">
        <f>H349+H362+H374</f>
        <v>343200</v>
      </c>
      <c r="I347" s="94">
        <f>E347+G347-H347</f>
        <v>1084550</v>
      </c>
      <c r="J347" s="4"/>
      <c r="K347" s="1"/>
      <c r="L347" s="1"/>
      <c r="M347" s="1"/>
      <c r="N347" s="1"/>
      <c r="O347" s="1"/>
    </row>
    <row r="348" spans="1:15" ht="13.5" customHeight="1">
      <c r="A348" s="163"/>
      <c r="B348" s="95"/>
      <c r="C348" s="49"/>
      <c r="D348" s="271" t="s">
        <v>205</v>
      </c>
      <c r="E348" s="270"/>
      <c r="F348" s="270"/>
      <c r="G348" s="270"/>
      <c r="H348" s="270"/>
      <c r="I348" s="270">
        <f>G348</f>
        <v>0</v>
      </c>
      <c r="J348" s="1"/>
      <c r="K348" s="1"/>
      <c r="L348" s="1"/>
      <c r="M348" s="1"/>
      <c r="N348" s="1"/>
      <c r="O348" s="1"/>
    </row>
    <row r="349" spans="1:15" ht="13.5" customHeight="1">
      <c r="A349" s="154"/>
      <c r="B349" s="63">
        <v>85321</v>
      </c>
      <c r="C349" s="61"/>
      <c r="D349" s="61" t="s">
        <v>86</v>
      </c>
      <c r="E349" s="21">
        <f>E352</f>
        <v>113000</v>
      </c>
      <c r="F349" s="21" t="s">
        <v>243</v>
      </c>
      <c r="G349" s="21">
        <f>G352</f>
        <v>77485</v>
      </c>
      <c r="H349" s="21">
        <v>0</v>
      </c>
      <c r="I349" s="21">
        <f>I352</f>
        <v>190485</v>
      </c>
      <c r="J349" s="1"/>
      <c r="K349" s="1"/>
      <c r="L349" s="1"/>
      <c r="M349" s="1"/>
      <c r="N349" s="1"/>
      <c r="O349" s="1"/>
    </row>
    <row r="350" spans="1:15" ht="13.5" customHeight="1">
      <c r="A350" s="182"/>
      <c r="B350" s="65"/>
      <c r="C350" s="42">
        <v>2110</v>
      </c>
      <c r="D350" s="42" t="s">
        <v>30</v>
      </c>
      <c r="E350" s="52"/>
      <c r="F350" s="25"/>
      <c r="G350" s="52"/>
      <c r="H350" s="52"/>
      <c r="I350" s="52"/>
      <c r="J350" s="1"/>
      <c r="K350" s="1"/>
      <c r="L350" s="1"/>
      <c r="M350" s="1"/>
      <c r="N350" s="1"/>
      <c r="O350" s="1"/>
    </row>
    <row r="351" spans="1:15" ht="13.5" customHeight="1">
      <c r="A351" s="182"/>
      <c r="B351" s="65"/>
      <c r="C351" s="42"/>
      <c r="D351" s="42" t="s">
        <v>13</v>
      </c>
      <c r="E351" s="52"/>
      <c r="F351" s="25"/>
      <c r="G351" s="52"/>
      <c r="H351" s="52"/>
      <c r="I351" s="52"/>
      <c r="J351" s="1"/>
      <c r="K351" s="1"/>
      <c r="L351" s="1"/>
      <c r="M351" s="1"/>
      <c r="N351" s="1"/>
      <c r="O351" s="1"/>
    </row>
    <row r="352" spans="1:15" ht="13.5" customHeight="1">
      <c r="A352" s="182"/>
      <c r="B352" s="65"/>
      <c r="C352" s="42"/>
      <c r="D352" s="42" t="s">
        <v>26</v>
      </c>
      <c r="E352" s="28">
        <v>113000</v>
      </c>
      <c r="F352" s="26" t="s">
        <v>300</v>
      </c>
      <c r="G352" s="25">
        <f>SUM(G353:G361)</f>
        <v>77485</v>
      </c>
      <c r="H352" s="25"/>
      <c r="I352" s="28">
        <f>E352+G352</f>
        <v>190485</v>
      </c>
      <c r="J352" s="1"/>
      <c r="K352" s="1"/>
      <c r="L352" s="1"/>
      <c r="M352" s="1"/>
      <c r="N352" s="1"/>
      <c r="O352" s="1"/>
    </row>
    <row r="353" spans="1:15" ht="13.5" customHeight="1">
      <c r="A353" s="182"/>
      <c r="B353" s="65"/>
      <c r="C353" s="24"/>
      <c r="D353" s="42"/>
      <c r="E353" s="28"/>
      <c r="F353" s="26" t="s">
        <v>334</v>
      </c>
      <c r="G353" s="25">
        <v>265</v>
      </c>
      <c r="H353" s="25"/>
      <c r="I353" s="28"/>
      <c r="J353" s="1"/>
      <c r="K353" s="1"/>
      <c r="L353" s="1"/>
      <c r="M353" s="1"/>
      <c r="N353" s="1"/>
      <c r="O353" s="1"/>
    </row>
    <row r="354" spans="1:15" ht="13.5" customHeight="1">
      <c r="A354" s="182"/>
      <c r="B354" s="65"/>
      <c r="C354" s="24"/>
      <c r="D354" s="42"/>
      <c r="E354" s="28"/>
      <c r="F354" s="26" t="s">
        <v>336</v>
      </c>
      <c r="G354" s="25">
        <v>48</v>
      </c>
      <c r="H354" s="25"/>
      <c r="I354" s="28"/>
      <c r="J354" s="1"/>
      <c r="K354" s="1"/>
      <c r="L354" s="1"/>
      <c r="M354" s="1"/>
      <c r="N354" s="1"/>
      <c r="O354" s="1"/>
    </row>
    <row r="355" spans="1:15" ht="13.5" customHeight="1">
      <c r="A355" s="182"/>
      <c r="B355" s="65"/>
      <c r="C355" s="24"/>
      <c r="D355" s="42"/>
      <c r="E355" s="28"/>
      <c r="F355" s="26" t="s">
        <v>345</v>
      </c>
      <c r="G355" s="25">
        <v>169</v>
      </c>
      <c r="H355" s="25"/>
      <c r="I355" s="28"/>
      <c r="J355" s="1"/>
      <c r="K355" s="1"/>
      <c r="L355" s="1"/>
      <c r="M355" s="1"/>
      <c r="N355" s="1"/>
      <c r="O355" s="1"/>
    </row>
    <row r="356" spans="1:15" ht="13.5" customHeight="1">
      <c r="A356" s="182"/>
      <c r="B356" s="65"/>
      <c r="C356" s="24"/>
      <c r="D356" s="42"/>
      <c r="E356" s="28"/>
      <c r="F356" s="26" t="s">
        <v>346</v>
      </c>
      <c r="G356" s="25">
        <v>157</v>
      </c>
      <c r="H356" s="25"/>
      <c r="I356" s="28"/>
      <c r="J356" s="1"/>
      <c r="K356" s="1"/>
      <c r="L356" s="1"/>
      <c r="M356" s="1"/>
      <c r="N356" s="1"/>
      <c r="O356" s="1"/>
    </row>
    <row r="357" spans="1:15" ht="13.5" customHeight="1">
      <c r="A357" s="182"/>
      <c r="B357" s="65"/>
      <c r="C357" s="24"/>
      <c r="D357" s="42"/>
      <c r="E357" s="28"/>
      <c r="F357" s="26" t="s">
        <v>349</v>
      </c>
      <c r="G357" s="25">
        <v>145</v>
      </c>
      <c r="H357" s="25"/>
      <c r="I357" s="28"/>
      <c r="J357" s="1"/>
      <c r="K357" s="1"/>
      <c r="L357" s="1"/>
      <c r="M357" s="1"/>
      <c r="N357" s="1"/>
      <c r="O357" s="1"/>
    </row>
    <row r="358" spans="1:15" ht="13.5" customHeight="1">
      <c r="A358" s="182"/>
      <c r="B358" s="65"/>
      <c r="C358" s="24"/>
      <c r="D358" s="42"/>
      <c r="E358" s="28"/>
      <c r="F358" s="370" t="s">
        <v>354</v>
      </c>
      <c r="G358" s="25">
        <v>22623</v>
      </c>
      <c r="H358" s="25"/>
      <c r="I358" s="28"/>
      <c r="J358" s="1"/>
      <c r="K358" s="1"/>
      <c r="L358" s="1"/>
      <c r="M358" s="1"/>
      <c r="N358" s="1"/>
      <c r="O358" s="1"/>
    </row>
    <row r="359" spans="1:15" ht="13.5" customHeight="1">
      <c r="A359" s="182"/>
      <c r="B359" s="65"/>
      <c r="C359" s="24"/>
      <c r="D359" s="42"/>
      <c r="E359" s="28"/>
      <c r="F359" s="26" t="s">
        <v>363</v>
      </c>
      <c r="G359" s="25">
        <v>85</v>
      </c>
      <c r="H359" s="25"/>
      <c r="I359" s="28"/>
      <c r="J359" s="1"/>
      <c r="K359" s="1"/>
      <c r="L359" s="1"/>
      <c r="M359" s="1"/>
      <c r="N359" s="1"/>
      <c r="O359" s="1"/>
    </row>
    <row r="360" spans="1:15" ht="13.5" customHeight="1">
      <c r="A360" s="182"/>
      <c r="B360" s="65"/>
      <c r="C360" s="24"/>
      <c r="D360" s="42"/>
      <c r="E360" s="28"/>
      <c r="F360" s="124" t="s">
        <v>368</v>
      </c>
      <c r="G360" s="25">
        <v>53583</v>
      </c>
      <c r="H360" s="25"/>
      <c r="I360" s="28"/>
      <c r="J360" s="1"/>
      <c r="K360" s="1"/>
      <c r="L360" s="1"/>
      <c r="M360" s="1"/>
      <c r="N360" s="1"/>
      <c r="O360" s="1"/>
    </row>
    <row r="361" spans="1:15" ht="13.5" customHeight="1">
      <c r="A361" s="182"/>
      <c r="B361" s="69"/>
      <c r="C361" s="24"/>
      <c r="D361" s="42"/>
      <c r="E361" s="28"/>
      <c r="F361" s="359" t="s">
        <v>371</v>
      </c>
      <c r="G361" s="25">
        <v>410</v>
      </c>
      <c r="H361" s="25"/>
      <c r="I361" s="28"/>
      <c r="J361" s="1"/>
      <c r="K361" s="1"/>
      <c r="L361" s="1"/>
      <c r="M361" s="1"/>
      <c r="N361" s="1"/>
      <c r="O361" s="1"/>
    </row>
    <row r="362" spans="1:15" ht="13.5" customHeight="1">
      <c r="A362" s="182"/>
      <c r="B362" s="63">
        <v>85322</v>
      </c>
      <c r="C362" s="20"/>
      <c r="D362" s="61" t="s">
        <v>87</v>
      </c>
      <c r="E362" s="21">
        <f>E365</f>
        <v>336900</v>
      </c>
      <c r="F362" s="21" t="s">
        <v>243</v>
      </c>
      <c r="G362" s="21">
        <f>G365</f>
        <v>6300</v>
      </c>
      <c r="H362" s="21">
        <f>H366</f>
        <v>343200</v>
      </c>
      <c r="I362" s="21">
        <f>E362+G362-H362</f>
        <v>0</v>
      </c>
      <c r="J362" s="1"/>
      <c r="K362" s="1"/>
      <c r="L362" s="1"/>
      <c r="M362" s="1"/>
      <c r="N362" s="1"/>
      <c r="O362" s="1"/>
    </row>
    <row r="363" spans="1:15" ht="13.5" customHeight="1">
      <c r="A363" s="182"/>
      <c r="B363" s="65"/>
      <c r="C363" s="24">
        <v>2690</v>
      </c>
      <c r="D363" s="42" t="s">
        <v>88</v>
      </c>
      <c r="E363" s="52"/>
      <c r="F363" s="25"/>
      <c r="G363" s="52"/>
      <c r="H363" s="52"/>
      <c r="I363" s="52"/>
      <c r="J363" s="1"/>
      <c r="K363" s="1"/>
      <c r="L363" s="1"/>
      <c r="M363" s="1"/>
      <c r="N363" s="1"/>
      <c r="O363" s="1"/>
    </row>
    <row r="364" spans="1:15" ht="13.5" customHeight="1">
      <c r="A364" s="182"/>
      <c r="B364" s="65"/>
      <c r="C364" s="24"/>
      <c r="D364" s="42" t="s">
        <v>89</v>
      </c>
      <c r="E364" s="52"/>
      <c r="F364" s="25"/>
      <c r="G364" s="52"/>
      <c r="H364" s="52"/>
      <c r="I364" s="52"/>
      <c r="J364" s="1"/>
      <c r="K364" s="1"/>
      <c r="L364" s="1"/>
      <c r="M364" s="1"/>
      <c r="N364" s="1"/>
      <c r="O364" s="1"/>
    </row>
    <row r="365" spans="1:15" ht="13.5" customHeight="1">
      <c r="A365" s="182"/>
      <c r="B365" s="65"/>
      <c r="C365" s="24"/>
      <c r="D365" s="42" t="s">
        <v>90</v>
      </c>
      <c r="E365" s="28">
        <v>336900</v>
      </c>
      <c r="F365" s="150" t="s">
        <v>300</v>
      </c>
      <c r="G365" s="28">
        <v>6300</v>
      </c>
      <c r="H365" s="28">
        <v>343200</v>
      </c>
      <c r="I365" s="28">
        <f>E365+G365-H365</f>
        <v>0</v>
      </c>
      <c r="J365" s="1"/>
      <c r="K365" s="1"/>
      <c r="L365" s="1"/>
      <c r="M365" s="1"/>
      <c r="N365" s="1"/>
      <c r="O365" s="1"/>
    </row>
    <row r="366" spans="1:15" ht="13.5" customHeight="1">
      <c r="A366" s="182"/>
      <c r="B366" s="65"/>
      <c r="C366" s="24"/>
      <c r="D366" s="42"/>
      <c r="E366" s="28"/>
      <c r="F366" s="26" t="s">
        <v>381</v>
      </c>
      <c r="G366" s="28"/>
      <c r="H366" s="28">
        <v>343200</v>
      </c>
      <c r="I366" s="28"/>
      <c r="J366" s="1"/>
      <c r="K366" s="1"/>
      <c r="L366" s="1"/>
      <c r="M366" s="1"/>
      <c r="N366" s="1"/>
      <c r="O366" s="1"/>
    </row>
    <row r="367" spans="1:15" ht="13.5" customHeight="1">
      <c r="A367" s="182"/>
      <c r="B367" s="65"/>
      <c r="C367" s="24"/>
      <c r="D367" s="42"/>
      <c r="E367" s="28"/>
      <c r="F367" s="150" t="s">
        <v>335</v>
      </c>
      <c r="G367" s="28">
        <v>6300</v>
      </c>
      <c r="H367" s="28"/>
      <c r="I367" s="28"/>
      <c r="J367" s="1"/>
      <c r="K367" s="1"/>
      <c r="L367" s="1"/>
      <c r="M367" s="1"/>
      <c r="N367" s="1"/>
      <c r="O367" s="1"/>
    </row>
    <row r="368" spans="1:15" ht="13.5" customHeight="1">
      <c r="A368" s="182"/>
      <c r="B368" s="64">
        <v>85333</v>
      </c>
      <c r="C368" s="20"/>
      <c r="D368" s="61" t="s">
        <v>380</v>
      </c>
      <c r="E368" s="21">
        <v>0</v>
      </c>
      <c r="F368" s="61" t="s">
        <v>243</v>
      </c>
      <c r="G368" s="21">
        <f>G371</f>
        <v>428900</v>
      </c>
      <c r="H368" s="21">
        <v>0</v>
      </c>
      <c r="I368" s="21">
        <f>E368+G368-H368</f>
        <v>428900</v>
      </c>
      <c r="J368" s="1"/>
      <c r="K368" s="1"/>
      <c r="L368" s="1"/>
      <c r="M368" s="1"/>
      <c r="N368" s="1"/>
      <c r="O368" s="1"/>
    </row>
    <row r="369" spans="1:15" ht="13.5" customHeight="1">
      <c r="A369" s="182"/>
      <c r="B369" s="65"/>
      <c r="C369" s="24">
        <v>2690</v>
      </c>
      <c r="D369" s="42" t="s">
        <v>88</v>
      </c>
      <c r="E369" s="28"/>
      <c r="F369" s="26"/>
      <c r="G369" s="28"/>
      <c r="H369" s="28"/>
      <c r="I369" s="28"/>
      <c r="J369" s="1"/>
      <c r="K369" s="1"/>
      <c r="L369" s="1"/>
      <c r="M369" s="1"/>
      <c r="N369" s="1"/>
      <c r="O369" s="1"/>
    </row>
    <row r="370" spans="1:15" ht="13.5" customHeight="1">
      <c r="A370" s="182"/>
      <c r="B370" s="65"/>
      <c r="C370" s="24"/>
      <c r="D370" s="42" t="s">
        <v>89</v>
      </c>
      <c r="E370" s="28"/>
      <c r="F370" s="26"/>
      <c r="G370" s="28"/>
      <c r="H370" s="28"/>
      <c r="I370" s="28"/>
      <c r="J370" s="1"/>
      <c r="K370" s="1"/>
      <c r="L370" s="1"/>
      <c r="M370" s="1"/>
      <c r="N370" s="1"/>
      <c r="O370" s="1"/>
    </row>
    <row r="371" spans="1:15" ht="13.5" customHeight="1">
      <c r="A371" s="182"/>
      <c r="B371" s="65"/>
      <c r="C371" s="24"/>
      <c r="D371" s="42" t="s">
        <v>90</v>
      </c>
      <c r="E371" s="28">
        <v>0</v>
      </c>
      <c r="F371" s="26" t="s">
        <v>300</v>
      </c>
      <c r="G371" s="28">
        <f>G372+G373</f>
        <v>428900</v>
      </c>
      <c r="H371" s="28">
        <v>0</v>
      </c>
      <c r="I371" s="28">
        <f>E371+G371</f>
        <v>428900</v>
      </c>
      <c r="J371" s="1"/>
      <c r="K371" s="1"/>
      <c r="L371" s="1"/>
      <c r="M371" s="1"/>
      <c r="N371" s="1"/>
      <c r="O371" s="1"/>
    </row>
    <row r="372" spans="1:15" ht="13.5" customHeight="1">
      <c r="A372" s="182"/>
      <c r="B372" s="65"/>
      <c r="C372" s="24"/>
      <c r="D372" s="42"/>
      <c r="E372" s="28"/>
      <c r="F372" s="26" t="s">
        <v>381</v>
      </c>
      <c r="G372" s="28">
        <v>343200</v>
      </c>
      <c r="H372" s="456"/>
      <c r="I372" s="28"/>
      <c r="J372" s="1"/>
      <c r="K372" s="1"/>
      <c r="L372" s="1"/>
      <c r="M372" s="1"/>
      <c r="N372" s="1"/>
      <c r="O372" s="1"/>
    </row>
    <row r="373" spans="1:15" ht="13.5" customHeight="1">
      <c r="A373" s="182"/>
      <c r="B373" s="69"/>
      <c r="C373" s="24"/>
      <c r="D373" s="42"/>
      <c r="E373" s="28"/>
      <c r="F373" s="26" t="s">
        <v>381</v>
      </c>
      <c r="G373" s="28">
        <v>85700</v>
      </c>
      <c r="H373" s="456"/>
      <c r="I373" s="28"/>
      <c r="J373" s="1"/>
      <c r="K373" s="1"/>
      <c r="L373" s="1"/>
      <c r="M373" s="1"/>
      <c r="N373" s="1"/>
      <c r="O373" s="1"/>
    </row>
    <row r="374" spans="1:15" ht="13.5" customHeight="1">
      <c r="A374" s="182"/>
      <c r="B374" s="63">
        <v>85334</v>
      </c>
      <c r="C374" s="24"/>
      <c r="D374" s="61" t="s">
        <v>220</v>
      </c>
      <c r="E374" s="21">
        <v>0</v>
      </c>
      <c r="F374" s="21" t="s">
        <v>243</v>
      </c>
      <c r="G374" s="21">
        <f>G377</f>
        <v>0</v>
      </c>
      <c r="H374" s="457">
        <v>0</v>
      </c>
      <c r="I374" s="21">
        <f>E374+G374-H374</f>
        <v>0</v>
      </c>
      <c r="J374" s="1"/>
      <c r="K374" s="1"/>
      <c r="L374" s="1"/>
      <c r="M374" s="1"/>
      <c r="N374" s="1"/>
      <c r="O374" s="1"/>
    </row>
    <row r="375" spans="1:15" ht="13.5" customHeight="1">
      <c r="A375" s="182"/>
      <c r="B375" s="64"/>
      <c r="C375" s="24">
        <v>2110</v>
      </c>
      <c r="D375" s="42" t="s">
        <v>30</v>
      </c>
      <c r="E375" s="52"/>
      <c r="F375" s="129"/>
      <c r="G375" s="44"/>
      <c r="H375" s="458"/>
      <c r="I375" s="25"/>
      <c r="J375" s="1"/>
      <c r="K375" s="1"/>
      <c r="L375" s="1"/>
      <c r="M375" s="1"/>
      <c r="N375" s="1"/>
      <c r="O375" s="1"/>
    </row>
    <row r="376" spans="1:15" ht="13.5" customHeight="1">
      <c r="A376" s="182"/>
      <c r="B376" s="64"/>
      <c r="C376" s="24"/>
      <c r="D376" s="42" t="s">
        <v>13</v>
      </c>
      <c r="E376" s="52"/>
      <c r="F376" s="129"/>
      <c r="G376" s="44"/>
      <c r="H376" s="458"/>
      <c r="I376" s="25"/>
      <c r="J376" s="1"/>
      <c r="K376" s="1"/>
      <c r="L376" s="1"/>
      <c r="M376" s="1"/>
      <c r="N376" s="1"/>
      <c r="O376" s="1"/>
    </row>
    <row r="377" spans="1:15" ht="13.5" customHeight="1">
      <c r="A377" s="141"/>
      <c r="B377" s="64"/>
      <c r="C377" s="77"/>
      <c r="D377" s="154" t="s">
        <v>26</v>
      </c>
      <c r="E377" s="266">
        <v>0</v>
      </c>
      <c r="F377" s="84"/>
      <c r="G377" s="78"/>
      <c r="H377" s="459"/>
      <c r="I377" s="25"/>
      <c r="J377" s="1"/>
      <c r="K377" s="1"/>
      <c r="L377" s="1"/>
      <c r="M377" s="1"/>
      <c r="N377" s="1"/>
      <c r="O377" s="1"/>
    </row>
    <row r="378" spans="1:15" ht="13.5" customHeight="1">
      <c r="A378" s="62"/>
      <c r="B378" s="60"/>
      <c r="C378" s="152"/>
      <c r="D378" s="152"/>
      <c r="E378" s="291"/>
      <c r="F378" s="295"/>
      <c r="G378" s="85"/>
      <c r="H378" s="79"/>
      <c r="I378" s="46"/>
      <c r="J378" s="1"/>
      <c r="K378" s="1"/>
      <c r="L378" s="1"/>
      <c r="M378" s="1"/>
      <c r="N378" s="1"/>
      <c r="O378" s="1"/>
    </row>
    <row r="379" spans="1:15" ht="13.5" customHeight="1">
      <c r="A379" s="62"/>
      <c r="B379" s="196"/>
      <c r="C379" s="62"/>
      <c r="D379" s="62"/>
      <c r="E379" s="126"/>
      <c r="F379" s="47"/>
      <c r="G379" s="46"/>
      <c r="H379" s="287"/>
      <c r="I379" s="46"/>
      <c r="J379" s="1"/>
      <c r="K379" s="1"/>
      <c r="L379" s="1"/>
      <c r="M379" s="1"/>
      <c r="N379" s="1"/>
      <c r="O379" s="1"/>
    </row>
    <row r="380" spans="1:15" ht="13.5" customHeight="1">
      <c r="A380" s="62"/>
      <c r="B380" s="196"/>
      <c r="C380" s="62"/>
      <c r="D380" s="62"/>
      <c r="E380" s="46" t="s">
        <v>459</v>
      </c>
      <c r="F380" s="47"/>
      <c r="G380" s="46"/>
      <c r="H380" s="287"/>
      <c r="I380" s="46"/>
      <c r="J380" s="1"/>
      <c r="K380" s="1"/>
      <c r="L380" s="1"/>
      <c r="M380" s="1"/>
      <c r="N380" s="1"/>
      <c r="O380" s="1"/>
    </row>
    <row r="381" spans="1:15" ht="13.5" customHeight="1">
      <c r="A381" s="62"/>
      <c r="B381" s="196"/>
      <c r="C381" s="62"/>
      <c r="D381" s="62"/>
      <c r="E381" s="126"/>
      <c r="F381" s="47"/>
      <c r="G381" s="46"/>
      <c r="H381" s="287"/>
      <c r="I381" s="46"/>
      <c r="J381" s="1"/>
      <c r="K381" s="1"/>
      <c r="L381" s="1"/>
      <c r="M381" s="1"/>
      <c r="N381" s="1"/>
      <c r="O381" s="1"/>
    </row>
    <row r="382" spans="1:15" ht="13.5" customHeight="1">
      <c r="A382" s="15" t="s">
        <v>0</v>
      </c>
      <c r="B382" s="15" t="s">
        <v>245</v>
      </c>
      <c r="C382" s="15" t="s">
        <v>1</v>
      </c>
      <c r="D382" s="15" t="s">
        <v>2</v>
      </c>
      <c r="E382" s="14" t="s">
        <v>3</v>
      </c>
      <c r="F382" s="15" t="s">
        <v>5</v>
      </c>
      <c r="G382" s="320" t="s">
        <v>6</v>
      </c>
      <c r="H382" s="321" t="s">
        <v>7</v>
      </c>
      <c r="I382" s="15" t="s">
        <v>8</v>
      </c>
      <c r="J382" s="1"/>
      <c r="K382" s="1"/>
      <c r="L382" s="1"/>
      <c r="M382" s="1"/>
      <c r="N382" s="1"/>
      <c r="O382" s="1"/>
    </row>
    <row r="383" spans="1:15" ht="13.5" customHeight="1">
      <c r="A383" s="168"/>
      <c r="B383" s="168"/>
      <c r="C383" s="168"/>
      <c r="D383" s="168"/>
      <c r="E383" s="176" t="s">
        <v>4</v>
      </c>
      <c r="F383" s="168"/>
      <c r="G383" s="322"/>
      <c r="H383" s="323"/>
      <c r="I383" s="168" t="s">
        <v>9</v>
      </c>
      <c r="J383" s="1"/>
      <c r="K383" s="1"/>
      <c r="L383" s="1"/>
      <c r="M383" s="1"/>
      <c r="N383" s="1"/>
      <c r="O383" s="1"/>
    </row>
    <row r="384" spans="1:15" ht="13.5" customHeight="1">
      <c r="A384" s="182"/>
      <c r="B384" s="64">
        <v>85395</v>
      </c>
      <c r="C384" s="144"/>
      <c r="D384" s="144" t="s">
        <v>153</v>
      </c>
      <c r="E384" s="198">
        <f>E388</f>
        <v>460125</v>
      </c>
      <c r="F384" s="331" t="s">
        <v>243</v>
      </c>
      <c r="G384" s="303">
        <f>G391</f>
        <v>5040</v>
      </c>
      <c r="H384" s="332">
        <v>0</v>
      </c>
      <c r="I384" s="303">
        <f>E384+G384-H384</f>
        <v>465165</v>
      </c>
      <c r="J384" s="1"/>
      <c r="K384" s="1"/>
      <c r="L384" s="1"/>
      <c r="M384" s="1"/>
      <c r="N384" s="1"/>
      <c r="O384" s="1"/>
    </row>
    <row r="385" spans="1:15" ht="13.5" customHeight="1">
      <c r="A385" s="182"/>
      <c r="B385" s="64"/>
      <c r="C385" s="42">
        <v>2057</v>
      </c>
      <c r="D385" s="152" t="s">
        <v>234</v>
      </c>
      <c r="E385" s="21"/>
      <c r="F385" s="113"/>
      <c r="G385" s="33"/>
      <c r="H385" s="131"/>
      <c r="I385" s="33"/>
      <c r="J385" s="1"/>
      <c r="K385" s="1"/>
      <c r="L385" s="1"/>
      <c r="M385" s="1"/>
      <c r="N385" s="1"/>
      <c r="O385" s="1"/>
    </row>
    <row r="386" spans="1:15" ht="13.5" customHeight="1">
      <c r="A386" s="182"/>
      <c r="B386" s="64"/>
      <c r="C386" s="61"/>
      <c r="D386" s="152" t="s">
        <v>235</v>
      </c>
      <c r="E386" s="21"/>
      <c r="F386" s="113"/>
      <c r="G386" s="33"/>
      <c r="H386" s="131"/>
      <c r="I386" s="33"/>
      <c r="J386" s="1"/>
      <c r="K386" s="1"/>
      <c r="L386" s="1"/>
      <c r="M386" s="1"/>
      <c r="N386" s="1"/>
      <c r="O386" s="1"/>
    </row>
    <row r="387" spans="1:15" ht="13.5" customHeight="1">
      <c r="A387" s="182"/>
      <c r="B387" s="64"/>
      <c r="C387" s="61"/>
      <c r="D387" s="152" t="s">
        <v>236</v>
      </c>
      <c r="E387" s="21"/>
      <c r="F387" s="113"/>
      <c r="G387" s="33"/>
      <c r="H387" s="131"/>
      <c r="I387" s="33"/>
      <c r="J387" s="1"/>
      <c r="K387" s="1"/>
      <c r="L387" s="1"/>
      <c r="M387" s="1"/>
      <c r="N387" s="1"/>
      <c r="O387" s="1"/>
    </row>
    <row r="388" spans="1:15" ht="13.5" customHeight="1">
      <c r="A388" s="182"/>
      <c r="B388" s="64"/>
      <c r="C388" s="42"/>
      <c r="D388" s="152" t="s">
        <v>174</v>
      </c>
      <c r="E388" s="28">
        <v>460125</v>
      </c>
      <c r="F388" s="26"/>
      <c r="G388" s="25"/>
      <c r="H388" s="44"/>
      <c r="I388" s="25">
        <v>460125</v>
      </c>
      <c r="J388" s="1"/>
      <c r="K388" s="1"/>
      <c r="L388" s="1"/>
      <c r="M388" s="1"/>
      <c r="N388" s="1"/>
      <c r="O388" s="1"/>
    </row>
    <row r="389" spans="1:15" ht="13.5" customHeight="1">
      <c r="A389" s="182"/>
      <c r="B389" s="64"/>
      <c r="C389" s="42">
        <v>2110</v>
      </c>
      <c r="D389" s="42" t="s">
        <v>30</v>
      </c>
      <c r="E389" s="28"/>
      <c r="F389" s="26"/>
      <c r="G389" s="25"/>
      <c r="H389" s="44"/>
      <c r="I389" s="25"/>
      <c r="J389" s="1"/>
      <c r="K389" s="1"/>
      <c r="L389" s="1"/>
      <c r="M389" s="1"/>
      <c r="N389" s="1"/>
      <c r="O389" s="1"/>
    </row>
    <row r="390" spans="1:15" ht="13.5" customHeight="1">
      <c r="A390" s="182"/>
      <c r="B390" s="64"/>
      <c r="C390" s="42"/>
      <c r="D390" s="42" t="s">
        <v>13</v>
      </c>
      <c r="E390" s="28"/>
      <c r="F390" s="26"/>
      <c r="G390" s="25"/>
      <c r="H390" s="44"/>
      <c r="I390" s="25"/>
      <c r="J390" s="1"/>
      <c r="K390" s="1"/>
      <c r="L390" s="1"/>
      <c r="M390" s="1"/>
      <c r="N390" s="1"/>
      <c r="O390" s="1"/>
    </row>
    <row r="391" spans="1:15" ht="13.5" customHeight="1">
      <c r="A391" s="141"/>
      <c r="B391" s="195"/>
      <c r="C391" s="42"/>
      <c r="D391" s="42" t="s">
        <v>26</v>
      </c>
      <c r="E391" s="28">
        <v>0</v>
      </c>
      <c r="F391" s="26" t="s">
        <v>355</v>
      </c>
      <c r="G391" s="25">
        <v>5040</v>
      </c>
      <c r="H391" s="44"/>
      <c r="I391" s="25">
        <f>G391</f>
        <v>5040</v>
      </c>
      <c r="J391" s="1"/>
      <c r="K391" s="1"/>
      <c r="L391" s="1"/>
      <c r="M391" s="1"/>
      <c r="N391" s="1"/>
      <c r="O391" s="1"/>
    </row>
    <row r="392" spans="1:15" ht="13.5" customHeight="1">
      <c r="A392" s="169">
        <v>854</v>
      </c>
      <c r="B392" s="169"/>
      <c r="C392" s="17"/>
      <c r="D392" s="31" t="s">
        <v>91</v>
      </c>
      <c r="E392" s="32">
        <f>E393+E422+E430+E439</f>
        <v>1403500</v>
      </c>
      <c r="F392" s="32"/>
      <c r="G392" s="32">
        <f>G393+G422+G430+G439</f>
        <v>427592</v>
      </c>
      <c r="H392" s="32">
        <f>H393+H422+H430</f>
        <v>176400</v>
      </c>
      <c r="I392" s="32">
        <f>E392+G392-H392</f>
        <v>1654692</v>
      </c>
      <c r="J392" s="1"/>
      <c r="K392" s="1"/>
      <c r="L392" s="1"/>
      <c r="M392" s="1"/>
      <c r="N392" s="1"/>
      <c r="O392" s="1"/>
    </row>
    <row r="393" spans="1:15" ht="13.5" customHeight="1">
      <c r="A393" s="154"/>
      <c r="B393" s="63">
        <v>85403</v>
      </c>
      <c r="C393" s="20"/>
      <c r="D393" s="61" t="s">
        <v>92</v>
      </c>
      <c r="E393" s="21">
        <f>E394</f>
        <v>85500</v>
      </c>
      <c r="F393" s="21" t="s">
        <v>243</v>
      </c>
      <c r="G393" s="21">
        <f>G394</f>
        <v>59377</v>
      </c>
      <c r="H393" s="21">
        <f>H394</f>
        <v>0</v>
      </c>
      <c r="I393" s="21">
        <f>I394</f>
        <v>144877</v>
      </c>
      <c r="J393" s="1"/>
      <c r="K393" s="1"/>
      <c r="L393" s="1"/>
      <c r="M393" s="1"/>
      <c r="N393" s="1"/>
      <c r="O393" s="1"/>
    </row>
    <row r="394" spans="1:15" ht="13.5" customHeight="1">
      <c r="A394" s="182"/>
      <c r="B394" s="65"/>
      <c r="C394" s="24"/>
      <c r="D394" s="127" t="s">
        <v>233</v>
      </c>
      <c r="E394" s="121">
        <f>E399+E404+E406</f>
        <v>85500</v>
      </c>
      <c r="F394" s="39" t="s">
        <v>243</v>
      </c>
      <c r="G394" s="121">
        <f>G406+G415+G404+G399+G411+G395</f>
        <v>59377</v>
      </c>
      <c r="H394" s="121">
        <f>H406+H399+H411+H415</f>
        <v>0</v>
      </c>
      <c r="I394" s="121">
        <f>E394+G394-H394</f>
        <v>144877</v>
      </c>
      <c r="J394" s="4"/>
      <c r="K394" s="1"/>
      <c r="L394" s="1"/>
      <c r="M394" s="1"/>
      <c r="N394" s="1"/>
      <c r="O394" s="1"/>
    </row>
    <row r="395" spans="1:15" ht="13.5" customHeight="1">
      <c r="A395" s="182"/>
      <c r="B395" s="65"/>
      <c r="C395" s="24" t="s">
        <v>297</v>
      </c>
      <c r="D395" s="42" t="s">
        <v>395</v>
      </c>
      <c r="E395" s="28">
        <v>0</v>
      </c>
      <c r="F395" s="25" t="s">
        <v>300</v>
      </c>
      <c r="G395" s="28">
        <f>G396+G397</f>
        <v>52</v>
      </c>
      <c r="H395" s="28">
        <v>0</v>
      </c>
      <c r="I395" s="28">
        <f>G395</f>
        <v>52</v>
      </c>
      <c r="J395" s="1"/>
      <c r="K395" s="1"/>
      <c r="L395" s="1"/>
      <c r="M395" s="1"/>
      <c r="N395" s="1"/>
      <c r="O395" s="1"/>
    </row>
    <row r="396" spans="1:15" ht="13.5" customHeight="1">
      <c r="A396" s="182"/>
      <c r="B396" s="65"/>
      <c r="C396" s="24"/>
      <c r="D396" s="127"/>
      <c r="E396" s="121"/>
      <c r="F396" s="25" t="s">
        <v>342</v>
      </c>
      <c r="G396" s="28">
        <v>26</v>
      </c>
      <c r="H396" s="28"/>
      <c r="I396" s="28"/>
      <c r="J396" s="1"/>
      <c r="K396" s="1"/>
      <c r="L396" s="1"/>
      <c r="M396" s="1"/>
      <c r="N396" s="1"/>
      <c r="O396" s="1"/>
    </row>
    <row r="397" spans="1:15" ht="13.5" customHeight="1">
      <c r="A397" s="182"/>
      <c r="B397" s="65"/>
      <c r="C397" s="24"/>
      <c r="D397" s="127"/>
      <c r="E397" s="121"/>
      <c r="F397" s="25" t="s">
        <v>382</v>
      </c>
      <c r="G397" s="28">
        <v>26</v>
      </c>
      <c r="H397" s="28"/>
      <c r="I397" s="28"/>
      <c r="J397" s="4"/>
      <c r="K397" s="1"/>
      <c r="L397" s="1"/>
      <c r="M397" s="1"/>
      <c r="N397" s="1"/>
      <c r="O397" s="1"/>
    </row>
    <row r="398" spans="1:15" ht="13.5" customHeight="1">
      <c r="A398" s="182"/>
      <c r="B398" s="65"/>
      <c r="C398" s="24"/>
      <c r="D398" s="127"/>
      <c r="E398" s="121"/>
      <c r="F398" s="39"/>
      <c r="G398" s="121"/>
      <c r="H398" s="121"/>
      <c r="I398" s="121"/>
      <c r="J398" s="1"/>
      <c r="K398" s="1"/>
      <c r="L398" s="1"/>
      <c r="M398" s="1"/>
      <c r="N398" s="1"/>
      <c r="O398" s="1"/>
    </row>
    <row r="399" spans="1:15" ht="13.5" customHeight="1">
      <c r="A399" s="182"/>
      <c r="B399" s="65"/>
      <c r="C399" s="41" t="s">
        <v>299</v>
      </c>
      <c r="D399" s="42" t="s">
        <v>397</v>
      </c>
      <c r="E399" s="28">
        <v>5500</v>
      </c>
      <c r="F399" s="25" t="s">
        <v>300</v>
      </c>
      <c r="G399" s="25">
        <f>G400+G401+G402</f>
        <v>5073</v>
      </c>
      <c r="H399" s="25"/>
      <c r="I399" s="25">
        <f>E399+G399-H399</f>
        <v>10573</v>
      </c>
      <c r="J399" s="1"/>
      <c r="K399" s="1"/>
      <c r="L399" s="1"/>
      <c r="M399" s="1"/>
      <c r="N399" s="1"/>
      <c r="O399" s="1"/>
    </row>
    <row r="400" spans="1:15" ht="13.5" customHeight="1">
      <c r="A400" s="182"/>
      <c r="B400" s="65"/>
      <c r="C400" s="41"/>
      <c r="D400" s="42"/>
      <c r="E400" s="28"/>
      <c r="F400" s="118" t="s">
        <v>364</v>
      </c>
      <c r="G400" s="114">
        <v>1500</v>
      </c>
      <c r="H400" s="114"/>
      <c r="I400" s="28"/>
      <c r="J400" s="1"/>
      <c r="K400" s="1"/>
      <c r="L400" s="1"/>
      <c r="M400" s="1"/>
      <c r="N400" s="1"/>
      <c r="O400" s="1"/>
    </row>
    <row r="401" spans="1:15" ht="13.5" customHeight="1">
      <c r="A401" s="182"/>
      <c r="B401" s="65"/>
      <c r="C401" s="41"/>
      <c r="D401" s="42"/>
      <c r="E401" s="28"/>
      <c r="F401" s="25" t="s">
        <v>382</v>
      </c>
      <c r="G401" s="114">
        <v>2500</v>
      </c>
      <c r="H401" s="114"/>
      <c r="I401" s="28"/>
      <c r="J401" s="1"/>
      <c r="K401" s="1"/>
      <c r="L401" s="1"/>
      <c r="M401" s="1"/>
      <c r="N401" s="1"/>
      <c r="O401" s="1"/>
    </row>
    <row r="402" spans="1:15" ht="13.5" customHeight="1">
      <c r="A402" s="182"/>
      <c r="B402" s="65"/>
      <c r="C402" s="41"/>
      <c r="D402" s="42"/>
      <c r="E402" s="28"/>
      <c r="F402" s="25" t="s">
        <v>386</v>
      </c>
      <c r="G402" s="114">
        <v>1073</v>
      </c>
      <c r="H402" s="114"/>
      <c r="I402" s="28"/>
      <c r="J402" s="1"/>
      <c r="K402" s="1"/>
      <c r="L402" s="1"/>
      <c r="M402" s="1"/>
      <c r="N402" s="1"/>
      <c r="O402" s="1"/>
    </row>
    <row r="403" spans="1:15" ht="13.5" customHeight="1">
      <c r="A403" s="182"/>
      <c r="B403" s="65"/>
      <c r="C403" s="41"/>
      <c r="D403" s="42"/>
      <c r="E403" s="28"/>
      <c r="F403" s="25"/>
      <c r="G403" s="114"/>
      <c r="H403" s="114"/>
      <c r="I403" s="28"/>
      <c r="J403" s="1"/>
      <c r="K403" s="1"/>
      <c r="L403" s="1"/>
      <c r="M403" s="1"/>
      <c r="N403" s="1"/>
      <c r="O403" s="1"/>
    </row>
    <row r="404" spans="1:15" ht="13.5" customHeight="1">
      <c r="A404" s="182"/>
      <c r="B404" s="65"/>
      <c r="C404" s="41" t="s">
        <v>93</v>
      </c>
      <c r="D404" s="42" t="s">
        <v>69</v>
      </c>
      <c r="E404" s="28">
        <v>60000</v>
      </c>
      <c r="F404" s="25" t="s">
        <v>386</v>
      </c>
      <c r="G404" s="25">
        <v>4000</v>
      </c>
      <c r="H404" s="25"/>
      <c r="I404" s="25">
        <f>E404+G404</f>
        <v>64000</v>
      </c>
      <c r="J404" s="1"/>
      <c r="K404" s="1"/>
      <c r="L404" s="1"/>
      <c r="M404" s="1"/>
      <c r="N404" s="1"/>
      <c r="O404" s="1"/>
    </row>
    <row r="405" spans="1:15" ht="13.5" customHeight="1">
      <c r="A405" s="182"/>
      <c r="B405" s="65"/>
      <c r="C405" s="41"/>
      <c r="D405" s="42"/>
      <c r="E405" s="28"/>
      <c r="F405" s="114"/>
      <c r="G405" s="25"/>
      <c r="H405" s="25"/>
      <c r="I405" s="25"/>
      <c r="J405" s="1"/>
      <c r="K405" s="1"/>
      <c r="L405" s="1"/>
      <c r="M405" s="1"/>
      <c r="N405" s="1"/>
      <c r="O405" s="1"/>
    </row>
    <row r="406" spans="1:15" ht="13.5" customHeight="1">
      <c r="A406" s="182"/>
      <c r="B406" s="65"/>
      <c r="C406" s="41" t="s">
        <v>80</v>
      </c>
      <c r="D406" s="42" t="s">
        <v>66</v>
      </c>
      <c r="E406" s="28">
        <v>20000</v>
      </c>
      <c r="F406" s="118" t="s">
        <v>300</v>
      </c>
      <c r="G406" s="25">
        <f>G407+G408+G409</f>
        <v>48095</v>
      </c>
      <c r="H406" s="25"/>
      <c r="I406" s="25">
        <f>G406+E406</f>
        <v>68095</v>
      </c>
      <c r="J406" s="1"/>
      <c r="K406" s="1"/>
      <c r="L406" s="1"/>
      <c r="M406" s="1"/>
      <c r="N406" s="1"/>
      <c r="O406" s="1"/>
    </row>
    <row r="407" spans="1:15" ht="13.5" customHeight="1">
      <c r="A407" s="182"/>
      <c r="B407" s="65"/>
      <c r="C407" s="41"/>
      <c r="D407" s="42"/>
      <c r="E407" s="28"/>
      <c r="F407" s="118" t="s">
        <v>364</v>
      </c>
      <c r="G407" s="25">
        <v>35000</v>
      </c>
      <c r="H407" s="25"/>
      <c r="I407" s="25"/>
      <c r="J407" s="1"/>
      <c r="K407" s="1"/>
      <c r="L407" s="1"/>
      <c r="M407" s="1"/>
      <c r="N407" s="1"/>
      <c r="O407" s="1"/>
    </row>
    <row r="408" spans="1:15" ht="13.5" customHeight="1">
      <c r="A408" s="182"/>
      <c r="B408" s="65"/>
      <c r="C408" s="41"/>
      <c r="D408" s="42"/>
      <c r="E408" s="28"/>
      <c r="F408" s="25" t="s">
        <v>382</v>
      </c>
      <c r="G408" s="25">
        <v>8700</v>
      </c>
      <c r="H408" s="25"/>
      <c r="I408" s="25"/>
      <c r="J408" s="1"/>
      <c r="K408" s="1"/>
      <c r="L408" s="1"/>
      <c r="M408" s="1"/>
      <c r="N408" s="1"/>
      <c r="O408" s="1"/>
    </row>
    <row r="409" spans="1:15" ht="13.5" customHeight="1">
      <c r="A409" s="182"/>
      <c r="B409" s="65"/>
      <c r="C409" s="41"/>
      <c r="D409" s="42"/>
      <c r="E409" s="28"/>
      <c r="F409" s="25" t="s">
        <v>386</v>
      </c>
      <c r="G409" s="25">
        <v>4395</v>
      </c>
      <c r="H409" s="25"/>
      <c r="I409" s="25"/>
      <c r="J409" s="1"/>
      <c r="K409" s="1"/>
      <c r="L409" s="1"/>
      <c r="M409" s="1"/>
      <c r="N409" s="1"/>
      <c r="O409" s="1"/>
    </row>
    <row r="410" spans="1:15" ht="13.5" customHeight="1">
      <c r="A410" s="182"/>
      <c r="B410" s="65"/>
      <c r="C410" s="41"/>
      <c r="D410" s="42"/>
      <c r="E410" s="28"/>
      <c r="F410" s="25"/>
      <c r="G410" s="25"/>
      <c r="H410" s="25"/>
      <c r="I410" s="25"/>
      <c r="J410" s="1"/>
      <c r="K410" s="1"/>
      <c r="L410" s="1"/>
      <c r="M410" s="1"/>
      <c r="N410" s="1"/>
      <c r="O410" s="1"/>
    </row>
    <row r="411" spans="1:15" ht="13.5" customHeight="1">
      <c r="A411" s="182"/>
      <c r="B411" s="65"/>
      <c r="C411" s="41" t="s">
        <v>309</v>
      </c>
      <c r="D411" s="42" t="s">
        <v>343</v>
      </c>
      <c r="E411" s="28">
        <v>0</v>
      </c>
      <c r="F411" s="39" t="s">
        <v>300</v>
      </c>
      <c r="G411" s="25">
        <f>G412+G413</f>
        <v>157</v>
      </c>
      <c r="H411" s="25"/>
      <c r="I411" s="25">
        <f>G411</f>
        <v>157</v>
      </c>
      <c r="J411" s="1"/>
      <c r="K411" s="1"/>
      <c r="L411" s="1"/>
      <c r="M411" s="1"/>
      <c r="N411" s="1"/>
      <c r="O411" s="1"/>
    </row>
    <row r="412" spans="1:15" ht="13.5" customHeight="1">
      <c r="A412" s="182"/>
      <c r="B412" s="65"/>
      <c r="C412" s="41"/>
      <c r="D412" s="42"/>
      <c r="E412" s="28"/>
      <c r="F412" s="25" t="s">
        <v>342</v>
      </c>
      <c r="G412" s="25">
        <v>139</v>
      </c>
      <c r="H412" s="25"/>
      <c r="I412" s="25"/>
      <c r="J412" s="1"/>
      <c r="K412" s="1"/>
      <c r="L412" s="1"/>
      <c r="M412" s="1"/>
      <c r="N412" s="1"/>
      <c r="O412" s="1"/>
    </row>
    <row r="413" spans="1:15" ht="13.5" customHeight="1">
      <c r="A413" s="182"/>
      <c r="B413" s="65"/>
      <c r="C413" s="41"/>
      <c r="D413" s="42"/>
      <c r="E413" s="28"/>
      <c r="F413" s="118" t="s">
        <v>364</v>
      </c>
      <c r="G413" s="25">
        <v>18</v>
      </c>
      <c r="H413" s="25"/>
      <c r="I413" s="25"/>
      <c r="J413" s="1"/>
      <c r="K413" s="1"/>
      <c r="L413" s="1"/>
      <c r="M413" s="1"/>
      <c r="N413" s="1"/>
      <c r="O413" s="1"/>
    </row>
    <row r="414" spans="1:15" ht="13.5" customHeight="1">
      <c r="A414" s="182"/>
      <c r="B414" s="65"/>
      <c r="C414" s="41"/>
      <c r="D414" s="42"/>
      <c r="E414" s="28"/>
      <c r="F414" s="118"/>
      <c r="G414" s="25"/>
      <c r="H414" s="25"/>
      <c r="I414" s="25"/>
      <c r="J414" s="1"/>
      <c r="K414" s="1"/>
      <c r="L414" s="1"/>
      <c r="M414" s="1"/>
      <c r="N414" s="1"/>
      <c r="O414" s="1"/>
    </row>
    <row r="415" spans="1:15" ht="13.5" customHeight="1">
      <c r="A415" s="168"/>
      <c r="B415" s="69"/>
      <c r="C415" s="41" t="s">
        <v>192</v>
      </c>
      <c r="D415" s="42" t="s">
        <v>191</v>
      </c>
      <c r="E415" s="28">
        <v>0</v>
      </c>
      <c r="F415" s="118" t="s">
        <v>364</v>
      </c>
      <c r="G415" s="114">
        <v>2000</v>
      </c>
      <c r="H415" s="114"/>
      <c r="I415" s="28">
        <f>G415</f>
        <v>2000</v>
      </c>
      <c r="J415" s="1"/>
      <c r="K415" s="1"/>
      <c r="L415" s="1"/>
      <c r="M415" s="1"/>
      <c r="N415" s="1"/>
      <c r="O415" s="1"/>
    </row>
    <row r="416" spans="1:15" ht="13.5" customHeight="1">
      <c r="A416" s="171"/>
      <c r="B416" s="62"/>
      <c r="C416" s="307"/>
      <c r="D416" s="62"/>
      <c r="E416" s="126"/>
      <c r="F416" s="89"/>
      <c r="G416" s="328"/>
      <c r="H416" s="328"/>
      <c r="I416" s="126"/>
      <c r="J416" s="1"/>
      <c r="K416" s="1"/>
      <c r="L416" s="1"/>
      <c r="M416" s="1"/>
      <c r="N416" s="1"/>
      <c r="O416" s="1"/>
    </row>
    <row r="417" spans="1:15" ht="13.5" customHeight="1">
      <c r="A417" s="171"/>
      <c r="B417" s="62"/>
      <c r="C417" s="307"/>
      <c r="D417" s="62"/>
      <c r="E417" s="126"/>
      <c r="F417" s="89"/>
      <c r="G417" s="328"/>
      <c r="H417" s="328"/>
      <c r="I417" s="126"/>
      <c r="J417" s="1"/>
      <c r="K417" s="1"/>
      <c r="L417" s="1"/>
      <c r="M417" s="1"/>
      <c r="N417" s="1"/>
      <c r="O417" s="1"/>
    </row>
    <row r="418" spans="1:15" ht="13.5" customHeight="1">
      <c r="A418" s="171"/>
      <c r="B418" s="62"/>
      <c r="C418" s="307"/>
      <c r="D418" s="62"/>
      <c r="E418" s="46" t="s">
        <v>460</v>
      </c>
      <c r="F418" s="89"/>
      <c r="G418" s="328"/>
      <c r="H418" s="328"/>
      <c r="I418" s="126"/>
      <c r="J418" s="1"/>
      <c r="K418" s="1"/>
      <c r="L418" s="1"/>
      <c r="M418" s="1"/>
      <c r="N418" s="1"/>
      <c r="O418" s="1"/>
    </row>
    <row r="419" spans="1:15" ht="13.5" customHeight="1">
      <c r="A419" s="171"/>
      <c r="B419" s="62"/>
      <c r="C419" s="307"/>
      <c r="D419" s="62"/>
      <c r="E419" s="126"/>
      <c r="F419" s="89"/>
      <c r="G419" s="328"/>
      <c r="H419" s="328"/>
      <c r="I419" s="126"/>
      <c r="J419" s="1"/>
      <c r="K419" s="1"/>
      <c r="L419" s="1"/>
      <c r="M419" s="1"/>
      <c r="N419" s="1"/>
      <c r="O419" s="1"/>
    </row>
    <row r="420" spans="1:15" ht="13.5" customHeight="1">
      <c r="A420" s="15" t="s">
        <v>0</v>
      </c>
      <c r="B420" s="15" t="s">
        <v>245</v>
      </c>
      <c r="C420" s="15" t="s">
        <v>1</v>
      </c>
      <c r="D420" s="15" t="s">
        <v>2</v>
      </c>
      <c r="E420" s="14" t="s">
        <v>3</v>
      </c>
      <c r="F420" s="15" t="s">
        <v>5</v>
      </c>
      <c r="G420" s="320" t="s">
        <v>6</v>
      </c>
      <c r="H420" s="321" t="s">
        <v>7</v>
      </c>
      <c r="I420" s="15" t="s">
        <v>8</v>
      </c>
      <c r="J420" s="1"/>
      <c r="K420" s="1"/>
      <c r="L420" s="1"/>
      <c r="M420" s="1"/>
      <c r="N420" s="1"/>
      <c r="O420" s="1"/>
    </row>
    <row r="421" spans="1:15" ht="13.5" customHeight="1">
      <c r="A421" s="217"/>
      <c r="B421" s="217"/>
      <c r="C421" s="168"/>
      <c r="D421" s="168"/>
      <c r="E421" s="176" t="s">
        <v>4</v>
      </c>
      <c r="F421" s="168"/>
      <c r="G421" s="322"/>
      <c r="H421" s="323"/>
      <c r="I421" s="168" t="s">
        <v>9</v>
      </c>
      <c r="J421" s="1"/>
      <c r="K421" s="1"/>
      <c r="L421" s="1"/>
      <c r="M421" s="1"/>
      <c r="N421" s="1"/>
      <c r="O421" s="1"/>
    </row>
    <row r="422" spans="1:15" ht="13.5" customHeight="1">
      <c r="A422" s="184"/>
      <c r="B422" s="50">
        <v>85410</v>
      </c>
      <c r="C422" s="135"/>
      <c r="D422" s="61" t="s">
        <v>96</v>
      </c>
      <c r="E422" s="21">
        <f>E423+E426</f>
        <v>504000</v>
      </c>
      <c r="F422" s="21" t="s">
        <v>243</v>
      </c>
      <c r="G422" s="21">
        <f>G423+G426</f>
        <v>170000</v>
      </c>
      <c r="H422" s="21">
        <f>H423+H426</f>
        <v>12000</v>
      </c>
      <c r="I422" s="21">
        <f>E422+G422-H422</f>
        <v>662000</v>
      </c>
      <c r="J422" s="1"/>
      <c r="K422" s="1"/>
      <c r="L422" s="1"/>
      <c r="M422" s="1"/>
      <c r="N422" s="1"/>
      <c r="O422" s="1"/>
    </row>
    <row r="423" spans="1:15" ht="13.5" customHeight="1">
      <c r="A423" s="178"/>
      <c r="B423" s="182"/>
      <c r="C423" s="41"/>
      <c r="D423" s="127" t="s">
        <v>100</v>
      </c>
      <c r="E423" s="121">
        <f>E424</f>
        <v>440000</v>
      </c>
      <c r="F423" s="121" t="s">
        <v>243</v>
      </c>
      <c r="G423" s="121">
        <f>G424</f>
        <v>60000</v>
      </c>
      <c r="H423" s="121"/>
      <c r="I423" s="121">
        <f>E423+G423</f>
        <v>500000</v>
      </c>
      <c r="J423" s="1"/>
      <c r="K423" s="1"/>
      <c r="L423" s="1"/>
      <c r="M423" s="1"/>
      <c r="N423" s="1"/>
      <c r="O423" s="1"/>
    </row>
    <row r="424" spans="1:15" ht="13.5" customHeight="1">
      <c r="A424" s="178"/>
      <c r="B424" s="182"/>
      <c r="C424" s="41" t="s">
        <v>80</v>
      </c>
      <c r="D424" s="42" t="s">
        <v>66</v>
      </c>
      <c r="E424" s="28">
        <v>440000</v>
      </c>
      <c r="F424" s="25" t="s">
        <v>382</v>
      </c>
      <c r="G424" s="25">
        <v>60000</v>
      </c>
      <c r="H424" s="28"/>
      <c r="I424" s="28"/>
      <c r="J424" s="1"/>
      <c r="K424" s="1"/>
      <c r="L424" s="1"/>
      <c r="M424" s="1"/>
      <c r="N424" s="1"/>
      <c r="O424" s="1"/>
    </row>
    <row r="425" spans="1:15" ht="13.5" customHeight="1">
      <c r="A425" s="178"/>
      <c r="B425" s="182"/>
      <c r="C425" s="41"/>
      <c r="D425" s="42"/>
      <c r="E425" s="28"/>
      <c r="F425" s="150"/>
      <c r="G425" s="114"/>
      <c r="H425" s="114"/>
      <c r="I425" s="114"/>
      <c r="J425" s="1"/>
      <c r="K425" s="1"/>
      <c r="L425" s="1"/>
      <c r="M425" s="1"/>
      <c r="N425" s="1"/>
      <c r="O425" s="1"/>
    </row>
    <row r="426" spans="1:15" ht="13.5" customHeight="1">
      <c r="A426" s="178"/>
      <c r="B426" s="182"/>
      <c r="C426" s="122"/>
      <c r="D426" s="127" t="s">
        <v>240</v>
      </c>
      <c r="E426" s="121">
        <f>E427</f>
        <v>64000</v>
      </c>
      <c r="F426" s="384" t="s">
        <v>243</v>
      </c>
      <c r="G426" s="121">
        <f>G427</f>
        <v>110000</v>
      </c>
      <c r="H426" s="121">
        <f>H427</f>
        <v>12000</v>
      </c>
      <c r="I426" s="121">
        <f>I427</f>
        <v>162000</v>
      </c>
      <c r="J426" s="1"/>
      <c r="K426" s="1"/>
      <c r="L426" s="1"/>
      <c r="M426" s="1"/>
      <c r="N426" s="1"/>
      <c r="O426" s="1"/>
    </row>
    <row r="427" spans="1:15" ht="13.5" customHeight="1">
      <c r="A427" s="178"/>
      <c r="B427" s="182"/>
      <c r="C427" s="122" t="s">
        <v>65</v>
      </c>
      <c r="D427" s="42" t="s">
        <v>66</v>
      </c>
      <c r="E427" s="28">
        <v>64000</v>
      </c>
      <c r="F427" s="25"/>
      <c r="G427" s="114">
        <v>110000</v>
      </c>
      <c r="H427" s="114">
        <v>12000</v>
      </c>
      <c r="I427" s="114">
        <f>E427+G427-H427</f>
        <v>162000</v>
      </c>
      <c r="J427" s="1"/>
      <c r="K427" s="1"/>
      <c r="L427" s="1"/>
      <c r="M427" s="1"/>
      <c r="N427" s="1"/>
      <c r="O427" s="1"/>
    </row>
    <row r="428" spans="1:15" ht="13.5" customHeight="1">
      <c r="A428" s="178"/>
      <c r="B428" s="182"/>
      <c r="C428" s="122"/>
      <c r="D428" s="42"/>
      <c r="E428" s="28"/>
      <c r="F428" s="25" t="s">
        <v>388</v>
      </c>
      <c r="G428" s="114">
        <v>110000</v>
      </c>
      <c r="H428" s="114"/>
      <c r="I428" s="114"/>
      <c r="J428" s="1"/>
      <c r="K428" s="1"/>
      <c r="L428" s="1"/>
      <c r="M428" s="1"/>
      <c r="N428" s="1"/>
      <c r="O428" s="1"/>
    </row>
    <row r="429" spans="1:15" ht="13.5" customHeight="1">
      <c r="A429" s="178"/>
      <c r="B429" s="141"/>
      <c r="C429" s="122"/>
      <c r="D429" s="42"/>
      <c r="E429" s="28"/>
      <c r="F429" s="25" t="s">
        <v>382</v>
      </c>
      <c r="G429" s="114"/>
      <c r="H429" s="114">
        <v>12000</v>
      </c>
      <c r="I429" s="114"/>
      <c r="J429" s="1"/>
      <c r="K429" s="1"/>
      <c r="L429" s="1"/>
      <c r="M429" s="1"/>
      <c r="N429" s="1"/>
      <c r="O429" s="1"/>
    </row>
    <row r="430" spans="1:15" ht="13.5" customHeight="1">
      <c r="A430" s="182"/>
      <c r="B430" s="64">
        <v>85411</v>
      </c>
      <c r="C430" s="333"/>
      <c r="D430" s="144" t="s">
        <v>101</v>
      </c>
      <c r="E430" s="198">
        <f>E431</f>
        <v>664000</v>
      </c>
      <c r="F430" s="198" t="s">
        <v>243</v>
      </c>
      <c r="G430" s="198">
        <f>G431</f>
        <v>3215</v>
      </c>
      <c r="H430" s="198">
        <f>H431</f>
        <v>164400</v>
      </c>
      <c r="I430" s="198">
        <f>E430+G430-H430</f>
        <v>502815</v>
      </c>
      <c r="J430" s="1"/>
      <c r="K430" s="1"/>
      <c r="L430" s="1"/>
      <c r="M430" s="1"/>
      <c r="N430" s="1"/>
      <c r="O430" s="1"/>
    </row>
    <row r="431" spans="1:15" ht="13.5" customHeight="1">
      <c r="A431" s="182"/>
      <c r="B431" s="65"/>
      <c r="C431" s="123"/>
      <c r="D431" s="127" t="s">
        <v>240</v>
      </c>
      <c r="E431" s="121">
        <f>E432+E438</f>
        <v>664000</v>
      </c>
      <c r="F431" s="39"/>
      <c r="G431" s="121">
        <f>G432+G436+G438</f>
        <v>3215</v>
      </c>
      <c r="H431" s="121">
        <f>H432+H438</f>
        <v>164400</v>
      </c>
      <c r="I431" s="121">
        <f>E431+G431-H431</f>
        <v>502815</v>
      </c>
      <c r="J431" s="1"/>
      <c r="K431" s="1"/>
      <c r="L431" s="1"/>
      <c r="M431" s="1"/>
      <c r="N431" s="1"/>
      <c r="O431" s="1"/>
    </row>
    <row r="432" spans="1:15" ht="13.5" customHeight="1">
      <c r="A432" s="182"/>
      <c r="B432" s="65"/>
      <c r="C432" s="123" t="s">
        <v>80</v>
      </c>
      <c r="D432" s="42" t="s">
        <v>66</v>
      </c>
      <c r="E432" s="28">
        <v>660000</v>
      </c>
      <c r="F432" s="25" t="s">
        <v>300</v>
      </c>
      <c r="G432" s="25">
        <f>G433</f>
        <v>0</v>
      </c>
      <c r="H432" s="25">
        <f>H434+H433</f>
        <v>162000</v>
      </c>
      <c r="I432" s="25">
        <f>E432+G432-H432</f>
        <v>498000</v>
      </c>
      <c r="J432" s="1"/>
      <c r="K432" s="1"/>
      <c r="L432" s="1"/>
      <c r="M432" s="1"/>
      <c r="N432" s="1"/>
      <c r="O432" s="1"/>
    </row>
    <row r="433" spans="1:15" ht="13.5" customHeight="1">
      <c r="A433" s="182"/>
      <c r="B433" s="65"/>
      <c r="C433" s="123"/>
      <c r="D433" s="42"/>
      <c r="E433" s="28"/>
      <c r="F433" s="25" t="s">
        <v>388</v>
      </c>
      <c r="G433" s="25"/>
      <c r="H433" s="25">
        <v>110000</v>
      </c>
      <c r="I433" s="25"/>
      <c r="J433" s="1"/>
      <c r="K433" s="1"/>
      <c r="L433" s="1"/>
      <c r="M433" s="1"/>
      <c r="N433" s="1"/>
      <c r="O433" s="1"/>
    </row>
    <row r="434" spans="1:15" ht="13.5" customHeight="1">
      <c r="A434" s="182"/>
      <c r="B434" s="65"/>
      <c r="C434" s="123"/>
      <c r="D434" s="42"/>
      <c r="E434" s="28"/>
      <c r="F434" s="25" t="s">
        <v>382</v>
      </c>
      <c r="G434" s="25"/>
      <c r="H434" s="25">
        <v>52000</v>
      </c>
      <c r="I434" s="25"/>
      <c r="J434" s="1"/>
      <c r="K434" s="1"/>
      <c r="L434" s="1"/>
      <c r="M434" s="1"/>
      <c r="N434" s="1"/>
      <c r="O434" s="1"/>
    </row>
    <row r="435" spans="1:15" ht="13.5" customHeight="1">
      <c r="A435" s="182"/>
      <c r="B435" s="65"/>
      <c r="C435" s="123"/>
      <c r="D435" s="42"/>
      <c r="E435" s="28"/>
      <c r="F435" s="25"/>
      <c r="G435" s="25"/>
      <c r="H435" s="25"/>
      <c r="I435" s="25"/>
      <c r="J435" s="1"/>
      <c r="K435" s="1"/>
      <c r="L435" s="1"/>
      <c r="M435" s="1"/>
      <c r="N435" s="1"/>
      <c r="O435" s="1"/>
    </row>
    <row r="436" spans="1:15" ht="13.5" customHeight="1">
      <c r="A436" s="182"/>
      <c r="B436" s="65"/>
      <c r="C436" s="123" t="s">
        <v>307</v>
      </c>
      <c r="D436" s="42" t="s">
        <v>365</v>
      </c>
      <c r="E436" s="28">
        <v>0</v>
      </c>
      <c r="F436" s="25" t="s">
        <v>382</v>
      </c>
      <c r="G436" s="25">
        <v>3215</v>
      </c>
      <c r="H436" s="25"/>
      <c r="I436" s="25">
        <f>G436</f>
        <v>3215</v>
      </c>
      <c r="J436" s="1"/>
      <c r="K436" s="1"/>
      <c r="L436" s="1"/>
      <c r="M436" s="1"/>
      <c r="N436" s="1"/>
      <c r="O436" s="1"/>
    </row>
    <row r="437" spans="1:15" ht="13.5" customHeight="1">
      <c r="A437" s="182"/>
      <c r="B437" s="65"/>
      <c r="C437" s="123"/>
      <c r="D437" s="42"/>
      <c r="E437" s="28"/>
      <c r="F437" s="26"/>
      <c r="G437" s="25"/>
      <c r="H437" s="25"/>
      <c r="I437" s="25"/>
      <c r="J437" s="1"/>
      <c r="K437" s="1"/>
      <c r="L437" s="1"/>
      <c r="M437" s="1"/>
      <c r="N437" s="1"/>
      <c r="O437" s="1"/>
    </row>
    <row r="438" spans="1:15" ht="13.5" customHeight="1">
      <c r="A438" s="182"/>
      <c r="B438" s="65"/>
      <c r="C438" s="123" t="s">
        <v>22</v>
      </c>
      <c r="D438" s="42" t="s">
        <v>23</v>
      </c>
      <c r="E438" s="28">
        <v>4000</v>
      </c>
      <c r="F438" s="25" t="s">
        <v>382</v>
      </c>
      <c r="G438" s="25"/>
      <c r="H438" s="28">
        <v>2400</v>
      </c>
      <c r="I438" s="28">
        <f>E438-H438</f>
        <v>1600</v>
      </c>
      <c r="J438" s="1"/>
      <c r="K438" s="1"/>
      <c r="L438" s="1"/>
      <c r="M438" s="1"/>
      <c r="N438" s="1"/>
      <c r="O438" s="1"/>
    </row>
    <row r="439" spans="1:15" ht="13.5" customHeight="1">
      <c r="A439" s="178"/>
      <c r="B439" s="50">
        <v>85417</v>
      </c>
      <c r="C439" s="135"/>
      <c r="D439" s="61" t="s">
        <v>327</v>
      </c>
      <c r="E439" s="21">
        <v>150000</v>
      </c>
      <c r="F439" s="61" t="s">
        <v>243</v>
      </c>
      <c r="G439" s="21">
        <f>G441</f>
        <v>195000</v>
      </c>
      <c r="H439" s="21"/>
      <c r="I439" s="21">
        <f>E439+G439</f>
        <v>345000</v>
      </c>
      <c r="J439" s="1"/>
      <c r="K439" s="1"/>
      <c r="L439" s="1"/>
      <c r="M439" s="1"/>
      <c r="N439" s="1"/>
      <c r="O439" s="1"/>
    </row>
    <row r="440" spans="1:15" ht="13.5" customHeight="1">
      <c r="A440" s="178"/>
      <c r="B440" s="182"/>
      <c r="C440" s="41"/>
      <c r="D440" s="127" t="s">
        <v>100</v>
      </c>
      <c r="E440" s="121"/>
      <c r="F440" s="40"/>
      <c r="G440" s="39"/>
      <c r="H440" s="121"/>
      <c r="I440" s="121"/>
      <c r="J440" s="1"/>
      <c r="K440" s="1"/>
      <c r="L440" s="1"/>
      <c r="M440" s="1"/>
      <c r="N440" s="1"/>
      <c r="O440" s="1"/>
    </row>
    <row r="441" spans="1:15" ht="13.5" customHeight="1">
      <c r="A441" s="178"/>
      <c r="B441" s="182"/>
      <c r="C441" s="41" t="s">
        <v>328</v>
      </c>
      <c r="D441" s="42" t="s">
        <v>66</v>
      </c>
      <c r="E441" s="28">
        <v>150000</v>
      </c>
      <c r="F441" s="26" t="s">
        <v>300</v>
      </c>
      <c r="G441" s="25">
        <f>G442+G443</f>
        <v>195000</v>
      </c>
      <c r="H441" s="28"/>
      <c r="I441" s="28">
        <f>E441+G441</f>
        <v>345000</v>
      </c>
      <c r="J441" s="1"/>
      <c r="K441" s="1"/>
      <c r="L441" s="1"/>
      <c r="M441" s="1"/>
      <c r="N441" s="1"/>
      <c r="O441" s="1"/>
    </row>
    <row r="442" spans="1:15" ht="13.5" customHeight="1">
      <c r="A442" s="178"/>
      <c r="B442" s="182"/>
      <c r="C442" s="41"/>
      <c r="D442" s="42"/>
      <c r="E442" s="28"/>
      <c r="F442" s="118" t="s">
        <v>364</v>
      </c>
      <c r="G442" s="25">
        <v>170000</v>
      </c>
      <c r="H442" s="28"/>
      <c r="I442" s="28"/>
      <c r="J442" s="1"/>
      <c r="K442" s="1"/>
      <c r="L442" s="1"/>
      <c r="M442" s="1"/>
      <c r="N442" s="1"/>
      <c r="O442" s="1"/>
    </row>
    <row r="443" spans="1:15" ht="13.5" customHeight="1">
      <c r="A443" s="178"/>
      <c r="B443" s="182"/>
      <c r="C443" s="324"/>
      <c r="D443" s="42"/>
      <c r="E443" s="28"/>
      <c r="F443" s="25" t="s">
        <v>382</v>
      </c>
      <c r="G443" s="25">
        <v>25000</v>
      </c>
      <c r="H443" s="28"/>
      <c r="I443" s="28"/>
      <c r="J443" s="1"/>
      <c r="K443" s="1"/>
      <c r="L443" s="1"/>
      <c r="M443" s="1"/>
      <c r="N443" s="1"/>
      <c r="O443" s="1"/>
    </row>
    <row r="444" spans="1:15" ht="13.5" customHeight="1">
      <c r="A444" s="209">
        <v>855</v>
      </c>
      <c r="B444" s="31"/>
      <c r="C444" s="308"/>
      <c r="D444" s="31" t="s">
        <v>290</v>
      </c>
      <c r="E444" s="32">
        <f>E453+E468</f>
        <v>1801988</v>
      </c>
      <c r="F444" s="18"/>
      <c r="G444" s="59">
        <f>G453+G468+G445</f>
        <v>102127</v>
      </c>
      <c r="H444" s="32">
        <f>H445</f>
        <v>8990</v>
      </c>
      <c r="I444" s="32">
        <f>I453+I468+I445</f>
        <v>1895125</v>
      </c>
      <c r="J444" s="4"/>
      <c r="K444" s="1"/>
      <c r="L444" s="1"/>
      <c r="M444" s="1"/>
      <c r="N444" s="1"/>
      <c r="O444" s="1"/>
    </row>
    <row r="445" spans="1:15" ht="13.5" customHeight="1">
      <c r="A445" s="220"/>
      <c r="B445" s="205">
        <v>85504</v>
      </c>
      <c r="C445" s="366"/>
      <c r="D445" s="160" t="s">
        <v>350</v>
      </c>
      <c r="E445" s="72"/>
      <c r="F445" s="160" t="s">
        <v>243</v>
      </c>
      <c r="G445" s="72">
        <f>G448</f>
        <v>53630</v>
      </c>
      <c r="H445" s="72">
        <f>H448</f>
        <v>8990</v>
      </c>
      <c r="I445" s="72">
        <f>E445+G445-H445</f>
        <v>44640</v>
      </c>
      <c r="J445" s="1"/>
      <c r="K445" s="1"/>
      <c r="L445" s="1"/>
      <c r="M445" s="1"/>
      <c r="N445" s="1"/>
      <c r="O445" s="1"/>
    </row>
    <row r="446" spans="1:15" ht="13.5" customHeight="1">
      <c r="A446" s="233"/>
      <c r="B446" s="205"/>
      <c r="C446" s="367">
        <v>2110</v>
      </c>
      <c r="D446" s="42" t="s">
        <v>30</v>
      </c>
      <c r="E446" s="72"/>
      <c r="F446" s="139"/>
      <c r="G446" s="265"/>
      <c r="H446" s="72"/>
      <c r="I446" s="72"/>
      <c r="J446" s="1"/>
      <c r="K446" s="1"/>
      <c r="L446" s="1"/>
      <c r="M446" s="1"/>
      <c r="N446" s="1"/>
      <c r="O446" s="1"/>
    </row>
    <row r="447" spans="1:15" ht="13.5" customHeight="1">
      <c r="A447" s="233"/>
      <c r="B447" s="205"/>
      <c r="C447" s="366"/>
      <c r="D447" s="42" t="s">
        <v>13</v>
      </c>
      <c r="E447" s="72"/>
      <c r="F447" s="139"/>
      <c r="G447" s="265"/>
      <c r="H447" s="72"/>
      <c r="I447" s="72"/>
      <c r="J447" s="1"/>
      <c r="K447" s="1"/>
      <c r="L447" s="1"/>
      <c r="M447" s="1"/>
      <c r="N447" s="1"/>
      <c r="O447" s="1"/>
    </row>
    <row r="448" spans="1:15" ht="13.5" customHeight="1">
      <c r="A448" s="233"/>
      <c r="B448" s="205"/>
      <c r="C448" s="366"/>
      <c r="D448" s="154" t="s">
        <v>26</v>
      </c>
      <c r="E448" s="117">
        <v>0</v>
      </c>
      <c r="F448" s="27" t="s">
        <v>300</v>
      </c>
      <c r="G448" s="118">
        <f>G449+G451</f>
        <v>53630</v>
      </c>
      <c r="H448" s="117">
        <f>H450+H451</f>
        <v>8990</v>
      </c>
      <c r="I448" s="117">
        <f>G448-H448</f>
        <v>44640</v>
      </c>
      <c r="J448" s="1"/>
      <c r="K448" s="1"/>
      <c r="L448" s="1"/>
      <c r="M448" s="1"/>
      <c r="N448" s="1"/>
      <c r="O448" s="1"/>
    </row>
    <row r="449" spans="1:15" ht="13.5" customHeight="1">
      <c r="A449" s="233"/>
      <c r="B449" s="205"/>
      <c r="C449" s="366"/>
      <c r="D449" s="160"/>
      <c r="E449" s="117"/>
      <c r="F449" s="27" t="s">
        <v>351</v>
      </c>
      <c r="G449" s="118">
        <v>43710</v>
      </c>
      <c r="H449" s="117"/>
      <c r="I449" s="117"/>
      <c r="J449" s="1"/>
      <c r="K449" s="1"/>
      <c r="L449" s="1"/>
      <c r="M449" s="1"/>
      <c r="N449" s="1"/>
      <c r="O449" s="1"/>
    </row>
    <row r="450" spans="1:15" ht="13.5" customHeight="1">
      <c r="A450" s="233"/>
      <c r="B450" s="205"/>
      <c r="C450" s="366"/>
      <c r="D450" s="160"/>
      <c r="E450" s="117"/>
      <c r="F450" s="26" t="s">
        <v>366</v>
      </c>
      <c r="G450" s="118"/>
      <c r="H450" s="117">
        <v>1240</v>
      </c>
      <c r="I450" s="117"/>
      <c r="J450" s="1"/>
      <c r="K450" s="1"/>
      <c r="L450" s="1"/>
      <c r="M450" s="1"/>
      <c r="N450" s="1"/>
      <c r="O450" s="1"/>
    </row>
    <row r="451" spans="1:15" ht="13.5" customHeight="1">
      <c r="A451" s="233"/>
      <c r="B451" s="205"/>
      <c r="C451" s="366"/>
      <c r="D451" s="160"/>
      <c r="E451" s="117"/>
      <c r="F451" s="27" t="s">
        <v>374</v>
      </c>
      <c r="G451" s="118">
        <v>9920</v>
      </c>
      <c r="H451" s="117">
        <v>7750</v>
      </c>
      <c r="I451" s="117"/>
      <c r="J451" s="1"/>
      <c r="K451" s="1"/>
      <c r="L451" s="1"/>
      <c r="M451" s="1"/>
      <c r="N451" s="1"/>
      <c r="O451" s="1"/>
    </row>
    <row r="452" spans="1:15" ht="13.5" customHeight="1">
      <c r="A452" s="233"/>
      <c r="B452" s="206"/>
      <c r="C452" s="366"/>
      <c r="D452" s="160"/>
      <c r="E452" s="117"/>
      <c r="F452" s="27"/>
      <c r="G452" s="118"/>
      <c r="H452" s="117"/>
      <c r="I452" s="117"/>
      <c r="J452" s="1"/>
      <c r="K452" s="1"/>
      <c r="L452" s="1"/>
      <c r="M452" s="1"/>
      <c r="N452" s="1"/>
      <c r="O452" s="1"/>
    </row>
    <row r="453" spans="1:15" ht="13.5" customHeight="1">
      <c r="A453" s="182"/>
      <c r="B453" s="63">
        <v>85508</v>
      </c>
      <c r="C453" s="135"/>
      <c r="D453" s="61" t="s">
        <v>291</v>
      </c>
      <c r="E453" s="21">
        <f>E467+E463</f>
        <v>1778888</v>
      </c>
      <c r="F453" s="61" t="s">
        <v>243</v>
      </c>
      <c r="G453" s="21">
        <f>G455+G463+G467</f>
        <v>39819</v>
      </c>
      <c r="H453" s="21">
        <v>0</v>
      </c>
      <c r="I453" s="21">
        <f>E453+G453-H453</f>
        <v>1818707</v>
      </c>
      <c r="J453" s="1"/>
      <c r="K453" s="1"/>
      <c r="L453" s="1"/>
      <c r="M453" s="1"/>
      <c r="N453" s="1"/>
      <c r="O453" s="1"/>
    </row>
    <row r="454" spans="1:15" ht="13.5" customHeight="1">
      <c r="A454" s="182"/>
      <c r="B454" s="64"/>
      <c r="C454" s="309">
        <v>2130</v>
      </c>
      <c r="D454" s="26" t="s">
        <v>74</v>
      </c>
      <c r="E454" s="25"/>
      <c r="F454" s="26"/>
      <c r="G454" s="25"/>
      <c r="H454" s="25"/>
      <c r="I454" s="25"/>
      <c r="J454" s="1"/>
      <c r="K454" s="1"/>
      <c r="L454" s="1"/>
      <c r="M454" s="1"/>
      <c r="N454" s="1"/>
      <c r="O454" s="1"/>
    </row>
    <row r="455" spans="1:15" ht="13.5" customHeight="1">
      <c r="A455" s="141"/>
      <c r="B455" s="195"/>
      <c r="C455" s="309"/>
      <c r="D455" s="26" t="s">
        <v>75</v>
      </c>
      <c r="E455" s="25">
        <v>0</v>
      </c>
      <c r="F455" s="124" t="s">
        <v>368</v>
      </c>
      <c r="G455" s="25">
        <v>14390</v>
      </c>
      <c r="H455" s="25"/>
      <c r="I455" s="25">
        <f>G455</f>
        <v>14390</v>
      </c>
      <c r="J455" s="1"/>
      <c r="K455" s="1"/>
      <c r="L455" s="1"/>
      <c r="M455" s="1"/>
      <c r="N455" s="1"/>
      <c r="O455" s="1"/>
    </row>
    <row r="456" spans="1:15" ht="13.5" customHeight="1">
      <c r="A456" s="62"/>
      <c r="B456" s="196"/>
      <c r="C456" s="329"/>
      <c r="D456" s="47"/>
      <c r="E456" s="46" t="s">
        <v>461</v>
      </c>
      <c r="F456" s="47"/>
      <c r="G456" s="46"/>
      <c r="H456" s="46"/>
      <c r="I456" s="46"/>
      <c r="J456" s="1"/>
      <c r="K456" s="1"/>
      <c r="L456" s="1"/>
      <c r="M456" s="1"/>
      <c r="N456" s="1"/>
      <c r="O456" s="1"/>
    </row>
    <row r="457" spans="1:15" ht="13.5" customHeight="1">
      <c r="A457" s="62"/>
      <c r="B457" s="196"/>
      <c r="C457" s="329"/>
      <c r="D457" s="47"/>
      <c r="E457" s="46"/>
      <c r="F457" s="47"/>
      <c r="G457" s="46"/>
      <c r="H457" s="46"/>
      <c r="I457" s="46"/>
      <c r="J457" s="1"/>
      <c r="K457" s="1"/>
      <c r="L457" s="1"/>
      <c r="M457" s="1"/>
      <c r="N457" s="1"/>
      <c r="O457" s="1"/>
    </row>
    <row r="458" spans="1:15" ht="13.5" customHeight="1">
      <c r="A458" s="15" t="s">
        <v>0</v>
      </c>
      <c r="B458" s="15" t="s">
        <v>245</v>
      </c>
      <c r="C458" s="15" t="s">
        <v>1</v>
      </c>
      <c r="D458" s="15" t="s">
        <v>2</v>
      </c>
      <c r="E458" s="14" t="s">
        <v>3</v>
      </c>
      <c r="F458" s="15" t="s">
        <v>5</v>
      </c>
      <c r="G458" s="320" t="s">
        <v>6</v>
      </c>
      <c r="H458" s="321" t="s">
        <v>7</v>
      </c>
      <c r="I458" s="15" t="s">
        <v>8</v>
      </c>
      <c r="J458" s="1"/>
      <c r="K458" s="1"/>
      <c r="L458" s="1"/>
      <c r="M458" s="1"/>
      <c r="N458" s="1"/>
      <c r="O458" s="1"/>
    </row>
    <row r="459" spans="1:15" ht="13.5" customHeight="1">
      <c r="A459" s="217"/>
      <c r="B459" s="168"/>
      <c r="C459" s="168"/>
      <c r="D459" s="168"/>
      <c r="E459" s="176" t="s">
        <v>4</v>
      </c>
      <c r="F459" s="168"/>
      <c r="G459" s="322"/>
      <c r="H459" s="323"/>
      <c r="I459" s="168" t="s">
        <v>9</v>
      </c>
      <c r="J459" s="1"/>
      <c r="K459" s="1"/>
      <c r="L459" s="1"/>
      <c r="M459" s="1"/>
      <c r="N459" s="1"/>
      <c r="O459" s="1"/>
    </row>
    <row r="460" spans="1:15" ht="13.5" customHeight="1">
      <c r="A460" s="154"/>
      <c r="B460" s="64"/>
      <c r="C460" s="309">
        <v>2160</v>
      </c>
      <c r="D460" s="26" t="s">
        <v>295</v>
      </c>
      <c r="E460" s="28"/>
      <c r="F460" s="26"/>
      <c r="G460" s="25"/>
      <c r="H460" s="28"/>
      <c r="I460" s="28"/>
      <c r="J460" s="1"/>
      <c r="K460" s="1"/>
      <c r="L460" s="1"/>
      <c r="M460" s="1"/>
      <c r="N460" s="1"/>
      <c r="O460" s="1"/>
    </row>
    <row r="461" spans="1:15" ht="13.5" customHeight="1">
      <c r="A461" s="182"/>
      <c r="B461" s="64"/>
      <c r="C461" s="309"/>
      <c r="D461" s="26" t="s">
        <v>398</v>
      </c>
      <c r="E461" s="28"/>
      <c r="F461" s="26"/>
      <c r="G461" s="25"/>
      <c r="H461" s="28"/>
      <c r="I461" s="28"/>
      <c r="J461" s="1"/>
      <c r="K461" s="1"/>
      <c r="L461" s="1"/>
      <c r="M461" s="1"/>
      <c r="N461" s="1"/>
      <c r="O461" s="1"/>
    </row>
    <row r="462" spans="1:15" ht="13.5" customHeight="1">
      <c r="A462" s="182"/>
      <c r="B462" s="64"/>
      <c r="C462" s="309"/>
      <c r="D462" s="26" t="s">
        <v>296</v>
      </c>
      <c r="E462" s="28"/>
      <c r="F462" s="26"/>
      <c r="G462" s="25"/>
      <c r="H462" s="28"/>
      <c r="I462" s="28"/>
      <c r="J462" s="1"/>
      <c r="K462" s="1"/>
      <c r="L462" s="1"/>
      <c r="M462" s="1"/>
      <c r="N462" s="1"/>
      <c r="O462" s="1"/>
    </row>
    <row r="463" spans="1:15" ht="13.5" customHeight="1">
      <c r="A463" s="182"/>
      <c r="B463" s="64"/>
      <c r="C463" s="309"/>
      <c r="D463" s="26" t="s">
        <v>399</v>
      </c>
      <c r="E463" s="28">
        <v>631000</v>
      </c>
      <c r="F463" s="150" t="s">
        <v>383</v>
      </c>
      <c r="G463" s="114">
        <v>25429</v>
      </c>
      <c r="H463" s="28">
        <v>0</v>
      </c>
      <c r="I463" s="28">
        <f>E463+G463-H463</f>
        <v>656429</v>
      </c>
      <c r="J463" s="1"/>
      <c r="K463" s="1"/>
      <c r="L463" s="1"/>
      <c r="M463" s="1"/>
      <c r="N463" s="1"/>
      <c r="O463" s="1"/>
    </row>
    <row r="464" spans="1:15" ht="13.5" customHeight="1">
      <c r="A464" s="182"/>
      <c r="B464" s="64"/>
      <c r="C464" s="309"/>
      <c r="D464" s="26"/>
      <c r="E464" s="28"/>
      <c r="F464" s="150"/>
      <c r="G464" s="114"/>
      <c r="H464" s="114"/>
      <c r="I464" s="114"/>
      <c r="J464" s="1"/>
      <c r="K464" s="1"/>
      <c r="L464" s="1"/>
      <c r="M464" s="1"/>
      <c r="N464" s="1"/>
      <c r="O464" s="1"/>
    </row>
    <row r="465" spans="1:15" ht="13.5" customHeight="1">
      <c r="A465" s="182"/>
      <c r="B465" s="65"/>
      <c r="C465" s="310">
        <v>2900</v>
      </c>
      <c r="D465" s="26" t="s">
        <v>292</v>
      </c>
      <c r="E465" s="28"/>
      <c r="F465" s="26"/>
      <c r="G465" s="25"/>
      <c r="H465" s="28"/>
      <c r="I465" s="28"/>
      <c r="J465" s="1"/>
      <c r="K465" s="1"/>
      <c r="L465" s="1"/>
      <c r="M465" s="1"/>
      <c r="N465" s="1"/>
      <c r="O465" s="1"/>
    </row>
    <row r="466" spans="1:15" ht="13.5" customHeight="1">
      <c r="A466" s="182"/>
      <c r="B466" s="65"/>
      <c r="C466" s="310"/>
      <c r="D466" s="26" t="s">
        <v>293</v>
      </c>
      <c r="E466" s="28"/>
      <c r="F466" s="26"/>
      <c r="G466" s="25"/>
      <c r="H466" s="28"/>
      <c r="I466" s="28"/>
      <c r="J466" s="1"/>
      <c r="K466" s="1"/>
      <c r="L466" s="1"/>
      <c r="M466" s="1"/>
      <c r="N466" s="1"/>
      <c r="O466" s="1"/>
    </row>
    <row r="467" spans="1:15" ht="13.5" customHeight="1">
      <c r="A467" s="182"/>
      <c r="B467" s="65"/>
      <c r="C467" s="310"/>
      <c r="D467" s="26" t="s">
        <v>221</v>
      </c>
      <c r="E467" s="28">
        <v>1147888</v>
      </c>
      <c r="F467" s="26"/>
      <c r="G467" s="25"/>
      <c r="H467" s="28"/>
      <c r="I467" s="28">
        <f>E467</f>
        <v>1147888</v>
      </c>
      <c r="J467" s="1"/>
      <c r="K467" s="1"/>
      <c r="L467" s="1"/>
      <c r="M467" s="1"/>
      <c r="N467" s="1"/>
      <c r="O467" s="1"/>
    </row>
    <row r="468" spans="1:15" ht="13.5" customHeight="1">
      <c r="A468" s="182"/>
      <c r="B468" s="60">
        <v>85510</v>
      </c>
      <c r="C468" s="136"/>
      <c r="D468" s="61" t="s">
        <v>294</v>
      </c>
      <c r="E468" s="21">
        <f>E470</f>
        <v>23100</v>
      </c>
      <c r="F468" s="61" t="s">
        <v>243</v>
      </c>
      <c r="G468" s="21">
        <f>G470+G474+G476</f>
        <v>8678</v>
      </c>
      <c r="H468" s="21"/>
      <c r="I468" s="21">
        <f>E468+G468-H468</f>
        <v>31778</v>
      </c>
      <c r="J468" s="1"/>
      <c r="K468" s="1"/>
      <c r="L468" s="1"/>
      <c r="M468" s="1"/>
      <c r="N468" s="1"/>
      <c r="O468" s="1"/>
    </row>
    <row r="469" spans="1:15" ht="13.5" customHeight="1">
      <c r="A469" s="182"/>
      <c r="B469" s="62"/>
      <c r="C469" s="398"/>
      <c r="D469" s="40" t="s">
        <v>326</v>
      </c>
      <c r="E469" s="121"/>
      <c r="F469" s="40"/>
      <c r="G469" s="39"/>
      <c r="H469" s="121"/>
      <c r="I469" s="121"/>
      <c r="J469" s="1"/>
      <c r="K469" s="1"/>
      <c r="L469" s="1"/>
      <c r="M469" s="1"/>
      <c r="N469" s="1"/>
      <c r="O469" s="1"/>
    </row>
    <row r="470" spans="1:15" ht="13.5" customHeight="1">
      <c r="A470" s="182"/>
      <c r="B470" s="62"/>
      <c r="C470" s="399" t="s">
        <v>65</v>
      </c>
      <c r="D470" s="26" t="s">
        <v>66</v>
      </c>
      <c r="E470" s="28">
        <v>23100</v>
      </c>
      <c r="F470" s="84" t="s">
        <v>300</v>
      </c>
      <c r="G470" s="25">
        <f>G471+G472</f>
        <v>1428</v>
      </c>
      <c r="H470" s="28">
        <v>0</v>
      </c>
      <c r="I470" s="28">
        <f>E470+G470-H470</f>
        <v>24528</v>
      </c>
      <c r="J470" s="1"/>
      <c r="K470" s="1"/>
      <c r="L470" s="1"/>
      <c r="M470" s="1"/>
      <c r="N470" s="1"/>
      <c r="O470" s="1"/>
    </row>
    <row r="471" spans="1:15" ht="13.5" customHeight="1">
      <c r="A471" s="182"/>
      <c r="B471" s="62"/>
      <c r="C471" s="399"/>
      <c r="D471" s="26"/>
      <c r="E471" s="28"/>
      <c r="F471" s="84" t="s">
        <v>347</v>
      </c>
      <c r="G471" s="114">
        <v>1344</v>
      </c>
      <c r="H471" s="114"/>
      <c r="I471" s="114"/>
      <c r="J471" s="1"/>
      <c r="K471" s="1"/>
      <c r="L471" s="1"/>
      <c r="M471" s="1"/>
      <c r="N471" s="1"/>
      <c r="O471" s="1"/>
    </row>
    <row r="472" spans="1:15" ht="13.5" customHeight="1">
      <c r="A472" s="182"/>
      <c r="B472" s="62"/>
      <c r="C472" s="399"/>
      <c r="D472" s="26"/>
      <c r="E472" s="28"/>
      <c r="F472" s="25" t="s">
        <v>382</v>
      </c>
      <c r="G472" s="114">
        <v>84</v>
      </c>
      <c r="H472" s="114"/>
      <c r="I472" s="114"/>
      <c r="J472" s="1"/>
      <c r="K472" s="1"/>
      <c r="L472" s="1"/>
      <c r="M472" s="1"/>
      <c r="N472" s="1"/>
      <c r="O472" s="1"/>
    </row>
    <row r="473" spans="1:15" ht="13.5" customHeight="1">
      <c r="A473" s="182"/>
      <c r="B473" s="62"/>
      <c r="C473" s="399"/>
      <c r="D473" s="26"/>
      <c r="E473" s="28"/>
      <c r="F473" s="25"/>
      <c r="G473" s="114"/>
      <c r="H473" s="114"/>
      <c r="I473" s="114"/>
      <c r="J473" s="1"/>
      <c r="K473" s="1"/>
      <c r="L473" s="1"/>
      <c r="M473" s="1"/>
      <c r="N473" s="1"/>
      <c r="O473" s="1"/>
    </row>
    <row r="474" spans="1:15" ht="13.5" customHeight="1">
      <c r="A474" s="182"/>
      <c r="B474" s="62"/>
      <c r="C474" s="399" t="s">
        <v>192</v>
      </c>
      <c r="D474" s="26" t="s">
        <v>400</v>
      </c>
      <c r="E474" s="28">
        <v>0</v>
      </c>
      <c r="F474" s="84" t="s">
        <v>347</v>
      </c>
      <c r="G474" s="114">
        <v>6450</v>
      </c>
      <c r="H474" s="28">
        <v>0</v>
      </c>
      <c r="I474" s="28">
        <f>E474+G474-H474</f>
        <v>6450</v>
      </c>
      <c r="J474" s="1"/>
      <c r="K474" s="1"/>
      <c r="L474" s="1"/>
      <c r="M474" s="1"/>
      <c r="N474" s="1"/>
      <c r="O474" s="1"/>
    </row>
    <row r="475" spans="1:15" ht="13.5" customHeight="1">
      <c r="A475" s="182"/>
      <c r="B475" s="62"/>
      <c r="C475" s="399"/>
      <c r="D475" s="26"/>
      <c r="E475" s="28"/>
      <c r="F475" s="84"/>
      <c r="G475" s="114"/>
      <c r="H475" s="28"/>
      <c r="I475" s="28"/>
      <c r="J475" s="1"/>
      <c r="K475" s="1"/>
      <c r="L475" s="1"/>
      <c r="M475" s="1"/>
      <c r="N475" s="1"/>
      <c r="O475" s="1"/>
    </row>
    <row r="476" spans="1:15" ht="13.5" customHeight="1">
      <c r="A476" s="182"/>
      <c r="B476" s="62"/>
      <c r="C476" s="399" t="s">
        <v>22</v>
      </c>
      <c r="D476" s="26" t="s">
        <v>23</v>
      </c>
      <c r="E476" s="28">
        <v>0</v>
      </c>
      <c r="F476" s="84" t="s">
        <v>300</v>
      </c>
      <c r="G476" s="114">
        <f>G477+G478</f>
        <v>800</v>
      </c>
      <c r="H476" s="114">
        <v>0</v>
      </c>
      <c r="I476" s="114">
        <v>800</v>
      </c>
      <c r="J476" s="1"/>
      <c r="K476" s="1"/>
      <c r="L476" s="1"/>
      <c r="M476" s="1"/>
      <c r="N476" s="1"/>
      <c r="O476" s="1"/>
    </row>
    <row r="477" spans="1:15" ht="13.5" customHeight="1">
      <c r="A477" s="182"/>
      <c r="B477" s="62"/>
      <c r="C477" s="399"/>
      <c r="D477" s="26"/>
      <c r="E477" s="28"/>
      <c r="F477" s="25" t="s">
        <v>382</v>
      </c>
      <c r="G477" s="319">
        <v>100</v>
      </c>
      <c r="H477" s="319"/>
      <c r="I477" s="319"/>
      <c r="J477" s="1"/>
      <c r="K477" s="1"/>
      <c r="L477" s="1"/>
      <c r="M477" s="1"/>
      <c r="N477" s="1"/>
      <c r="O477" s="1"/>
    </row>
    <row r="478" spans="1:15" ht="13.5" customHeight="1">
      <c r="A478" s="182"/>
      <c r="B478" s="62"/>
      <c r="C478" s="399"/>
      <c r="D478" s="26"/>
      <c r="E478" s="28"/>
      <c r="F478" s="84" t="s">
        <v>347</v>
      </c>
      <c r="G478" s="114">
        <v>700</v>
      </c>
      <c r="H478" s="319"/>
      <c r="I478" s="319"/>
      <c r="J478" s="1"/>
      <c r="K478" s="1"/>
      <c r="L478" s="1"/>
      <c r="M478" s="1"/>
      <c r="N478" s="1"/>
      <c r="O478" s="1"/>
    </row>
    <row r="479" spans="1:15" ht="13.5" customHeight="1">
      <c r="A479" s="169">
        <v>900</v>
      </c>
      <c r="B479" s="169"/>
      <c r="C479" s="400"/>
      <c r="D479" s="203" t="s">
        <v>202</v>
      </c>
      <c r="E479" s="201">
        <f>E482+E485</f>
        <v>140000</v>
      </c>
      <c r="F479" s="201"/>
      <c r="G479" s="201">
        <f>G482+G485</f>
        <v>125086</v>
      </c>
      <c r="H479" s="201">
        <f>H482+H485</f>
        <v>0</v>
      </c>
      <c r="I479" s="201">
        <f>E479+G479-H479</f>
        <v>265086</v>
      </c>
      <c r="J479" s="1"/>
      <c r="K479" s="1"/>
      <c r="L479" s="1"/>
      <c r="M479" s="1"/>
      <c r="N479" s="1"/>
      <c r="O479" s="1"/>
    </row>
    <row r="480" spans="1:15" ht="13.5" customHeight="1">
      <c r="A480" s="95"/>
      <c r="B480" s="95"/>
      <c r="C480" s="401"/>
      <c r="D480" s="36" t="s">
        <v>205</v>
      </c>
      <c r="E480" s="68"/>
      <c r="F480" s="68"/>
      <c r="G480" s="68">
        <v>0</v>
      </c>
      <c r="H480" s="68"/>
      <c r="I480" s="68"/>
      <c r="J480" s="1"/>
      <c r="K480" s="1"/>
      <c r="L480" s="1"/>
      <c r="M480" s="1"/>
      <c r="N480" s="1"/>
      <c r="O480" s="1"/>
    </row>
    <row r="481" spans="1:15" ht="13.5" customHeight="1">
      <c r="A481" s="182"/>
      <c r="B481" s="64">
        <v>90019</v>
      </c>
      <c r="C481" s="138"/>
      <c r="D481" s="61" t="s">
        <v>176</v>
      </c>
      <c r="E481" s="51"/>
      <c r="F481" s="139"/>
      <c r="G481" s="21"/>
      <c r="H481" s="21"/>
      <c r="I481" s="21"/>
      <c r="J481" s="1"/>
      <c r="K481" s="1"/>
      <c r="L481" s="1"/>
      <c r="M481" s="1"/>
      <c r="N481" s="1"/>
      <c r="O481" s="1"/>
    </row>
    <row r="482" spans="1:15" ht="13.5" customHeight="1">
      <c r="A482" s="182"/>
      <c r="B482" s="64"/>
      <c r="C482" s="135"/>
      <c r="D482" s="61" t="s">
        <v>177</v>
      </c>
      <c r="E482" s="21">
        <f>E483</f>
        <v>140000</v>
      </c>
      <c r="F482" s="21" t="s">
        <v>243</v>
      </c>
      <c r="G482" s="21">
        <f>G484</f>
        <v>0</v>
      </c>
      <c r="H482" s="21">
        <v>0</v>
      </c>
      <c r="I482" s="21">
        <f>E482+G482-H482</f>
        <v>140000</v>
      </c>
      <c r="J482" s="1"/>
      <c r="K482" s="1"/>
      <c r="L482" s="1"/>
      <c r="M482" s="1"/>
      <c r="N482" s="1"/>
      <c r="O482" s="1"/>
    </row>
    <row r="483" spans="1:15" ht="13.5" customHeight="1">
      <c r="A483" s="182"/>
      <c r="B483" s="65"/>
      <c r="C483" s="310" t="s">
        <v>173</v>
      </c>
      <c r="D483" s="26" t="s">
        <v>178</v>
      </c>
      <c r="E483" s="28">
        <v>140000</v>
      </c>
      <c r="F483" s="140"/>
      <c r="G483" s="28"/>
      <c r="H483" s="28"/>
      <c r="I483" s="28">
        <f>E483</f>
        <v>140000</v>
      </c>
      <c r="J483" s="1"/>
      <c r="K483" s="1"/>
      <c r="L483" s="1"/>
      <c r="M483" s="1"/>
      <c r="N483" s="1"/>
      <c r="O483" s="1"/>
    </row>
    <row r="484" spans="1:15" ht="13.5" customHeight="1">
      <c r="A484" s="182"/>
      <c r="B484" s="69"/>
      <c r="C484" s="310" t="s">
        <v>22</v>
      </c>
      <c r="D484" s="26" t="s">
        <v>23</v>
      </c>
      <c r="E484" s="28">
        <v>0</v>
      </c>
      <c r="F484" s="27"/>
      <c r="G484" s="25"/>
      <c r="H484" s="25"/>
      <c r="I484" s="25">
        <v>0</v>
      </c>
      <c r="J484" s="1"/>
      <c r="K484" s="1"/>
      <c r="L484" s="1"/>
      <c r="M484" s="1"/>
      <c r="N484" s="1"/>
      <c r="O484" s="1"/>
    </row>
    <row r="485" spans="1:15" ht="13.5" customHeight="1">
      <c r="A485" s="182"/>
      <c r="B485" s="64">
        <v>90095</v>
      </c>
      <c r="C485" s="334"/>
      <c r="D485" s="331" t="s">
        <v>153</v>
      </c>
      <c r="E485" s="198">
        <v>0</v>
      </c>
      <c r="F485" s="198" t="s">
        <v>243</v>
      </c>
      <c r="G485" s="198">
        <f>G492+G497+G489</f>
        <v>125086</v>
      </c>
      <c r="H485" s="198"/>
      <c r="I485" s="198">
        <f>E485+G485-H485</f>
        <v>125086</v>
      </c>
      <c r="J485" s="1"/>
      <c r="K485" s="1"/>
      <c r="L485" s="1"/>
      <c r="M485" s="1"/>
      <c r="N485" s="1"/>
      <c r="O485" s="1"/>
    </row>
    <row r="486" spans="1:15" ht="13.5" customHeight="1">
      <c r="A486" s="182"/>
      <c r="B486" s="64"/>
      <c r="C486" s="42">
        <v>2057</v>
      </c>
      <c r="D486" s="152" t="s">
        <v>234</v>
      </c>
      <c r="E486" s="198"/>
      <c r="F486" s="198"/>
      <c r="G486" s="198"/>
      <c r="H486" s="198"/>
      <c r="I486" s="198"/>
      <c r="J486" s="1"/>
      <c r="K486" s="1"/>
      <c r="L486" s="1"/>
      <c r="M486" s="1"/>
      <c r="N486" s="1"/>
      <c r="O486" s="1"/>
    </row>
    <row r="487" spans="1:15" ht="13.5" customHeight="1">
      <c r="A487" s="182"/>
      <c r="B487" s="64"/>
      <c r="C487" s="61"/>
      <c r="D487" s="152" t="s">
        <v>235</v>
      </c>
      <c r="E487" s="198"/>
      <c r="F487" s="198"/>
      <c r="G487" s="198"/>
      <c r="H487" s="198"/>
      <c r="I487" s="198"/>
      <c r="J487" s="1"/>
      <c r="K487" s="1"/>
      <c r="L487" s="1"/>
      <c r="M487" s="1"/>
      <c r="N487" s="1"/>
      <c r="O487" s="1"/>
    </row>
    <row r="488" spans="1:15" ht="13.5" customHeight="1">
      <c r="A488" s="182"/>
      <c r="B488" s="64"/>
      <c r="C488" s="61"/>
      <c r="D488" s="152" t="s">
        <v>236</v>
      </c>
      <c r="E488" s="198"/>
      <c r="F488" s="198"/>
      <c r="G488" s="198"/>
      <c r="H488" s="198"/>
      <c r="I488" s="198"/>
      <c r="J488" s="1"/>
      <c r="K488" s="1"/>
      <c r="L488" s="1"/>
      <c r="M488" s="1"/>
      <c r="N488" s="1"/>
      <c r="O488" s="1"/>
    </row>
    <row r="489" spans="1:15" ht="13.5" customHeight="1">
      <c r="A489" s="182"/>
      <c r="B489" s="64"/>
      <c r="C489" s="42"/>
      <c r="D489" s="152" t="s">
        <v>174</v>
      </c>
      <c r="E489" s="241">
        <v>0</v>
      </c>
      <c r="F489" s="230" t="s">
        <v>344</v>
      </c>
      <c r="G489" s="241">
        <v>79161</v>
      </c>
      <c r="H489" s="241"/>
      <c r="I489" s="241">
        <f>G489</f>
        <v>79161</v>
      </c>
      <c r="J489" s="1"/>
      <c r="K489" s="1"/>
      <c r="L489" s="1"/>
      <c r="M489" s="1"/>
      <c r="N489" s="1"/>
      <c r="O489" s="1"/>
    </row>
    <row r="490" spans="1:15" ht="13.5" customHeight="1">
      <c r="A490" s="182"/>
      <c r="B490" s="64"/>
      <c r="C490" s="310">
        <v>2460</v>
      </c>
      <c r="D490" s="26" t="s">
        <v>303</v>
      </c>
      <c r="E490" s="25"/>
      <c r="F490" s="230"/>
      <c r="G490" s="25"/>
      <c r="H490" s="25"/>
      <c r="I490" s="25"/>
      <c r="J490" s="1"/>
      <c r="K490" s="1"/>
      <c r="L490" s="1"/>
      <c r="M490" s="1"/>
      <c r="N490" s="1"/>
      <c r="O490" s="1"/>
    </row>
    <row r="491" spans="1:15" ht="13.5" customHeight="1">
      <c r="A491" s="182"/>
      <c r="B491" s="64"/>
      <c r="C491" s="310"/>
      <c r="D491" s="26" t="s">
        <v>304</v>
      </c>
      <c r="E491" s="25"/>
      <c r="F491" s="230"/>
      <c r="G491" s="25"/>
      <c r="H491" s="25"/>
      <c r="I491" s="25"/>
      <c r="J491" s="1"/>
      <c r="K491" s="1"/>
      <c r="L491" s="1"/>
      <c r="M491" s="1"/>
      <c r="N491" s="1"/>
      <c r="O491" s="1"/>
    </row>
    <row r="492" spans="1:15" ht="13.5" customHeight="1">
      <c r="A492" s="141"/>
      <c r="B492" s="195"/>
      <c r="C492" s="310"/>
      <c r="D492" s="26" t="s">
        <v>305</v>
      </c>
      <c r="E492" s="25">
        <v>0</v>
      </c>
      <c r="F492" s="230" t="s">
        <v>344</v>
      </c>
      <c r="G492" s="25">
        <v>45925</v>
      </c>
      <c r="H492" s="25"/>
      <c r="I492" s="25">
        <f>G492</f>
        <v>45925</v>
      </c>
      <c r="J492" s="1"/>
      <c r="K492" s="1"/>
      <c r="L492" s="1"/>
      <c r="M492" s="1"/>
      <c r="N492" s="1"/>
      <c r="O492" s="1"/>
    </row>
    <row r="493" spans="1:15" ht="13.5" customHeight="1">
      <c r="A493" s="62"/>
      <c r="B493" s="196"/>
      <c r="C493" s="329"/>
      <c r="D493" s="47"/>
      <c r="E493" s="46"/>
      <c r="F493" s="46"/>
      <c r="G493" s="46"/>
      <c r="H493" s="46"/>
      <c r="I493" s="46"/>
      <c r="J493" s="1"/>
      <c r="K493" s="1"/>
      <c r="L493" s="1"/>
      <c r="M493" s="1"/>
      <c r="N493" s="1"/>
      <c r="O493" s="1"/>
    </row>
    <row r="494" spans="1:15" ht="13.5" customHeight="1">
      <c r="A494" s="62"/>
      <c r="B494" s="196"/>
      <c r="C494" s="329"/>
      <c r="D494" s="47"/>
      <c r="E494" s="46" t="s">
        <v>462</v>
      </c>
      <c r="F494" s="46"/>
      <c r="G494" s="46"/>
      <c r="H494" s="46"/>
      <c r="I494" s="46"/>
      <c r="J494" s="1"/>
      <c r="K494" s="1"/>
      <c r="L494" s="1"/>
      <c r="M494" s="1"/>
      <c r="N494" s="1"/>
      <c r="O494" s="1"/>
    </row>
    <row r="495" spans="1:15" ht="13.5" customHeight="1">
      <c r="A495" s="62"/>
      <c r="B495" s="196"/>
      <c r="C495" s="329"/>
      <c r="D495" s="47"/>
      <c r="E495" s="46"/>
      <c r="F495" s="46"/>
      <c r="G495" s="46"/>
      <c r="H495" s="46"/>
      <c r="I495" s="46"/>
      <c r="J495" s="1"/>
      <c r="K495" s="1"/>
      <c r="L495" s="1"/>
      <c r="M495" s="1"/>
      <c r="N495" s="1"/>
      <c r="O495" s="1"/>
    </row>
    <row r="496" spans="1:15" ht="13.5" customHeight="1">
      <c r="A496" s="15" t="s">
        <v>0</v>
      </c>
      <c r="B496" s="15" t="s">
        <v>245</v>
      </c>
      <c r="C496" s="15" t="s">
        <v>1</v>
      </c>
      <c r="D496" s="15" t="s">
        <v>2</v>
      </c>
      <c r="E496" s="14" t="s">
        <v>3</v>
      </c>
      <c r="F496" s="15" t="s">
        <v>5</v>
      </c>
      <c r="G496" s="320" t="s">
        <v>6</v>
      </c>
      <c r="H496" s="321" t="s">
        <v>7</v>
      </c>
      <c r="I496" s="15" t="s">
        <v>8</v>
      </c>
      <c r="J496" s="1"/>
      <c r="K496" s="1"/>
      <c r="L496" s="1"/>
      <c r="M496" s="1"/>
      <c r="N496" s="1"/>
      <c r="O496" s="1"/>
    </row>
    <row r="497" spans="1:15" ht="13.5" customHeight="1">
      <c r="A497" s="217"/>
      <c r="B497" s="168"/>
      <c r="C497" s="168"/>
      <c r="D497" s="168"/>
      <c r="E497" s="176" t="s">
        <v>4</v>
      </c>
      <c r="F497" s="168"/>
      <c r="G497" s="322"/>
      <c r="H497" s="323"/>
      <c r="I497" s="168" t="s">
        <v>9</v>
      </c>
      <c r="J497" s="1"/>
      <c r="K497" s="1"/>
      <c r="L497" s="1"/>
      <c r="M497" s="1"/>
      <c r="N497" s="1"/>
      <c r="O497" s="1"/>
    </row>
    <row r="498" spans="1:15" ht="13.5" customHeight="1">
      <c r="A498" s="169">
        <v>926</v>
      </c>
      <c r="B498" s="169"/>
      <c r="C498" s="142"/>
      <c r="D498" s="35" t="s">
        <v>241</v>
      </c>
      <c r="E498" s="32"/>
      <c r="F498" s="95"/>
      <c r="G498" s="32">
        <f>G500</f>
        <v>60000</v>
      </c>
      <c r="H498" s="32"/>
      <c r="I498" s="32">
        <f>E498+G498-H498</f>
        <v>60000</v>
      </c>
      <c r="J498" s="1"/>
      <c r="K498" s="1"/>
      <c r="L498" s="1"/>
      <c r="M498" s="1"/>
      <c r="N498" s="1"/>
      <c r="O498" s="1"/>
    </row>
    <row r="499" spans="1:15" ht="13.5" customHeight="1">
      <c r="A499" s="95"/>
      <c r="B499" s="95"/>
      <c r="C499" s="142"/>
      <c r="D499" s="36" t="s">
        <v>205</v>
      </c>
      <c r="E499" s="38"/>
      <c r="F499" s="143"/>
      <c r="G499" s="38">
        <f>G506+G508</f>
        <v>60000</v>
      </c>
      <c r="H499" s="38"/>
      <c r="I499" s="38">
        <f>G499</f>
        <v>60000</v>
      </c>
      <c r="J499" s="1"/>
      <c r="K499" s="1"/>
      <c r="L499" s="1"/>
      <c r="M499" s="1"/>
      <c r="N499" s="1"/>
      <c r="O499" s="1"/>
    </row>
    <row r="500" spans="1:15" ht="13.5" customHeight="1">
      <c r="A500" s="178"/>
      <c r="B500" s="191">
        <v>92695</v>
      </c>
      <c r="C500" s="135"/>
      <c r="D500" s="61" t="s">
        <v>153</v>
      </c>
      <c r="E500" s="21">
        <v>0</v>
      </c>
      <c r="F500" s="113"/>
      <c r="G500" s="33">
        <f>G506+G508</f>
        <v>60000</v>
      </c>
      <c r="H500" s="33">
        <v>0</v>
      </c>
      <c r="I500" s="21">
        <f>E500+G500-H500</f>
        <v>60000</v>
      </c>
      <c r="J500" s="1"/>
      <c r="K500" s="1"/>
      <c r="L500" s="1"/>
      <c r="M500" s="1"/>
      <c r="N500" s="1"/>
      <c r="O500" s="1"/>
    </row>
    <row r="501" spans="1:15" ht="13.5" customHeight="1">
      <c r="A501" s="178"/>
      <c r="B501" s="182"/>
      <c r="C501" s="41">
        <v>2710</v>
      </c>
      <c r="D501" s="42" t="s">
        <v>242</v>
      </c>
      <c r="E501" s="28"/>
      <c r="F501" s="26"/>
      <c r="G501" s="25"/>
      <c r="H501" s="25"/>
      <c r="I501" s="28"/>
      <c r="J501" s="1"/>
      <c r="K501" s="1"/>
      <c r="L501" s="1"/>
      <c r="M501" s="1"/>
      <c r="N501" s="1"/>
      <c r="O501" s="1"/>
    </row>
    <row r="502" spans="1:15" ht="13.5" customHeight="1">
      <c r="A502" s="178"/>
      <c r="B502" s="182"/>
      <c r="C502" s="41"/>
      <c r="D502" s="42" t="s">
        <v>251</v>
      </c>
      <c r="E502" s="28"/>
      <c r="F502" s="26"/>
      <c r="G502" s="25"/>
      <c r="H502" s="25"/>
      <c r="I502" s="28"/>
      <c r="J502" s="1"/>
      <c r="K502" s="1"/>
      <c r="L502" s="1"/>
      <c r="M502" s="1"/>
      <c r="N502" s="1"/>
      <c r="O502" s="1"/>
    </row>
    <row r="503" spans="1:15" ht="13.5" customHeight="1">
      <c r="A503" s="178"/>
      <c r="B503" s="182"/>
      <c r="C503" s="41"/>
      <c r="D503" s="42" t="s">
        <v>252</v>
      </c>
      <c r="E503" s="28">
        <v>0</v>
      </c>
      <c r="F503" s="26"/>
      <c r="G503" s="25"/>
      <c r="H503" s="25"/>
      <c r="I503" s="28">
        <f>G503</f>
        <v>0</v>
      </c>
      <c r="J503" s="1"/>
      <c r="K503" s="1"/>
      <c r="L503" s="1"/>
      <c r="M503" s="1"/>
      <c r="N503" s="1"/>
      <c r="O503" s="1"/>
    </row>
    <row r="504" spans="1:15" ht="13.5" customHeight="1">
      <c r="A504" s="178"/>
      <c r="B504" s="182"/>
      <c r="C504" s="42">
        <v>6300</v>
      </c>
      <c r="D504" s="26" t="s">
        <v>390</v>
      </c>
      <c r="E504" s="28"/>
      <c r="F504" s="26"/>
      <c r="G504" s="25"/>
      <c r="H504" s="25"/>
      <c r="I504" s="28"/>
      <c r="J504" s="1"/>
      <c r="K504" s="1"/>
      <c r="L504" s="1"/>
      <c r="M504" s="1"/>
      <c r="N504" s="1"/>
      <c r="O504" s="1"/>
    </row>
    <row r="505" spans="1:15" ht="13.5" customHeight="1">
      <c r="A505" s="178"/>
      <c r="B505" s="182"/>
      <c r="C505" s="42"/>
      <c r="D505" s="26" t="s">
        <v>217</v>
      </c>
      <c r="E505" s="28"/>
      <c r="F505" s="26"/>
      <c r="G505" s="25"/>
      <c r="H505" s="25"/>
      <c r="I505" s="28"/>
      <c r="J505" s="1"/>
      <c r="K505" s="1"/>
      <c r="L505" s="1"/>
      <c r="M505" s="1"/>
      <c r="N505" s="1"/>
      <c r="O505" s="1"/>
    </row>
    <row r="506" spans="1:15" ht="13.5" customHeight="1">
      <c r="A506" s="178"/>
      <c r="B506" s="182"/>
      <c r="C506" s="42"/>
      <c r="D506" s="26" t="s">
        <v>218</v>
      </c>
      <c r="E506" s="28">
        <v>0</v>
      </c>
      <c r="F506" s="26" t="s">
        <v>364</v>
      </c>
      <c r="G506" s="25">
        <v>20000</v>
      </c>
      <c r="H506" s="25"/>
      <c r="I506" s="28">
        <v>20000</v>
      </c>
      <c r="J506" s="1"/>
      <c r="K506" s="1"/>
      <c r="L506" s="1"/>
      <c r="M506" s="1"/>
      <c r="N506" s="1"/>
      <c r="O506" s="1"/>
    </row>
    <row r="507" spans="1:15" ht="13.5" customHeight="1">
      <c r="A507" s="178"/>
      <c r="B507" s="182"/>
      <c r="C507" s="24">
        <v>6430</v>
      </c>
      <c r="D507" s="26" t="s">
        <v>254</v>
      </c>
      <c r="E507" s="28"/>
      <c r="F507" s="26"/>
      <c r="G507" s="25"/>
      <c r="H507" s="25"/>
      <c r="I507" s="28"/>
      <c r="J507" s="1"/>
      <c r="K507" s="1"/>
      <c r="L507" s="1"/>
      <c r="M507" s="1"/>
      <c r="N507" s="1"/>
      <c r="O507" s="1"/>
    </row>
    <row r="508" spans="1:15" ht="13.5" customHeight="1">
      <c r="A508" s="178"/>
      <c r="B508" s="182"/>
      <c r="C508" s="24"/>
      <c r="D508" s="26" t="s">
        <v>219</v>
      </c>
      <c r="E508" s="28">
        <v>0</v>
      </c>
      <c r="F508" s="26" t="s">
        <v>348</v>
      </c>
      <c r="G508" s="25">
        <v>40000</v>
      </c>
      <c r="H508" s="25"/>
      <c r="I508" s="28">
        <v>40000</v>
      </c>
      <c r="J508" s="1"/>
      <c r="K508" s="1"/>
      <c r="L508" s="1"/>
      <c r="M508" s="1"/>
      <c r="N508" s="1"/>
      <c r="O508" s="1"/>
    </row>
    <row r="509" spans="1:15" ht="13.5" customHeight="1">
      <c r="A509" s="178"/>
      <c r="B509" s="182"/>
      <c r="C509" s="24"/>
      <c r="D509" s="26"/>
      <c r="E509" s="28"/>
      <c r="F509" s="26"/>
      <c r="G509" s="25"/>
      <c r="H509" s="25"/>
      <c r="I509" s="28"/>
      <c r="J509" s="1"/>
      <c r="K509" s="1"/>
      <c r="L509" s="1"/>
      <c r="M509" s="1"/>
      <c r="N509" s="1"/>
      <c r="O509" s="1"/>
    </row>
    <row r="510" spans="1:15" ht="13.5" customHeight="1">
      <c r="A510" s="178"/>
      <c r="B510" s="182"/>
      <c r="C510" s="41"/>
      <c r="D510" s="42"/>
      <c r="E510" s="28"/>
      <c r="F510" s="26"/>
      <c r="G510" s="25"/>
      <c r="H510" s="25"/>
      <c r="I510" s="28"/>
      <c r="J510" s="1"/>
      <c r="K510" s="1"/>
      <c r="L510" s="1"/>
      <c r="M510" s="1"/>
      <c r="N510" s="1"/>
      <c r="O510" s="1"/>
    </row>
    <row r="511" spans="1:15" ht="13.5" customHeight="1">
      <c r="A511" s="162"/>
      <c r="B511" s="169"/>
      <c r="C511" s="48"/>
      <c r="D511" s="31" t="s">
        <v>97</v>
      </c>
      <c r="E511" s="32">
        <f>E7+E12+E17+E47+E63+E79+E145+E197+E207+E232+E282+E312+E347+E392+E479+E498+E178+E444</f>
        <v>72292000</v>
      </c>
      <c r="F511" s="32"/>
      <c r="G511" s="32">
        <f>G7+G12+G17+G47+G63+G79+G130+G139+G145+G178+G197+G207+G232+G282+G312+G347+G392+G444+G479+G498</f>
        <v>5388909</v>
      </c>
      <c r="H511" s="32">
        <f>H7+H17+H79+H145+H207+H282+H347+H392+H444</f>
        <v>2911205</v>
      </c>
      <c r="I511" s="32">
        <f>E511+G511-H511</f>
        <v>74769704</v>
      </c>
      <c r="J511" s="4"/>
      <c r="K511" s="1"/>
      <c r="L511" s="1"/>
      <c r="M511" s="1"/>
      <c r="N511" s="1"/>
      <c r="O511" s="1"/>
    </row>
    <row r="512" spans="1:15" ht="13.5" customHeight="1">
      <c r="A512" s="163"/>
      <c r="B512" s="181"/>
      <c r="C512" s="48"/>
      <c r="D512" s="37" t="s">
        <v>310</v>
      </c>
      <c r="E512" s="38">
        <f>E511-E513</f>
        <v>63196743</v>
      </c>
      <c r="F512" s="38"/>
      <c r="G512" s="38">
        <f>G511-G513</f>
        <v>3273148</v>
      </c>
      <c r="H512" s="38">
        <f>H511-H513</f>
        <v>1093180</v>
      </c>
      <c r="I512" s="38">
        <f>I511-I513</f>
        <v>65376711</v>
      </c>
      <c r="J512" s="4"/>
      <c r="K512" s="1"/>
      <c r="L512" s="1"/>
      <c r="M512" s="1"/>
      <c r="N512" s="1"/>
      <c r="O512" s="1"/>
    </row>
    <row r="513" spans="1:15" ht="13.5" customHeight="1">
      <c r="A513" s="164"/>
      <c r="B513" s="95"/>
      <c r="C513" s="48"/>
      <c r="D513" s="37" t="s">
        <v>311</v>
      </c>
      <c r="E513" s="38">
        <f>E18+E48+E80+E208+E480+E499+E64</f>
        <v>9095257</v>
      </c>
      <c r="F513" s="38"/>
      <c r="G513" s="38">
        <f>G18+G48+G64+G80+G146+G208+G348+G480+G499</f>
        <v>2115761</v>
      </c>
      <c r="H513" s="38">
        <f>H18+H48+H64+H80+H146+H208+H348+H480+H499</f>
        <v>1818025</v>
      </c>
      <c r="I513" s="38">
        <f>I18+I48+I64+I80+I146+I208+I348+I480+I499+I233</f>
        <v>9392993</v>
      </c>
      <c r="J513" s="1"/>
      <c r="K513" s="1"/>
      <c r="L513" s="1"/>
      <c r="M513" s="1"/>
      <c r="N513" s="1"/>
      <c r="O513" s="1"/>
    </row>
    <row r="514" spans="1:15" ht="13.5" customHeight="1">
      <c r="A514" s="239"/>
      <c r="B514" s="239"/>
      <c r="C514" s="296"/>
      <c r="D514" s="297"/>
      <c r="E514" s="298"/>
      <c r="F514" s="298"/>
      <c r="G514" s="299"/>
      <c r="H514" s="299"/>
      <c r="I514" s="298"/>
      <c r="J514" s="1"/>
      <c r="K514" s="1"/>
      <c r="L514" s="1"/>
      <c r="M514" s="1"/>
      <c r="N514" s="1"/>
      <c r="O514" s="1"/>
    </row>
    <row r="515" spans="1:15" ht="13.5" customHeight="1">
      <c r="A515" s="239"/>
      <c r="B515" s="239"/>
      <c r="C515" s="296"/>
      <c r="D515" s="297"/>
      <c r="E515" s="298"/>
      <c r="F515" s="298"/>
      <c r="G515" s="299"/>
      <c r="H515" s="299"/>
      <c r="I515" s="89"/>
      <c r="J515" s="1"/>
      <c r="K515" s="1"/>
      <c r="L515" s="1"/>
      <c r="M515" s="1"/>
      <c r="N515" s="1"/>
      <c r="O515" s="1"/>
    </row>
    <row r="516" spans="1:15" ht="13.5" customHeight="1">
      <c r="A516" s="13"/>
      <c r="B516" s="13"/>
      <c r="C516" s="13"/>
      <c r="D516" s="145"/>
      <c r="E516" s="146"/>
      <c r="F516" s="147"/>
      <c r="G516" s="147"/>
      <c r="H516" s="147"/>
      <c r="I516" s="148"/>
      <c r="J516" s="1"/>
      <c r="K516" s="1"/>
      <c r="L516" s="1"/>
      <c r="M516" s="1"/>
      <c r="N516" s="1"/>
      <c r="O516" s="1"/>
    </row>
    <row r="517" spans="1:15" ht="13.5" customHeight="1">
      <c r="A517" s="13"/>
      <c r="B517" s="13"/>
      <c r="C517" s="13"/>
      <c r="D517" s="300"/>
      <c r="E517" s="146"/>
      <c r="F517" s="147"/>
      <c r="G517" s="147"/>
      <c r="H517" s="147"/>
      <c r="I517" s="330"/>
      <c r="J517" s="4"/>
      <c r="K517" s="1"/>
      <c r="L517" s="1"/>
      <c r="M517" s="1"/>
      <c r="N517" s="1"/>
      <c r="O517" s="1"/>
    </row>
    <row r="518" spans="1:15" ht="13.5" customHeight="1">
      <c r="A518" s="13"/>
      <c r="B518" s="13"/>
      <c r="C518" s="13"/>
      <c r="D518" s="13"/>
      <c r="E518" s="148"/>
      <c r="F518" s="147"/>
      <c r="G518" s="147"/>
      <c r="H518" s="147"/>
      <c r="I518" s="148"/>
      <c r="J518" s="1"/>
      <c r="K518" s="1"/>
      <c r="L518" s="1"/>
      <c r="M518" s="1"/>
      <c r="N518" s="1"/>
      <c r="O518" s="1"/>
    </row>
    <row r="519" spans="1:15" ht="13.5" customHeight="1">
      <c r="A519" s="13"/>
      <c r="B519" s="13"/>
      <c r="C519" s="13"/>
      <c r="D519" s="13"/>
      <c r="E519" s="148"/>
      <c r="F519" s="147"/>
      <c r="G519" s="147"/>
      <c r="H519" s="147"/>
      <c r="I519" s="148"/>
      <c r="J519" s="1"/>
      <c r="K519" s="1"/>
      <c r="L519" s="1"/>
      <c r="M519" s="1"/>
      <c r="N519" s="1"/>
      <c r="O519" s="1"/>
    </row>
    <row r="520" spans="1:15" ht="13.5" customHeight="1">
      <c r="A520" s="1"/>
      <c r="B520" s="1"/>
      <c r="C520" s="1"/>
      <c r="D520" s="1"/>
      <c r="E520" s="4"/>
      <c r="F520" s="4"/>
      <c r="G520" s="4"/>
      <c r="H520" s="4"/>
      <c r="I520" s="4"/>
      <c r="J520" s="1"/>
      <c r="K520" s="1"/>
      <c r="L520" s="1"/>
      <c r="M520" s="1"/>
      <c r="N520" s="1"/>
      <c r="O520" s="1"/>
    </row>
    <row r="521" spans="1:15" ht="13.5" customHeight="1">
      <c r="A521" s="1"/>
      <c r="B521" s="1"/>
      <c r="C521" s="1"/>
      <c r="E521" s="11"/>
      <c r="F521" s="4"/>
      <c r="G521" s="4"/>
      <c r="H521" s="4"/>
      <c r="I521" s="4"/>
      <c r="J521" s="1"/>
      <c r="K521" s="1"/>
      <c r="L521" s="1"/>
      <c r="M521" s="1"/>
      <c r="N521" s="1"/>
      <c r="O521" s="1"/>
    </row>
    <row r="522" spans="1:15" ht="13.5" customHeight="1">
      <c r="A522" s="1"/>
      <c r="B522" s="1"/>
      <c r="C522" s="1"/>
      <c r="D522" s="1"/>
      <c r="E522" s="335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.5" customHeight="1">
      <c r="A523" s="1"/>
      <c r="B523" s="1"/>
      <c r="C523" s="1"/>
      <c r="D523" s="1"/>
      <c r="E523" s="1"/>
      <c r="F523" s="1"/>
      <c r="G523" s="273"/>
      <c r="H523" s="273"/>
      <c r="I523" s="273"/>
      <c r="J523" s="1"/>
      <c r="K523" s="1"/>
      <c r="L523" s="1"/>
      <c r="M523" s="1"/>
      <c r="N523" s="1"/>
      <c r="O523" s="1"/>
    </row>
    <row r="524" spans="1:15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.5" customHeight="1">
      <c r="A525" s="1"/>
      <c r="B525" s="1"/>
      <c r="C525" s="1"/>
      <c r="D525" s="1"/>
      <c r="E525" s="10"/>
      <c r="F525" s="1"/>
      <c r="G525" s="1"/>
      <c r="H525" s="1"/>
      <c r="I525" s="4"/>
      <c r="J525" s="1"/>
      <c r="K525" s="1"/>
      <c r="L525" s="1"/>
      <c r="M525" s="1"/>
      <c r="N525" s="1"/>
      <c r="O525" s="1"/>
    </row>
    <row r="526" spans="1:15" ht="13.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1"/>
      <c r="M526" s="1"/>
      <c r="N526" s="1"/>
      <c r="O526" s="1"/>
    </row>
    <row r="527" spans="1:15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.5" customHeight="1">
      <c r="A528" s="1"/>
      <c r="B528" s="1"/>
      <c r="C528" s="1"/>
      <c r="D528" s="1"/>
      <c r="E528" s="10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.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.5" customHeight="1">
      <c r="A532" s="1"/>
      <c r="B532" s="1"/>
      <c r="C532" s="1"/>
      <c r="D532" s="1"/>
      <c r="E532" s="12" t="s">
        <v>463</v>
      </c>
      <c r="F532" s="12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.5" customHeight="1">
      <c r="A533" s="1"/>
      <c r="B533" s="1"/>
      <c r="C533" s="1"/>
      <c r="D533" s="1"/>
      <c r="E533" s="12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" customHeight="1">
      <c r="A550" s="1"/>
      <c r="B550" s="1"/>
      <c r="C550" s="1"/>
      <c r="D550" s="1"/>
      <c r="E550" s="10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</sheetData>
  <sheetProtection/>
  <printOptions/>
  <pageMargins left="0.2362204724409449" right="0.4724409448818898" top="0.4724409448818898" bottom="0.5118110236220472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3"/>
  <sheetViews>
    <sheetView tabSelected="1" zoomScalePageLayoutView="0" workbookViewId="0" topLeftCell="A694">
      <selection activeCell="D705" sqref="D705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6.8515625" style="0" customWidth="1"/>
    <col min="4" max="4" width="43.421875" style="0" customWidth="1"/>
    <col min="5" max="5" width="11.28125" style="0" customWidth="1"/>
    <col min="6" max="6" width="28.7109375" style="0" customWidth="1"/>
    <col min="7" max="7" width="11.8515625" style="0" customWidth="1"/>
    <col min="8" max="9" width="12.00390625" style="0" customWidth="1"/>
    <col min="10" max="10" width="10.140625" style="0" bestFit="1" customWidth="1"/>
  </cols>
  <sheetData>
    <row r="1" spans="1:14" ht="13.5" customHeight="1">
      <c r="A1" s="171"/>
      <c r="B1" s="171"/>
      <c r="C1" s="171"/>
      <c r="D1" s="171"/>
      <c r="E1" s="171"/>
      <c r="F1" s="171"/>
      <c r="G1" s="171" t="s">
        <v>160</v>
      </c>
      <c r="H1" s="171"/>
      <c r="I1" s="171"/>
      <c r="J1" s="1"/>
      <c r="K1" s="1"/>
      <c r="L1" s="1"/>
      <c r="M1" s="1"/>
      <c r="N1" s="1"/>
    </row>
    <row r="2" spans="1:14" ht="13.5" customHeight="1">
      <c r="A2" s="171"/>
      <c r="B2" s="171"/>
      <c r="C2" s="171"/>
      <c r="D2" s="172" t="s">
        <v>112</v>
      </c>
      <c r="E2" s="171"/>
      <c r="F2" s="171"/>
      <c r="G2" s="173" t="s">
        <v>106</v>
      </c>
      <c r="H2" s="171"/>
      <c r="I2" s="171"/>
      <c r="J2" s="1"/>
      <c r="K2" s="1"/>
      <c r="L2" s="1"/>
      <c r="M2" s="1"/>
      <c r="N2" s="1"/>
    </row>
    <row r="3" spans="1:14" ht="13.5" customHeight="1">
      <c r="A3" s="174"/>
      <c r="B3" s="174"/>
      <c r="C3" s="174"/>
      <c r="D3" s="174"/>
      <c r="E3" s="175"/>
      <c r="F3" s="174"/>
      <c r="G3" s="174" t="s">
        <v>323</v>
      </c>
      <c r="H3" s="174"/>
      <c r="I3" s="174"/>
      <c r="J3" s="1"/>
      <c r="K3" s="1"/>
      <c r="L3" s="1"/>
      <c r="M3" s="1"/>
      <c r="N3" s="1"/>
    </row>
    <row r="4" spans="1:14" ht="13.5" customHeight="1">
      <c r="A4" s="321" t="s">
        <v>107</v>
      </c>
      <c r="B4" s="320" t="s">
        <v>108</v>
      </c>
      <c r="C4" s="321" t="s">
        <v>1</v>
      </c>
      <c r="D4" s="321" t="s">
        <v>2</v>
      </c>
      <c r="E4" s="320" t="s">
        <v>113</v>
      </c>
      <c r="F4" s="321" t="s">
        <v>5</v>
      </c>
      <c r="G4" s="320" t="s">
        <v>109</v>
      </c>
      <c r="H4" s="321" t="s">
        <v>110</v>
      </c>
      <c r="I4" s="321" t="s">
        <v>8</v>
      </c>
      <c r="J4" s="1"/>
      <c r="K4" s="1"/>
      <c r="L4" s="1"/>
      <c r="M4" s="1"/>
      <c r="N4" s="1"/>
    </row>
    <row r="5" spans="1:14" ht="13.5" customHeight="1">
      <c r="A5" s="323"/>
      <c r="B5" s="322"/>
      <c r="C5" s="323"/>
      <c r="D5" s="323"/>
      <c r="E5" s="322" t="s">
        <v>4</v>
      </c>
      <c r="F5" s="323"/>
      <c r="G5" s="322"/>
      <c r="H5" s="323"/>
      <c r="I5" s="323" t="s">
        <v>111</v>
      </c>
      <c r="J5" s="1"/>
      <c r="K5" s="1"/>
      <c r="L5" s="1"/>
      <c r="M5" s="1"/>
      <c r="N5" s="1"/>
    </row>
    <row r="6" spans="1:14" ht="13.5" customHeight="1">
      <c r="A6" s="177" t="s">
        <v>10</v>
      </c>
      <c r="B6" s="169"/>
      <c r="C6" s="35"/>
      <c r="D6" s="31" t="s">
        <v>11</v>
      </c>
      <c r="E6" s="268">
        <f>E7</f>
        <v>4000</v>
      </c>
      <c r="F6" s="31"/>
      <c r="G6" s="268">
        <v>0</v>
      </c>
      <c r="H6" s="32">
        <f>H7</f>
        <v>4000</v>
      </c>
      <c r="I6" s="32">
        <f>E6+G6-H6</f>
        <v>0</v>
      </c>
      <c r="J6" s="1"/>
      <c r="K6" s="1"/>
      <c r="L6" s="1"/>
      <c r="M6" s="1"/>
      <c r="N6" s="1"/>
    </row>
    <row r="7" spans="1:14" ht="13.5" customHeight="1">
      <c r="A7" s="178"/>
      <c r="B7" s="179" t="s">
        <v>12</v>
      </c>
      <c r="C7" s="20"/>
      <c r="D7" s="61" t="s">
        <v>152</v>
      </c>
      <c r="E7" s="21">
        <v>4000</v>
      </c>
      <c r="F7" s="118" t="s">
        <v>435</v>
      </c>
      <c r="G7" s="25"/>
      <c r="H7" s="25">
        <v>4000</v>
      </c>
      <c r="I7" s="21"/>
      <c r="J7" s="1"/>
      <c r="K7" s="1"/>
      <c r="L7" s="1"/>
      <c r="M7" s="1"/>
      <c r="N7" s="1"/>
    </row>
    <row r="8" spans="1:14" ht="13.5" customHeight="1">
      <c r="A8" s="177" t="s">
        <v>14</v>
      </c>
      <c r="B8" s="31"/>
      <c r="C8" s="35"/>
      <c r="D8" s="31" t="s">
        <v>15</v>
      </c>
      <c r="E8" s="32">
        <f>E9+E10</f>
        <v>136200</v>
      </c>
      <c r="F8" s="31"/>
      <c r="G8" s="32">
        <f>G9+G10</f>
        <v>2100</v>
      </c>
      <c r="H8" s="32">
        <v>0</v>
      </c>
      <c r="I8" s="32">
        <f>E8+G8-H8</f>
        <v>138300</v>
      </c>
      <c r="J8" s="1"/>
      <c r="K8" s="1"/>
      <c r="L8" s="1"/>
      <c r="M8" s="1"/>
      <c r="N8" s="1"/>
    </row>
    <row r="9" spans="1:14" ht="13.5" customHeight="1">
      <c r="A9" s="178"/>
      <c r="B9" s="179" t="s">
        <v>16</v>
      </c>
      <c r="C9" s="20"/>
      <c r="D9" s="61" t="s">
        <v>17</v>
      </c>
      <c r="E9" s="21">
        <v>130200</v>
      </c>
      <c r="F9" s="118" t="s">
        <v>388</v>
      </c>
      <c r="G9" s="25">
        <v>2100</v>
      </c>
      <c r="H9" s="25"/>
      <c r="I9" s="21"/>
      <c r="J9" s="1"/>
      <c r="K9" s="1"/>
      <c r="L9" s="1"/>
      <c r="M9" s="1"/>
      <c r="N9" s="1"/>
    </row>
    <row r="10" spans="1:14" ht="13.5" customHeight="1">
      <c r="A10" s="182"/>
      <c r="B10" s="180" t="s">
        <v>114</v>
      </c>
      <c r="C10" s="20"/>
      <c r="D10" s="61" t="s">
        <v>115</v>
      </c>
      <c r="E10" s="21">
        <v>6000</v>
      </c>
      <c r="F10" s="25"/>
      <c r="G10" s="25"/>
      <c r="H10" s="33"/>
      <c r="I10" s="21"/>
      <c r="J10" s="1"/>
      <c r="K10" s="1"/>
      <c r="L10" s="1"/>
      <c r="M10" s="1"/>
      <c r="N10" s="1"/>
    </row>
    <row r="11" spans="1:14" ht="13.5" customHeight="1">
      <c r="A11" s="169">
        <v>600</v>
      </c>
      <c r="B11" s="169"/>
      <c r="C11" s="35"/>
      <c r="D11" s="31" t="s">
        <v>28</v>
      </c>
      <c r="E11" s="32">
        <f>E13</f>
        <v>12172600</v>
      </c>
      <c r="F11" s="32"/>
      <c r="G11" s="32">
        <f>G14</f>
        <v>656072</v>
      </c>
      <c r="H11" s="32">
        <f>H14</f>
        <v>144560</v>
      </c>
      <c r="I11" s="32">
        <f>E11+G11-H11</f>
        <v>12684112</v>
      </c>
      <c r="J11" s="1"/>
      <c r="K11" s="1"/>
      <c r="L11" s="1"/>
      <c r="M11" s="1"/>
      <c r="N11" s="1"/>
    </row>
    <row r="12" spans="1:14" ht="13.5" customHeight="1">
      <c r="A12" s="181"/>
      <c r="B12" s="181"/>
      <c r="C12" s="35"/>
      <c r="D12" s="165" t="s">
        <v>205</v>
      </c>
      <c r="E12" s="183">
        <f>E18</f>
        <v>9398458</v>
      </c>
      <c r="F12" s="183"/>
      <c r="G12" s="183">
        <f>G18</f>
        <v>656072</v>
      </c>
      <c r="H12" s="183">
        <f>H18</f>
        <v>144560</v>
      </c>
      <c r="I12" s="183">
        <f>E12+G12-H12</f>
        <v>9909970</v>
      </c>
      <c r="J12" s="1"/>
      <c r="K12" s="1"/>
      <c r="L12" s="1"/>
      <c r="M12" s="1"/>
      <c r="N12" s="1"/>
    </row>
    <row r="13" spans="1:14" ht="13.5" customHeight="1">
      <c r="A13" s="184"/>
      <c r="B13" s="50">
        <v>60014</v>
      </c>
      <c r="C13" s="20"/>
      <c r="D13" s="61" t="s">
        <v>19</v>
      </c>
      <c r="E13" s="21">
        <f>E16+E18</f>
        <v>12172600</v>
      </c>
      <c r="F13" s="61" t="s">
        <v>243</v>
      </c>
      <c r="G13" s="21">
        <f>G14</f>
        <v>656072</v>
      </c>
      <c r="H13" s="21">
        <f>H14</f>
        <v>144560</v>
      </c>
      <c r="I13" s="21">
        <f>E13+G13-H13</f>
        <v>12684112</v>
      </c>
      <c r="J13" s="1"/>
      <c r="K13" s="1"/>
      <c r="L13" s="1"/>
      <c r="M13" s="1"/>
      <c r="N13" s="1"/>
    </row>
    <row r="14" spans="1:14" ht="13.5" customHeight="1">
      <c r="A14" s="178"/>
      <c r="B14" s="182"/>
      <c r="C14" s="24"/>
      <c r="D14" s="40" t="s">
        <v>116</v>
      </c>
      <c r="E14" s="39"/>
      <c r="F14" s="40" t="s">
        <v>243</v>
      </c>
      <c r="G14" s="39">
        <f>G16+G18</f>
        <v>656072</v>
      </c>
      <c r="H14" s="39">
        <f>H16+H18</f>
        <v>144560</v>
      </c>
      <c r="I14" s="39">
        <f>E14+G14-H14</f>
        <v>511512</v>
      </c>
      <c r="J14" s="1"/>
      <c r="K14" s="1"/>
      <c r="L14" s="1"/>
      <c r="M14" s="1"/>
      <c r="N14" s="1"/>
    </row>
    <row r="15" spans="1:14" ht="13.5" customHeight="1">
      <c r="A15" s="178"/>
      <c r="B15" s="182"/>
      <c r="C15" s="24"/>
      <c r="D15" s="26" t="s">
        <v>231</v>
      </c>
      <c r="E15" s="121"/>
      <c r="F15" s="40"/>
      <c r="G15" s="39"/>
      <c r="H15" s="39"/>
      <c r="I15" s="121"/>
      <c r="J15" s="1"/>
      <c r="K15" s="1"/>
      <c r="L15" s="1"/>
      <c r="M15" s="1"/>
      <c r="N15" s="1"/>
    </row>
    <row r="16" spans="1:14" ht="13.5" customHeight="1">
      <c r="A16" s="178"/>
      <c r="B16" s="182"/>
      <c r="C16" s="24"/>
      <c r="D16" s="170" t="s">
        <v>230</v>
      </c>
      <c r="E16" s="227">
        <v>2774142</v>
      </c>
      <c r="F16" s="40"/>
      <c r="G16" s="227"/>
      <c r="H16" s="227"/>
      <c r="I16" s="39">
        <f>E16</f>
        <v>2774142</v>
      </c>
      <c r="J16" s="1"/>
      <c r="K16" s="1"/>
      <c r="L16" s="1"/>
      <c r="M16" s="1"/>
      <c r="N16" s="1"/>
    </row>
    <row r="17" spans="1:14" ht="13.5" customHeight="1">
      <c r="A17" s="178"/>
      <c r="B17" s="182"/>
      <c r="C17" s="24"/>
      <c r="D17" s="150"/>
      <c r="E17" s="114"/>
      <c r="F17" s="26"/>
      <c r="G17" s="114"/>
      <c r="H17" s="114"/>
      <c r="I17" s="114"/>
      <c r="J17" s="1"/>
      <c r="K17" s="1"/>
      <c r="L17" s="1"/>
      <c r="M17" s="1"/>
      <c r="N17" s="1"/>
    </row>
    <row r="18" spans="1:14" ht="13.5" customHeight="1">
      <c r="A18" s="178"/>
      <c r="B18" s="182"/>
      <c r="C18" s="24"/>
      <c r="D18" s="185" t="s">
        <v>216</v>
      </c>
      <c r="E18" s="186">
        <f>E19+E28+E20+E21</f>
        <v>9398458</v>
      </c>
      <c r="F18" s="40" t="s">
        <v>300</v>
      </c>
      <c r="G18" s="187">
        <f>G22+G24+G28</f>
        <v>656072</v>
      </c>
      <c r="H18" s="187">
        <f>H25+H26+H23</f>
        <v>144560</v>
      </c>
      <c r="I18" s="187">
        <f>E18+G18-H18</f>
        <v>9909970</v>
      </c>
      <c r="J18" s="1"/>
      <c r="K18" s="1"/>
      <c r="L18" s="1"/>
      <c r="M18" s="1"/>
      <c r="N18" s="1"/>
    </row>
    <row r="19" spans="1:14" ht="13.5" customHeight="1">
      <c r="A19" s="178"/>
      <c r="B19" s="182"/>
      <c r="C19" s="24">
        <v>6050</v>
      </c>
      <c r="D19" s="188" t="s">
        <v>229</v>
      </c>
      <c r="E19" s="28">
        <v>3553872</v>
      </c>
      <c r="F19" s="118"/>
      <c r="G19" s="25"/>
      <c r="H19" s="25"/>
      <c r="I19" s="193"/>
      <c r="J19" s="4"/>
      <c r="K19" s="1"/>
      <c r="L19" s="1"/>
      <c r="M19" s="1"/>
      <c r="N19" s="1"/>
    </row>
    <row r="20" spans="1:14" ht="13.5" customHeight="1">
      <c r="A20" s="178"/>
      <c r="B20" s="182"/>
      <c r="C20" s="24">
        <v>6057</v>
      </c>
      <c r="D20" s="188" t="s">
        <v>229</v>
      </c>
      <c r="E20" s="28">
        <v>3000000</v>
      </c>
      <c r="F20" s="118"/>
      <c r="G20" s="25"/>
      <c r="H20" s="25"/>
      <c r="I20" s="193"/>
      <c r="J20" s="4"/>
      <c r="K20" s="1"/>
      <c r="L20" s="1"/>
      <c r="M20" s="1"/>
      <c r="N20" s="1"/>
    </row>
    <row r="21" spans="1:14" ht="13.5" customHeight="1">
      <c r="A21" s="178"/>
      <c r="B21" s="182"/>
      <c r="C21" s="24">
        <v>6059</v>
      </c>
      <c r="D21" s="188" t="s">
        <v>229</v>
      </c>
      <c r="E21" s="28">
        <v>2664586</v>
      </c>
      <c r="F21" s="118"/>
      <c r="G21" s="25"/>
      <c r="H21" s="25"/>
      <c r="I21" s="193"/>
      <c r="J21" s="4"/>
      <c r="K21" s="1"/>
      <c r="L21" s="1"/>
      <c r="M21" s="1"/>
      <c r="N21" s="1"/>
    </row>
    <row r="22" spans="1:14" ht="13.5" customHeight="1">
      <c r="A22" s="178"/>
      <c r="B22" s="182"/>
      <c r="C22" s="24"/>
      <c r="D22" s="188"/>
      <c r="E22" s="28"/>
      <c r="F22" s="118" t="s">
        <v>404</v>
      </c>
      <c r="G22" s="25">
        <v>448964</v>
      </c>
      <c r="H22" s="25"/>
      <c r="I22" s="193"/>
      <c r="J22" s="4"/>
      <c r="K22" s="1"/>
      <c r="L22" s="1"/>
      <c r="M22" s="1"/>
      <c r="N22" s="1"/>
    </row>
    <row r="23" spans="1:14" ht="13.5" customHeight="1">
      <c r="A23" s="178"/>
      <c r="B23" s="182"/>
      <c r="C23" s="24"/>
      <c r="D23" s="188"/>
      <c r="E23" s="28"/>
      <c r="F23" s="118" t="s">
        <v>447</v>
      </c>
      <c r="G23" s="25"/>
      <c r="H23" s="25">
        <v>19875</v>
      </c>
      <c r="I23" s="193"/>
      <c r="J23" s="4"/>
      <c r="K23" s="1"/>
      <c r="L23" s="1"/>
      <c r="M23" s="1"/>
      <c r="N23" s="1"/>
    </row>
    <row r="24" spans="1:14" ht="13.5" customHeight="1">
      <c r="A24" s="178"/>
      <c r="B24" s="182"/>
      <c r="C24" s="24"/>
      <c r="D24" s="188"/>
      <c r="E24" s="28"/>
      <c r="F24" s="26" t="s">
        <v>417</v>
      </c>
      <c r="G24" s="25">
        <v>187233</v>
      </c>
      <c r="H24" s="25"/>
      <c r="I24" s="193"/>
      <c r="J24" s="4"/>
      <c r="K24" s="1"/>
      <c r="L24" s="1"/>
      <c r="M24" s="1"/>
      <c r="N24" s="1"/>
    </row>
    <row r="25" spans="1:14" ht="13.5" customHeight="1">
      <c r="A25" s="178"/>
      <c r="B25" s="182"/>
      <c r="C25" s="24"/>
      <c r="D25" s="188"/>
      <c r="E25" s="28"/>
      <c r="F25" s="26" t="s">
        <v>427</v>
      </c>
      <c r="G25" s="25"/>
      <c r="H25" s="25">
        <v>24685</v>
      </c>
      <c r="I25" s="193"/>
      <c r="J25" s="4"/>
      <c r="K25" s="1"/>
      <c r="L25" s="1"/>
      <c r="M25" s="1"/>
      <c r="N25" s="1"/>
    </row>
    <row r="26" spans="1:14" ht="13.5" customHeight="1">
      <c r="A26" s="178"/>
      <c r="B26" s="182"/>
      <c r="C26" s="24"/>
      <c r="D26" s="188"/>
      <c r="E26" s="28"/>
      <c r="F26" s="26" t="s">
        <v>440</v>
      </c>
      <c r="G26" s="25"/>
      <c r="H26" s="25">
        <v>100000</v>
      </c>
      <c r="I26" s="193"/>
      <c r="J26" s="4"/>
      <c r="K26" s="1"/>
      <c r="L26" s="1"/>
      <c r="M26" s="1"/>
      <c r="N26" s="1"/>
    </row>
    <row r="27" spans="1:14" ht="13.5" customHeight="1">
      <c r="A27" s="178"/>
      <c r="B27" s="182"/>
      <c r="C27" s="24"/>
      <c r="D27" s="188"/>
      <c r="E27" s="28"/>
      <c r="F27" s="26"/>
      <c r="G27" s="25"/>
      <c r="H27" s="25"/>
      <c r="I27" s="193"/>
      <c r="J27" s="4"/>
      <c r="K27" s="1"/>
      <c r="L27" s="1"/>
      <c r="M27" s="1"/>
      <c r="N27" s="1"/>
    </row>
    <row r="28" spans="1:14" ht="13.5" customHeight="1">
      <c r="A28" s="178"/>
      <c r="B28" s="182"/>
      <c r="C28" s="24">
        <v>6060</v>
      </c>
      <c r="D28" s="150" t="s">
        <v>249</v>
      </c>
      <c r="E28" s="28">
        <v>180000</v>
      </c>
      <c r="F28" s="118" t="s">
        <v>447</v>
      </c>
      <c r="G28" s="114">
        <v>19875</v>
      </c>
      <c r="H28" s="114"/>
      <c r="I28" s="114">
        <f>E28+G28</f>
        <v>199875</v>
      </c>
      <c r="J28" s="1"/>
      <c r="K28" s="1"/>
      <c r="L28" s="1"/>
      <c r="M28" s="1"/>
      <c r="N28" s="1"/>
    </row>
    <row r="29" spans="1:14" ht="13.5" customHeight="1">
      <c r="A29" s="169">
        <v>700</v>
      </c>
      <c r="B29" s="169"/>
      <c r="C29" s="35"/>
      <c r="D29" s="31" t="s">
        <v>24</v>
      </c>
      <c r="E29" s="32">
        <f>E31</f>
        <v>487100</v>
      </c>
      <c r="F29" s="32"/>
      <c r="G29" s="32">
        <f>G31</f>
        <v>70000</v>
      </c>
      <c r="H29" s="32">
        <f>H31</f>
        <v>0</v>
      </c>
      <c r="I29" s="32">
        <f>E29+G29-H29</f>
        <v>557100</v>
      </c>
      <c r="J29" s="1"/>
      <c r="K29" s="1"/>
      <c r="L29" s="1"/>
      <c r="M29" s="1"/>
      <c r="N29" s="1"/>
    </row>
    <row r="30" spans="1:14" ht="13.5" customHeight="1">
      <c r="A30" s="181"/>
      <c r="B30" s="181"/>
      <c r="C30" s="35"/>
      <c r="D30" s="165" t="s">
        <v>205</v>
      </c>
      <c r="E30" s="183">
        <v>0</v>
      </c>
      <c r="F30" s="183"/>
      <c r="G30" s="183">
        <v>0</v>
      </c>
      <c r="H30" s="183">
        <v>0</v>
      </c>
      <c r="I30" s="183">
        <f>G30</f>
        <v>0</v>
      </c>
      <c r="J30" s="1"/>
      <c r="K30" s="1"/>
      <c r="L30" s="1"/>
      <c r="M30" s="1"/>
      <c r="N30" s="1"/>
    </row>
    <row r="31" spans="1:14" ht="13.5" customHeight="1">
      <c r="A31" s="184"/>
      <c r="B31" s="50">
        <v>70005</v>
      </c>
      <c r="C31" s="20"/>
      <c r="D31" s="61" t="s">
        <v>25</v>
      </c>
      <c r="E31" s="21">
        <f>E32</f>
        <v>487100</v>
      </c>
      <c r="F31" s="61" t="s">
        <v>243</v>
      </c>
      <c r="G31" s="21">
        <f>G32</f>
        <v>70000</v>
      </c>
      <c r="H31" s="21">
        <f>H32</f>
        <v>0</v>
      </c>
      <c r="I31" s="21">
        <f>E31+G31-H31</f>
        <v>557100</v>
      </c>
      <c r="J31" s="1"/>
      <c r="K31" s="1"/>
      <c r="L31" s="1"/>
      <c r="M31" s="1"/>
      <c r="N31" s="1"/>
    </row>
    <row r="32" spans="1:14" ht="13.5" customHeight="1">
      <c r="A32" s="178"/>
      <c r="B32" s="191"/>
      <c r="C32" s="20"/>
      <c r="D32" s="170" t="s">
        <v>230</v>
      </c>
      <c r="E32" s="227">
        <v>487100</v>
      </c>
      <c r="F32" s="40"/>
      <c r="G32" s="39">
        <f>G33+G34+G35</f>
        <v>70000</v>
      </c>
      <c r="H32" s="39"/>
      <c r="I32" s="39">
        <f>E32+G32</f>
        <v>557100</v>
      </c>
      <c r="J32" s="1"/>
      <c r="K32" s="1"/>
      <c r="L32" s="1"/>
      <c r="M32" s="1"/>
      <c r="N32" s="1"/>
    </row>
    <row r="33" spans="1:14" ht="13.5" customHeight="1">
      <c r="A33" s="178"/>
      <c r="B33" s="191"/>
      <c r="C33" s="20"/>
      <c r="D33" s="150"/>
      <c r="E33" s="114"/>
      <c r="F33" s="26" t="s">
        <v>337</v>
      </c>
      <c r="G33" s="25">
        <v>30000</v>
      </c>
      <c r="H33" s="25"/>
      <c r="I33" s="33"/>
      <c r="J33" s="1"/>
      <c r="K33" s="1"/>
      <c r="L33" s="1"/>
      <c r="M33" s="1"/>
      <c r="N33" s="1"/>
    </row>
    <row r="34" spans="1:14" ht="13.5" customHeight="1">
      <c r="A34" s="178"/>
      <c r="B34" s="191"/>
      <c r="C34" s="24"/>
      <c r="D34" s="292"/>
      <c r="E34" s="28"/>
      <c r="F34" s="118" t="s">
        <v>419</v>
      </c>
      <c r="G34" s="25">
        <v>30000</v>
      </c>
      <c r="H34" s="25"/>
      <c r="I34" s="25"/>
      <c r="J34" s="1"/>
      <c r="K34" s="1"/>
      <c r="L34" s="1"/>
      <c r="M34" s="1"/>
      <c r="N34" s="1"/>
    </row>
    <row r="35" spans="1:14" ht="13.5" customHeight="1">
      <c r="A35" s="189"/>
      <c r="B35" s="144"/>
      <c r="C35" s="24"/>
      <c r="D35" s="150"/>
      <c r="E35" s="28"/>
      <c r="F35" s="118" t="s">
        <v>441</v>
      </c>
      <c r="G35" s="25">
        <v>10000</v>
      </c>
      <c r="H35" s="25"/>
      <c r="I35" s="25"/>
      <c r="J35" s="1"/>
      <c r="K35" s="1"/>
      <c r="L35" s="1"/>
      <c r="M35" s="1"/>
      <c r="N35" s="1"/>
    </row>
    <row r="36" spans="1:14" ht="13.5" customHeight="1">
      <c r="A36" s="62"/>
      <c r="B36" s="196"/>
      <c r="C36" s="62"/>
      <c r="D36" s="190"/>
      <c r="E36" s="126"/>
      <c r="F36" s="89"/>
      <c r="G36" s="46"/>
      <c r="H36" s="46"/>
      <c r="I36" s="46"/>
      <c r="J36" s="1"/>
      <c r="K36" s="1"/>
      <c r="L36" s="1"/>
      <c r="M36" s="1"/>
      <c r="N36" s="1"/>
    </row>
    <row r="37" spans="1:14" ht="13.5" customHeight="1">
      <c r="A37" s="62"/>
      <c r="B37" s="196"/>
      <c r="C37" s="62"/>
      <c r="D37" s="190"/>
      <c r="E37" s="126"/>
      <c r="F37" s="89"/>
      <c r="G37" s="46"/>
      <c r="H37" s="46"/>
      <c r="I37" s="46"/>
      <c r="J37" s="1"/>
      <c r="K37" s="1"/>
      <c r="L37" s="1"/>
      <c r="M37" s="1"/>
      <c r="N37" s="1"/>
    </row>
    <row r="38" spans="1:14" ht="13.5" customHeight="1">
      <c r="A38" s="62"/>
      <c r="B38" s="196"/>
      <c r="C38" s="196"/>
      <c r="D38" s="196"/>
      <c r="E38" s="46" t="s">
        <v>464</v>
      </c>
      <c r="F38" s="89"/>
      <c r="G38" s="202"/>
      <c r="H38" s="202"/>
      <c r="I38" s="197"/>
      <c r="J38" s="1"/>
      <c r="K38" s="1"/>
      <c r="L38" s="1"/>
      <c r="M38" s="1"/>
      <c r="N38" s="1"/>
    </row>
    <row r="39" spans="1:14" ht="13.5" customHeight="1">
      <c r="A39" s="62"/>
      <c r="B39" s="196"/>
      <c r="C39" s="196"/>
      <c r="D39" s="196"/>
      <c r="E39" s="46"/>
      <c r="F39" s="89"/>
      <c r="G39" s="202"/>
      <c r="H39" s="202"/>
      <c r="I39" s="197"/>
      <c r="J39" s="1"/>
      <c r="K39" s="1"/>
      <c r="L39" s="1"/>
      <c r="M39" s="1"/>
      <c r="N39" s="1"/>
    </row>
    <row r="40" spans="1:14" ht="13.5" customHeight="1">
      <c r="A40" s="321" t="s">
        <v>107</v>
      </c>
      <c r="B40" s="320" t="s">
        <v>108</v>
      </c>
      <c r="C40" s="321" t="s">
        <v>1</v>
      </c>
      <c r="D40" s="321" t="s">
        <v>2</v>
      </c>
      <c r="E40" s="320" t="s">
        <v>113</v>
      </c>
      <c r="F40" s="321" t="s">
        <v>5</v>
      </c>
      <c r="G40" s="320" t="s">
        <v>109</v>
      </c>
      <c r="H40" s="321" t="s">
        <v>110</v>
      </c>
      <c r="I40" s="321" t="s">
        <v>8</v>
      </c>
      <c r="J40" s="1"/>
      <c r="K40" s="1"/>
      <c r="L40" s="1"/>
      <c r="M40" s="1"/>
      <c r="N40" s="1"/>
    </row>
    <row r="41" spans="1:14" ht="13.5" customHeight="1">
      <c r="A41" s="323"/>
      <c r="B41" s="322"/>
      <c r="C41" s="323"/>
      <c r="D41" s="323"/>
      <c r="E41" s="322" t="s">
        <v>4</v>
      </c>
      <c r="F41" s="323"/>
      <c r="G41" s="322"/>
      <c r="H41" s="323"/>
      <c r="I41" s="323" t="s">
        <v>111</v>
      </c>
      <c r="J41" s="1"/>
      <c r="K41" s="1"/>
      <c r="L41" s="1"/>
      <c r="M41" s="1"/>
      <c r="N41" s="1"/>
    </row>
    <row r="42" spans="1:14" ht="13.5" customHeight="1">
      <c r="A42" s="181">
        <v>710</v>
      </c>
      <c r="B42" s="181"/>
      <c r="C42" s="204"/>
      <c r="D42" s="95" t="s">
        <v>117</v>
      </c>
      <c r="E42" s="94">
        <f>E44+E47+E50</f>
        <v>838625</v>
      </c>
      <c r="F42" s="94"/>
      <c r="G42" s="94">
        <f>G44+G47+G50</f>
        <v>19477</v>
      </c>
      <c r="H42" s="94">
        <f>H44+H47+H50</f>
        <v>0</v>
      </c>
      <c r="I42" s="94">
        <f>E42+G42-H42</f>
        <v>858102</v>
      </c>
      <c r="J42" s="1"/>
      <c r="K42" s="1"/>
      <c r="L42" s="1"/>
      <c r="M42" s="1"/>
      <c r="N42" s="1"/>
    </row>
    <row r="43" spans="1:14" ht="13.5" customHeight="1">
      <c r="A43" s="95"/>
      <c r="B43" s="181"/>
      <c r="C43" s="35"/>
      <c r="D43" s="165" t="s">
        <v>205</v>
      </c>
      <c r="E43" s="183">
        <f>E46</f>
        <v>50000</v>
      </c>
      <c r="F43" s="183"/>
      <c r="G43" s="183">
        <v>0</v>
      </c>
      <c r="H43" s="183">
        <v>0</v>
      </c>
      <c r="I43" s="183">
        <f>E43+G43-H43</f>
        <v>50000</v>
      </c>
      <c r="J43" s="1"/>
      <c r="K43" s="1"/>
      <c r="L43" s="1"/>
      <c r="M43" s="1"/>
      <c r="N43" s="1"/>
    </row>
    <row r="44" spans="1:14" ht="13.5" customHeight="1">
      <c r="A44" s="184"/>
      <c r="B44" s="50">
        <v>71012</v>
      </c>
      <c r="C44" s="20"/>
      <c r="D44" s="61" t="s">
        <v>277</v>
      </c>
      <c r="E44" s="21">
        <f>E45+E46</f>
        <v>435500</v>
      </c>
      <c r="F44" s="61" t="s">
        <v>243</v>
      </c>
      <c r="G44" s="21">
        <f>SUM(G45:G46)</f>
        <v>0</v>
      </c>
      <c r="H44" s="21">
        <v>0</v>
      </c>
      <c r="I44" s="21">
        <f>E44+G44-H44</f>
        <v>435500</v>
      </c>
      <c r="J44" s="1"/>
      <c r="K44" s="1"/>
      <c r="L44" s="1"/>
      <c r="M44" s="1"/>
      <c r="N44" s="1"/>
    </row>
    <row r="45" spans="1:14" ht="13.5" customHeight="1">
      <c r="A45" s="178"/>
      <c r="B45" s="191"/>
      <c r="C45" s="20"/>
      <c r="D45" s="26" t="s">
        <v>264</v>
      </c>
      <c r="E45" s="25">
        <v>385500</v>
      </c>
      <c r="F45" s="26"/>
      <c r="G45" s="25">
        <v>0</v>
      </c>
      <c r="H45" s="25">
        <v>0</v>
      </c>
      <c r="I45" s="28">
        <f>E45</f>
        <v>385500</v>
      </c>
      <c r="J45" s="1"/>
      <c r="K45" s="1"/>
      <c r="L45" s="1"/>
      <c r="M45" s="1"/>
      <c r="N45" s="1"/>
    </row>
    <row r="46" spans="1:14" ht="13.5" customHeight="1">
      <c r="A46" s="178"/>
      <c r="B46" s="144"/>
      <c r="C46" s="20"/>
      <c r="D46" s="285" t="s">
        <v>279</v>
      </c>
      <c r="E46" s="39">
        <v>50000</v>
      </c>
      <c r="F46" s="40"/>
      <c r="G46" s="39">
        <v>0</v>
      </c>
      <c r="H46" s="39">
        <v>0</v>
      </c>
      <c r="I46" s="277">
        <f>E46</f>
        <v>50000</v>
      </c>
      <c r="J46" s="1"/>
      <c r="K46" s="1"/>
      <c r="L46" s="1"/>
      <c r="M46" s="1"/>
      <c r="N46" s="1"/>
    </row>
    <row r="47" spans="1:14" ht="13.5" customHeight="1">
      <c r="A47" s="137"/>
      <c r="B47" s="191">
        <v>71015</v>
      </c>
      <c r="C47" s="20"/>
      <c r="D47" s="61" t="s">
        <v>118</v>
      </c>
      <c r="E47" s="21">
        <v>355000</v>
      </c>
      <c r="F47" s="61" t="s">
        <v>243</v>
      </c>
      <c r="G47" s="33">
        <f>G48+G49</f>
        <v>19477</v>
      </c>
      <c r="H47" s="33">
        <f>H49</f>
        <v>0</v>
      </c>
      <c r="I47" s="21">
        <f>E47+G47</f>
        <v>374477</v>
      </c>
      <c r="J47" s="1"/>
      <c r="K47" s="1"/>
      <c r="L47" s="1"/>
      <c r="M47" s="1"/>
      <c r="N47" s="1"/>
    </row>
    <row r="48" spans="1:14" ht="13.5" customHeight="1">
      <c r="A48" s="137"/>
      <c r="B48" s="191"/>
      <c r="C48" s="20"/>
      <c r="D48" s="26" t="s">
        <v>264</v>
      </c>
      <c r="E48" s="33">
        <v>355000</v>
      </c>
      <c r="F48" s="118" t="s">
        <v>419</v>
      </c>
      <c r="G48" s="33">
        <v>13477</v>
      </c>
      <c r="H48" s="33"/>
      <c r="I48" s="33"/>
      <c r="J48" s="1"/>
      <c r="K48" s="1"/>
      <c r="L48" s="1"/>
      <c r="M48" s="1"/>
      <c r="N48" s="1"/>
    </row>
    <row r="49" spans="1:14" ht="13.5" customHeight="1">
      <c r="A49" s="137"/>
      <c r="B49" s="191"/>
      <c r="C49" s="20"/>
      <c r="D49" s="61"/>
      <c r="E49" s="21"/>
      <c r="F49" s="25" t="s">
        <v>439</v>
      </c>
      <c r="G49" s="25">
        <v>6000</v>
      </c>
      <c r="H49" s="25"/>
      <c r="I49" s="21"/>
      <c r="J49" s="1"/>
      <c r="K49" s="1"/>
      <c r="L49" s="1"/>
      <c r="M49" s="1"/>
      <c r="N49" s="1"/>
    </row>
    <row r="50" spans="1:14" ht="13.5" customHeight="1">
      <c r="A50" s="137"/>
      <c r="B50" s="50">
        <v>71095</v>
      </c>
      <c r="C50" s="20"/>
      <c r="D50" s="61" t="s">
        <v>153</v>
      </c>
      <c r="E50" s="21">
        <f>E51</f>
        <v>48125</v>
      </c>
      <c r="F50" s="61" t="s">
        <v>243</v>
      </c>
      <c r="G50" s="21">
        <v>0</v>
      </c>
      <c r="H50" s="21">
        <v>0</v>
      </c>
      <c r="I50" s="21">
        <v>48125</v>
      </c>
      <c r="J50" s="1"/>
      <c r="K50" s="1"/>
      <c r="L50" s="1"/>
      <c r="M50" s="1"/>
      <c r="N50" s="1"/>
    </row>
    <row r="51" spans="1:14" ht="13.5" customHeight="1">
      <c r="A51" s="137"/>
      <c r="B51" s="191"/>
      <c r="C51" s="20"/>
      <c r="D51" s="26" t="s">
        <v>264</v>
      </c>
      <c r="E51" s="25">
        <v>48125</v>
      </c>
      <c r="F51" s="118"/>
      <c r="G51" s="25">
        <v>0</v>
      </c>
      <c r="H51" s="25">
        <v>0</v>
      </c>
      <c r="I51" s="25">
        <f>E51</f>
        <v>48125</v>
      </c>
      <c r="J51" s="1"/>
      <c r="K51" s="1"/>
      <c r="L51" s="1"/>
      <c r="M51" s="1"/>
      <c r="N51" s="1"/>
    </row>
    <row r="52" spans="1:14" ht="13.5" customHeight="1">
      <c r="A52" s="16">
        <v>750</v>
      </c>
      <c r="B52" s="169"/>
      <c r="C52" s="35"/>
      <c r="D52" s="31" t="s">
        <v>119</v>
      </c>
      <c r="E52" s="32">
        <f>E54+E55+E60+E64+E56+E59</f>
        <v>13752457</v>
      </c>
      <c r="F52" s="32"/>
      <c r="G52" s="32">
        <f>G55+G56+G59+G60+G64</f>
        <v>351029</v>
      </c>
      <c r="H52" s="32">
        <f>H54+H55+H56+H59+H60+H64</f>
        <v>1171962</v>
      </c>
      <c r="I52" s="32">
        <f>E52+G52-H52</f>
        <v>12931524</v>
      </c>
      <c r="J52" s="1"/>
      <c r="K52" s="1"/>
      <c r="L52" s="1"/>
      <c r="M52" s="1"/>
      <c r="N52" s="1"/>
    </row>
    <row r="53" spans="1:14" ht="13.5" customHeight="1">
      <c r="A53" s="58"/>
      <c r="B53" s="95"/>
      <c r="C53" s="35"/>
      <c r="D53" s="165" t="s">
        <v>205</v>
      </c>
      <c r="E53" s="183">
        <f>E68+E57</f>
        <v>5437981</v>
      </c>
      <c r="F53" s="32"/>
      <c r="G53" s="32">
        <f>G57+G68</f>
        <v>313622</v>
      </c>
      <c r="H53" s="32">
        <f>H57+H68</f>
        <v>812769</v>
      </c>
      <c r="I53" s="32">
        <f>E53+G53-H53</f>
        <v>4938834</v>
      </c>
      <c r="J53" s="4"/>
      <c r="K53" s="1"/>
      <c r="L53" s="1"/>
      <c r="M53" s="1"/>
      <c r="N53" s="1"/>
    </row>
    <row r="54" spans="1:14" ht="13.5" customHeight="1">
      <c r="A54" s="284"/>
      <c r="B54" s="63">
        <v>75011</v>
      </c>
      <c r="C54" s="61"/>
      <c r="D54" s="20" t="s">
        <v>36</v>
      </c>
      <c r="E54" s="21">
        <v>31000</v>
      </c>
      <c r="F54" s="118"/>
      <c r="G54" s="33">
        <v>0</v>
      </c>
      <c r="H54" s="33">
        <v>0</v>
      </c>
      <c r="I54" s="21">
        <f>E54+G54-H54</f>
        <v>31000</v>
      </c>
      <c r="J54" s="1"/>
      <c r="K54" s="1"/>
      <c r="L54" s="1"/>
      <c r="M54" s="1"/>
      <c r="N54" s="1"/>
    </row>
    <row r="55" spans="1:14" ht="13.5" customHeight="1">
      <c r="A55" s="22"/>
      <c r="B55" s="50">
        <v>75019</v>
      </c>
      <c r="C55" s="20"/>
      <c r="D55" s="20" t="s">
        <v>120</v>
      </c>
      <c r="E55" s="21">
        <v>324600</v>
      </c>
      <c r="F55" s="61" t="s">
        <v>243</v>
      </c>
      <c r="G55" s="33">
        <v>0</v>
      </c>
      <c r="H55" s="33">
        <v>0</v>
      </c>
      <c r="I55" s="21">
        <f>E55</f>
        <v>324600</v>
      </c>
      <c r="J55" s="1"/>
      <c r="K55" s="1"/>
      <c r="L55" s="1"/>
      <c r="M55" s="1"/>
      <c r="N55" s="1"/>
    </row>
    <row r="56" spans="1:14" ht="13.5" customHeight="1">
      <c r="A56" s="22"/>
      <c r="B56" s="50">
        <v>75020</v>
      </c>
      <c r="C56" s="20"/>
      <c r="D56" s="20" t="s">
        <v>37</v>
      </c>
      <c r="E56" s="21">
        <f>E57+E58</f>
        <v>6462488</v>
      </c>
      <c r="F56" s="21" t="s">
        <v>243</v>
      </c>
      <c r="G56" s="21">
        <f>G57+G58</f>
        <v>0</v>
      </c>
      <c r="H56" s="21">
        <f>H57+H58</f>
        <v>40000</v>
      </c>
      <c r="I56" s="21">
        <f>E56+G56-H56</f>
        <v>6422488</v>
      </c>
      <c r="J56" s="4"/>
      <c r="K56" s="1"/>
      <c r="L56" s="1"/>
      <c r="M56" s="1"/>
      <c r="N56" s="1"/>
    </row>
    <row r="57" spans="1:14" ht="13.5" customHeight="1">
      <c r="A57" s="22"/>
      <c r="B57" s="191"/>
      <c r="C57" s="20"/>
      <c r="D57" s="192" t="s">
        <v>248</v>
      </c>
      <c r="E57" s="21">
        <v>20000</v>
      </c>
      <c r="F57" s="429"/>
      <c r="G57" s="44"/>
      <c r="H57" s="44"/>
      <c r="I57" s="131">
        <f>E57</f>
        <v>20000</v>
      </c>
      <c r="J57" s="1"/>
      <c r="K57" s="1"/>
      <c r="L57" s="1"/>
      <c r="M57" s="1"/>
      <c r="N57" s="1"/>
    </row>
    <row r="58" spans="1:14" ht="13.5" customHeight="1">
      <c r="A58" s="22"/>
      <c r="B58" s="191"/>
      <c r="C58" s="20"/>
      <c r="D58" s="26" t="s">
        <v>264</v>
      </c>
      <c r="E58" s="25">
        <v>6442488</v>
      </c>
      <c r="F58" s="26" t="s">
        <v>385</v>
      </c>
      <c r="G58" s="199">
        <v>0</v>
      </c>
      <c r="H58" s="25">
        <v>40000</v>
      </c>
      <c r="I58" s="25">
        <f>E58-H58</f>
        <v>6402488</v>
      </c>
      <c r="J58" s="1"/>
      <c r="K58" s="1"/>
      <c r="L58" s="1"/>
      <c r="M58" s="1"/>
      <c r="N58" s="1"/>
    </row>
    <row r="59" spans="1:14" ht="13.5" customHeight="1">
      <c r="A59" s="22"/>
      <c r="B59" s="50">
        <v>75045</v>
      </c>
      <c r="C59" s="20"/>
      <c r="D59" s="160" t="s">
        <v>320</v>
      </c>
      <c r="E59" s="21">
        <v>23500</v>
      </c>
      <c r="F59" s="26" t="s">
        <v>371</v>
      </c>
      <c r="G59" s="25">
        <v>0</v>
      </c>
      <c r="H59" s="25">
        <v>500</v>
      </c>
      <c r="I59" s="21">
        <f>E59-H59</f>
        <v>23000</v>
      </c>
      <c r="J59" s="1"/>
      <c r="K59" s="1"/>
      <c r="L59" s="1"/>
      <c r="M59" s="1"/>
      <c r="N59" s="1"/>
    </row>
    <row r="60" spans="1:14" ht="13.5" customHeight="1">
      <c r="A60" s="22"/>
      <c r="B60" s="50">
        <v>75075</v>
      </c>
      <c r="C60" s="20"/>
      <c r="D60" s="61" t="s">
        <v>121</v>
      </c>
      <c r="E60" s="21">
        <v>212000</v>
      </c>
      <c r="F60" s="61" t="s">
        <v>243</v>
      </c>
      <c r="G60" s="21">
        <f>G62</f>
        <v>35077</v>
      </c>
      <c r="H60" s="21">
        <f>H63+H62+H61</f>
        <v>45071</v>
      </c>
      <c r="I60" s="21">
        <f>E60+G60-H60</f>
        <v>202006</v>
      </c>
      <c r="J60" s="1"/>
      <c r="K60" s="1"/>
      <c r="L60" s="1"/>
      <c r="M60" s="1"/>
      <c r="N60" s="1"/>
    </row>
    <row r="61" spans="1:14" ht="13.5" customHeight="1">
      <c r="A61" s="22"/>
      <c r="B61" s="191"/>
      <c r="C61" s="195"/>
      <c r="D61" s="144"/>
      <c r="E61" s="198"/>
      <c r="F61" s="124" t="s">
        <v>411</v>
      </c>
      <c r="G61" s="230"/>
      <c r="H61" s="230">
        <v>29470</v>
      </c>
      <c r="I61" s="230"/>
      <c r="J61" s="1"/>
      <c r="K61" s="1"/>
      <c r="L61" s="1"/>
      <c r="M61" s="1"/>
      <c r="N61" s="1"/>
    </row>
    <row r="62" spans="1:14" ht="13.5" customHeight="1">
      <c r="A62" s="22"/>
      <c r="B62" s="191"/>
      <c r="C62" s="195"/>
      <c r="D62" s="144"/>
      <c r="E62" s="198"/>
      <c r="F62" s="118" t="s">
        <v>419</v>
      </c>
      <c r="G62" s="230">
        <v>35077</v>
      </c>
      <c r="H62" s="230">
        <v>10600</v>
      </c>
      <c r="I62" s="230"/>
      <c r="J62" s="1"/>
      <c r="K62" s="1"/>
      <c r="L62" s="1"/>
      <c r="M62" s="1"/>
      <c r="N62" s="1"/>
    </row>
    <row r="63" spans="1:14" ht="13.5" customHeight="1">
      <c r="A63" s="22"/>
      <c r="B63" s="144"/>
      <c r="C63" s="195"/>
      <c r="D63" s="144"/>
      <c r="E63" s="198"/>
      <c r="F63" s="26" t="s">
        <v>440</v>
      </c>
      <c r="G63" s="230"/>
      <c r="H63" s="230">
        <v>5001</v>
      </c>
      <c r="I63" s="230"/>
      <c r="J63" s="1"/>
      <c r="K63" s="1"/>
      <c r="L63" s="1"/>
      <c r="M63" s="1"/>
      <c r="N63" s="1"/>
    </row>
    <row r="64" spans="1:14" ht="13.5" customHeight="1">
      <c r="A64" s="137"/>
      <c r="B64" s="191">
        <v>75095</v>
      </c>
      <c r="C64" s="195"/>
      <c r="D64" s="144" t="s">
        <v>153</v>
      </c>
      <c r="E64" s="198">
        <f>E65+E68</f>
        <v>6698869</v>
      </c>
      <c r="F64" s="198" t="s">
        <v>243</v>
      </c>
      <c r="G64" s="198">
        <f>G65+G68</f>
        <v>315952</v>
      </c>
      <c r="H64" s="198">
        <f>H65+H68</f>
        <v>1086391</v>
      </c>
      <c r="I64" s="198">
        <f>E64+G64-H64</f>
        <v>5928430</v>
      </c>
      <c r="J64" s="1"/>
      <c r="K64" s="1"/>
      <c r="L64" s="1"/>
      <c r="M64" s="1"/>
      <c r="N64" s="1"/>
    </row>
    <row r="65" spans="1:14" ht="13.5" customHeight="1">
      <c r="A65" s="137"/>
      <c r="B65" s="191"/>
      <c r="C65" s="20"/>
      <c r="D65" s="40" t="s">
        <v>214</v>
      </c>
      <c r="E65" s="39">
        <v>1280888</v>
      </c>
      <c r="F65" s="39" t="s">
        <v>300</v>
      </c>
      <c r="G65" s="39">
        <v>2330</v>
      </c>
      <c r="H65" s="39">
        <f>H67</f>
        <v>273622</v>
      </c>
      <c r="I65" s="39">
        <f>E65</f>
        <v>1280888</v>
      </c>
      <c r="J65" s="1"/>
      <c r="K65" s="1"/>
      <c r="L65" s="1"/>
      <c r="M65" s="1"/>
      <c r="N65" s="1"/>
    </row>
    <row r="66" spans="1:14" ht="13.5" customHeight="1">
      <c r="A66" s="137"/>
      <c r="B66" s="191"/>
      <c r="C66" s="20"/>
      <c r="D66" s="40"/>
      <c r="E66" s="39"/>
      <c r="F66" s="25" t="s">
        <v>448</v>
      </c>
      <c r="G66" s="25">
        <v>2330</v>
      </c>
      <c r="H66" s="25"/>
      <c r="I66" s="39"/>
      <c r="J66" s="1"/>
      <c r="K66" s="1"/>
      <c r="L66" s="1"/>
      <c r="M66" s="1"/>
      <c r="N66" s="1"/>
    </row>
    <row r="67" spans="1:14" ht="13.5" customHeight="1">
      <c r="A67" s="137"/>
      <c r="B67" s="191"/>
      <c r="C67" s="20"/>
      <c r="D67" s="40"/>
      <c r="E67" s="39"/>
      <c r="F67" s="25" t="s">
        <v>346</v>
      </c>
      <c r="G67" s="25"/>
      <c r="H67" s="25">
        <v>273622</v>
      </c>
      <c r="I67" s="39"/>
      <c r="J67" s="1"/>
      <c r="K67" s="1"/>
      <c r="L67" s="1"/>
      <c r="M67" s="1"/>
      <c r="N67" s="1"/>
    </row>
    <row r="68" spans="1:14" ht="13.5" customHeight="1">
      <c r="A68" s="137"/>
      <c r="B68" s="115"/>
      <c r="C68" s="98"/>
      <c r="D68" s="119" t="s">
        <v>216</v>
      </c>
      <c r="E68" s="187">
        <v>5417981</v>
      </c>
      <c r="F68" s="39" t="s">
        <v>300</v>
      </c>
      <c r="G68" s="39">
        <f>G71+G70</f>
        <v>313622</v>
      </c>
      <c r="H68" s="39">
        <f>H72+H73+H74+H69</f>
        <v>812769</v>
      </c>
      <c r="I68" s="39">
        <f>E68+G68-H68</f>
        <v>4918834</v>
      </c>
      <c r="J68" s="4"/>
      <c r="K68" s="4"/>
      <c r="L68" s="1"/>
      <c r="M68" s="1"/>
      <c r="N68" s="1"/>
    </row>
    <row r="69" spans="1:14" ht="13.5" customHeight="1">
      <c r="A69" s="137"/>
      <c r="B69" s="115"/>
      <c r="C69" s="98"/>
      <c r="D69" s="119"/>
      <c r="E69" s="187"/>
      <c r="F69" s="25" t="s">
        <v>448</v>
      </c>
      <c r="G69" s="25"/>
      <c r="H69" s="25">
        <v>2330</v>
      </c>
      <c r="I69" s="25"/>
      <c r="J69" s="4"/>
      <c r="K69" s="4"/>
      <c r="L69" s="1"/>
      <c r="M69" s="1"/>
      <c r="N69" s="1"/>
    </row>
    <row r="70" spans="1:14" ht="13.5" customHeight="1">
      <c r="A70" s="137"/>
      <c r="B70" s="115"/>
      <c r="C70" s="98"/>
      <c r="D70" s="119"/>
      <c r="E70" s="187"/>
      <c r="F70" s="25" t="s">
        <v>346</v>
      </c>
      <c r="G70" s="25">
        <v>273622</v>
      </c>
      <c r="H70" s="25"/>
      <c r="I70" s="25"/>
      <c r="J70" s="4"/>
      <c r="K70" s="4"/>
      <c r="L70" s="1"/>
      <c r="M70" s="1"/>
      <c r="N70" s="1"/>
    </row>
    <row r="71" spans="1:14" ht="13.5" customHeight="1">
      <c r="A71" s="137"/>
      <c r="B71" s="115"/>
      <c r="C71" s="98"/>
      <c r="D71" s="149" t="s">
        <v>483</v>
      </c>
      <c r="E71" s="187"/>
      <c r="F71" s="25" t="s">
        <v>362</v>
      </c>
      <c r="G71" s="25">
        <v>40000</v>
      </c>
      <c r="H71" s="25"/>
      <c r="I71" s="25"/>
      <c r="J71" s="4"/>
      <c r="K71" s="1"/>
      <c r="L71" s="1"/>
      <c r="M71" s="1"/>
      <c r="N71" s="1"/>
    </row>
    <row r="72" spans="1:14" ht="13.5" customHeight="1">
      <c r="A72" s="137"/>
      <c r="B72" s="115"/>
      <c r="C72" s="73"/>
      <c r="D72" s="26" t="s">
        <v>420</v>
      </c>
      <c r="E72" s="25"/>
      <c r="F72" s="25" t="s">
        <v>362</v>
      </c>
      <c r="G72" s="25"/>
      <c r="H72" s="25">
        <v>20000</v>
      </c>
      <c r="I72" s="25"/>
      <c r="J72" s="4"/>
      <c r="K72" s="1"/>
      <c r="L72" s="1"/>
      <c r="M72" s="1"/>
      <c r="N72" s="1"/>
    </row>
    <row r="73" spans="1:14" ht="13.5" customHeight="1">
      <c r="A73" s="137"/>
      <c r="B73" s="115"/>
      <c r="C73" s="98"/>
      <c r="D73" s="119"/>
      <c r="E73" s="187"/>
      <c r="F73" s="118" t="s">
        <v>388</v>
      </c>
      <c r="G73" s="39"/>
      <c r="H73" s="25">
        <v>750439</v>
      </c>
      <c r="I73" s="39"/>
      <c r="J73" s="4"/>
      <c r="K73" s="1"/>
      <c r="L73" s="1"/>
      <c r="M73" s="1"/>
      <c r="N73" s="1"/>
    </row>
    <row r="74" spans="1:14" ht="13.5" customHeight="1">
      <c r="A74" s="396"/>
      <c r="B74" s="432"/>
      <c r="C74" s="98"/>
      <c r="D74" s="119"/>
      <c r="E74" s="187"/>
      <c r="F74" s="118" t="s">
        <v>388</v>
      </c>
      <c r="G74" s="187"/>
      <c r="H74" s="25">
        <v>40000</v>
      </c>
      <c r="I74" s="25"/>
      <c r="J74" s="4"/>
      <c r="K74" s="1"/>
      <c r="L74" s="1"/>
      <c r="M74" s="1"/>
      <c r="N74" s="1"/>
    </row>
    <row r="75" spans="1:14" ht="13.5" customHeight="1">
      <c r="A75" s="45"/>
      <c r="B75" s="430"/>
      <c r="C75" s="430"/>
      <c r="D75" s="431"/>
      <c r="E75" s="353"/>
      <c r="F75" s="89"/>
      <c r="G75" s="353"/>
      <c r="H75" s="46"/>
      <c r="I75" s="46"/>
      <c r="J75" s="4"/>
      <c r="K75" s="1"/>
      <c r="L75" s="1"/>
      <c r="M75" s="1"/>
      <c r="N75" s="1"/>
    </row>
    <row r="76" spans="1:14" ht="13.5" customHeight="1">
      <c r="A76" s="45"/>
      <c r="B76" s="430"/>
      <c r="C76" s="430"/>
      <c r="D76" s="431"/>
      <c r="E76" s="46" t="s">
        <v>465</v>
      </c>
      <c r="F76" s="89"/>
      <c r="G76" s="353"/>
      <c r="H76" s="46"/>
      <c r="I76" s="46"/>
      <c r="J76" s="4"/>
      <c r="K76" s="1"/>
      <c r="L76" s="1"/>
      <c r="M76" s="1"/>
      <c r="N76" s="1"/>
    </row>
    <row r="77" spans="1:14" ht="13.5" customHeight="1">
      <c r="A77" s="45"/>
      <c r="B77" s="430"/>
      <c r="C77" s="430"/>
      <c r="D77" s="431"/>
      <c r="E77" s="46"/>
      <c r="F77" s="89"/>
      <c r="G77" s="353"/>
      <c r="H77" s="46"/>
      <c r="I77" s="46"/>
      <c r="J77" s="4"/>
      <c r="K77" s="1"/>
      <c r="L77" s="1"/>
      <c r="M77" s="1"/>
      <c r="N77" s="1"/>
    </row>
    <row r="78" spans="1:14" ht="13.5" customHeight="1">
      <c r="A78" s="321" t="s">
        <v>107</v>
      </c>
      <c r="B78" s="320" t="s">
        <v>108</v>
      </c>
      <c r="C78" s="321" t="s">
        <v>1</v>
      </c>
      <c r="D78" s="321" t="s">
        <v>2</v>
      </c>
      <c r="E78" s="320" t="s">
        <v>113</v>
      </c>
      <c r="F78" s="321" t="s">
        <v>5</v>
      </c>
      <c r="G78" s="320" t="s">
        <v>109</v>
      </c>
      <c r="H78" s="321" t="s">
        <v>110</v>
      </c>
      <c r="I78" s="321" t="s">
        <v>8</v>
      </c>
      <c r="J78" s="4"/>
      <c r="K78" s="1"/>
      <c r="L78" s="1"/>
      <c r="M78" s="1"/>
      <c r="N78" s="1"/>
    </row>
    <row r="79" spans="1:14" ht="13.5" customHeight="1">
      <c r="A79" s="323"/>
      <c r="B79" s="322"/>
      <c r="C79" s="348"/>
      <c r="D79" s="348"/>
      <c r="E79" s="435" t="s">
        <v>4</v>
      </c>
      <c r="F79" s="348"/>
      <c r="G79" s="435"/>
      <c r="H79" s="348"/>
      <c r="I79" s="348" t="s">
        <v>111</v>
      </c>
      <c r="J79" s="4"/>
      <c r="K79" s="1"/>
      <c r="L79" s="1"/>
      <c r="M79" s="1"/>
      <c r="N79" s="1"/>
    </row>
    <row r="80" spans="1:14" ht="13.5" customHeight="1">
      <c r="A80" s="424">
        <v>751</v>
      </c>
      <c r="B80" s="424"/>
      <c r="C80" s="16"/>
      <c r="D80" s="424" t="s">
        <v>428</v>
      </c>
      <c r="E80" s="90"/>
      <c r="F80" s="92"/>
      <c r="G80" s="90"/>
      <c r="H80" s="92"/>
      <c r="I80" s="438"/>
      <c r="J80" s="4"/>
      <c r="K80" s="1"/>
      <c r="L80" s="1"/>
      <c r="M80" s="1"/>
      <c r="N80" s="1"/>
    </row>
    <row r="81" spans="1:14" ht="13.5" customHeight="1">
      <c r="A81" s="411"/>
      <c r="B81" s="411"/>
      <c r="C81" s="58"/>
      <c r="D81" s="411" t="s">
        <v>449</v>
      </c>
      <c r="E81" s="99"/>
      <c r="F81" s="100"/>
      <c r="G81" s="99"/>
      <c r="H81" s="100"/>
      <c r="I81" s="439"/>
      <c r="J81" s="4"/>
      <c r="K81" s="1"/>
      <c r="L81" s="1"/>
      <c r="M81" s="1"/>
      <c r="N81" s="1"/>
    </row>
    <row r="82" spans="1:14" ht="13.5" customHeight="1">
      <c r="A82" s="425"/>
      <c r="B82" s="425"/>
      <c r="C82" s="30"/>
      <c r="D82" s="425" t="s">
        <v>429</v>
      </c>
      <c r="E82" s="423"/>
      <c r="F82" s="437"/>
      <c r="G82" s="423">
        <f>G86</f>
        <v>40367</v>
      </c>
      <c r="H82" s="437"/>
      <c r="I82" s="415">
        <f>I86</f>
        <v>40367</v>
      </c>
      <c r="J82" s="4"/>
      <c r="K82" s="1"/>
      <c r="L82" s="1"/>
      <c r="M82" s="1"/>
      <c r="N82" s="1"/>
    </row>
    <row r="83" spans="1:14" ht="13.5" customHeight="1">
      <c r="A83" s="137"/>
      <c r="B83" s="115">
        <v>75109</v>
      </c>
      <c r="C83" s="412"/>
      <c r="D83" s="144" t="s">
        <v>430</v>
      </c>
      <c r="E83" s="198"/>
      <c r="F83" s="198"/>
      <c r="G83" s="198"/>
      <c r="H83" s="198"/>
      <c r="I83" s="198"/>
      <c r="J83" s="4"/>
      <c r="K83" s="1"/>
      <c r="L83" s="1"/>
      <c r="M83" s="1"/>
      <c r="N83" s="1"/>
    </row>
    <row r="84" spans="1:14" ht="13.5" customHeight="1">
      <c r="A84" s="137"/>
      <c r="B84" s="115"/>
      <c r="C84" s="98"/>
      <c r="D84" s="61" t="s">
        <v>431</v>
      </c>
      <c r="E84" s="21"/>
      <c r="F84" s="21"/>
      <c r="G84" s="21"/>
      <c r="H84" s="21"/>
      <c r="I84" s="21"/>
      <c r="J84" s="4"/>
      <c r="K84" s="1"/>
      <c r="L84" s="1"/>
      <c r="M84" s="1"/>
      <c r="N84" s="1"/>
    </row>
    <row r="85" spans="1:14" ht="13.5" customHeight="1">
      <c r="A85" s="137"/>
      <c r="B85" s="115"/>
      <c r="C85" s="98"/>
      <c r="D85" s="61" t="s">
        <v>484</v>
      </c>
      <c r="E85" s="21"/>
      <c r="F85" s="21"/>
      <c r="G85" s="21"/>
      <c r="H85" s="21"/>
      <c r="I85" s="21"/>
      <c r="J85" s="4"/>
      <c r="K85" s="1"/>
      <c r="L85" s="1"/>
      <c r="M85" s="1"/>
      <c r="N85" s="1"/>
    </row>
    <row r="86" spans="1:14" ht="13.5" customHeight="1">
      <c r="A86" s="137"/>
      <c r="B86" s="115"/>
      <c r="C86" s="98"/>
      <c r="D86" s="61" t="s">
        <v>432</v>
      </c>
      <c r="E86" s="21">
        <v>0</v>
      </c>
      <c r="F86" s="21" t="s">
        <v>243</v>
      </c>
      <c r="G86" s="21">
        <f>G87+G88</f>
        <v>40367</v>
      </c>
      <c r="H86" s="21"/>
      <c r="I86" s="21">
        <f>G86</f>
        <v>40367</v>
      </c>
      <c r="J86" s="4"/>
      <c r="K86" s="1"/>
      <c r="L86" s="1"/>
      <c r="M86" s="1"/>
      <c r="N86" s="1"/>
    </row>
    <row r="87" spans="1:14" ht="13.5" customHeight="1">
      <c r="A87" s="137"/>
      <c r="B87" s="115"/>
      <c r="C87" s="98"/>
      <c r="D87" s="119"/>
      <c r="E87" s="187"/>
      <c r="F87" s="25" t="s">
        <v>433</v>
      </c>
      <c r="G87" s="25">
        <v>34717</v>
      </c>
      <c r="H87" s="25"/>
      <c r="I87" s="25"/>
      <c r="J87" s="4"/>
      <c r="K87" s="1"/>
      <c r="L87" s="1"/>
      <c r="M87" s="1"/>
      <c r="N87" s="1"/>
    </row>
    <row r="88" spans="1:14" ht="13.5" customHeight="1">
      <c r="A88" s="137"/>
      <c r="B88" s="115"/>
      <c r="C88" s="98"/>
      <c r="D88" s="119"/>
      <c r="E88" s="187"/>
      <c r="F88" s="25" t="s">
        <v>439</v>
      </c>
      <c r="G88" s="44">
        <v>5650</v>
      </c>
      <c r="H88" s="187"/>
      <c r="I88" s="187"/>
      <c r="J88" s="4"/>
      <c r="K88" s="1"/>
      <c r="L88" s="1"/>
      <c r="M88" s="1"/>
      <c r="N88" s="1"/>
    </row>
    <row r="89" spans="1:14" ht="13.5" customHeight="1">
      <c r="A89" s="17">
        <v>752</v>
      </c>
      <c r="B89" s="17"/>
      <c r="C89" s="17"/>
      <c r="D89" s="413" t="s">
        <v>340</v>
      </c>
      <c r="E89" s="414">
        <v>0</v>
      </c>
      <c r="F89" s="414"/>
      <c r="G89" s="414">
        <f>G90</f>
        <v>28325</v>
      </c>
      <c r="H89" s="414"/>
      <c r="I89" s="414">
        <f>I90</f>
        <v>28325</v>
      </c>
      <c r="J89" s="4"/>
      <c r="K89" s="1"/>
      <c r="L89" s="1"/>
      <c r="M89" s="1"/>
      <c r="N89" s="1"/>
    </row>
    <row r="90" spans="1:14" ht="13.5" customHeight="1">
      <c r="A90" s="416"/>
      <c r="B90" s="417">
        <v>75295</v>
      </c>
      <c r="C90" s="106"/>
      <c r="D90" s="418" t="s">
        <v>153</v>
      </c>
      <c r="E90" s="419">
        <v>0</v>
      </c>
      <c r="F90" s="419"/>
      <c r="G90" s="419">
        <f>G91</f>
        <v>28325</v>
      </c>
      <c r="H90" s="419"/>
      <c r="I90" s="419">
        <f>I91</f>
        <v>28325</v>
      </c>
      <c r="J90" s="4"/>
      <c r="K90" s="1"/>
      <c r="L90" s="1"/>
      <c r="M90" s="1"/>
      <c r="N90" s="1"/>
    </row>
    <row r="91" spans="1:14" ht="13.5" customHeight="1">
      <c r="A91" s="416"/>
      <c r="B91" s="417"/>
      <c r="C91" s="106"/>
      <c r="D91" s="343" t="s">
        <v>318</v>
      </c>
      <c r="E91" s="420"/>
      <c r="F91" s="208" t="s">
        <v>337</v>
      </c>
      <c r="G91" s="208">
        <v>28325</v>
      </c>
      <c r="H91" s="208"/>
      <c r="I91" s="208">
        <f>G91</f>
        <v>28325</v>
      </c>
      <c r="J91" s="4"/>
      <c r="K91" s="1"/>
      <c r="L91" s="1"/>
      <c r="M91" s="1"/>
      <c r="N91" s="1"/>
    </row>
    <row r="92" spans="1:14" ht="13.5" customHeight="1">
      <c r="A92" s="169">
        <v>754</v>
      </c>
      <c r="B92" s="169"/>
      <c r="C92" s="203"/>
      <c r="D92" s="162" t="s">
        <v>122</v>
      </c>
      <c r="E92" s="201"/>
      <c r="F92" s="200"/>
      <c r="G92" s="201"/>
      <c r="H92" s="200"/>
      <c r="I92" s="201"/>
      <c r="J92" s="1"/>
      <c r="K92" s="1"/>
      <c r="L92" s="1"/>
      <c r="M92" s="1"/>
      <c r="N92" s="1"/>
    </row>
    <row r="93" spans="1:14" ht="13.5" customHeight="1">
      <c r="A93" s="58"/>
      <c r="B93" s="181"/>
      <c r="C93" s="204"/>
      <c r="D93" s="164" t="s">
        <v>123</v>
      </c>
      <c r="E93" s="94">
        <f>E96+E107</f>
        <v>3650230</v>
      </c>
      <c r="F93" s="96"/>
      <c r="G93" s="94">
        <f>G96+G107+G109</f>
        <v>569095</v>
      </c>
      <c r="H93" s="96">
        <f>H94+H96</f>
        <v>11000</v>
      </c>
      <c r="I93" s="94">
        <f>E93+G93-H93</f>
        <v>4208325</v>
      </c>
      <c r="J93" s="1"/>
      <c r="K93" s="1"/>
      <c r="L93" s="1"/>
      <c r="M93" s="1"/>
      <c r="N93" s="1"/>
    </row>
    <row r="94" spans="1:14" ht="13.5" customHeight="1">
      <c r="A94" s="58"/>
      <c r="B94" s="95"/>
      <c r="C94" s="204"/>
      <c r="D94" s="165" t="s">
        <v>205</v>
      </c>
      <c r="E94" s="94">
        <v>0</v>
      </c>
      <c r="F94" s="96"/>
      <c r="G94" s="94">
        <f>G97</f>
        <v>36000</v>
      </c>
      <c r="H94" s="96">
        <v>0</v>
      </c>
      <c r="I94" s="94">
        <f>I97</f>
        <v>36000</v>
      </c>
      <c r="J94" s="4"/>
      <c r="K94" s="1"/>
      <c r="L94" s="1"/>
      <c r="M94" s="1"/>
      <c r="N94" s="1"/>
    </row>
    <row r="95" spans="1:14" ht="13.5" customHeight="1">
      <c r="A95" s="284"/>
      <c r="B95" s="64">
        <v>75411</v>
      </c>
      <c r="C95" s="195"/>
      <c r="D95" s="61" t="s">
        <v>124</v>
      </c>
      <c r="E95" s="21"/>
      <c r="F95" s="33"/>
      <c r="G95" s="33"/>
      <c r="H95" s="33"/>
      <c r="I95" s="21"/>
      <c r="J95" s="1"/>
      <c r="K95" s="1"/>
      <c r="L95" s="1"/>
      <c r="M95" s="1"/>
      <c r="N95" s="1"/>
    </row>
    <row r="96" spans="1:14" ht="13.5" customHeight="1">
      <c r="A96" s="22"/>
      <c r="B96" s="64"/>
      <c r="C96" s="20"/>
      <c r="D96" s="61" t="s">
        <v>125</v>
      </c>
      <c r="E96" s="21">
        <v>3637000</v>
      </c>
      <c r="F96" s="21" t="s">
        <v>243</v>
      </c>
      <c r="G96" s="21">
        <f>SUM(G100:G106)+G97</f>
        <v>544161</v>
      </c>
      <c r="H96" s="21">
        <f>H99</f>
        <v>11000</v>
      </c>
      <c r="I96" s="21">
        <f>E96+G96-H96</f>
        <v>4170161</v>
      </c>
      <c r="J96" s="4"/>
      <c r="K96" s="1"/>
      <c r="L96" s="1"/>
      <c r="M96" s="1"/>
      <c r="N96" s="1"/>
    </row>
    <row r="97" spans="1:14" ht="13.5" customHeight="1">
      <c r="A97" s="22"/>
      <c r="B97" s="64"/>
      <c r="C97" s="20"/>
      <c r="D97" s="285" t="s">
        <v>248</v>
      </c>
      <c r="E97" s="28">
        <v>0</v>
      </c>
      <c r="F97" s="28" t="s">
        <v>371</v>
      </c>
      <c r="G97" s="28">
        <v>36000</v>
      </c>
      <c r="H97" s="28"/>
      <c r="I97" s="21">
        <f>G97</f>
        <v>36000</v>
      </c>
      <c r="J97" s="4"/>
      <c r="K97" s="1"/>
      <c r="L97" s="1"/>
      <c r="M97" s="1"/>
      <c r="N97" s="1"/>
    </row>
    <row r="98" spans="1:14" ht="13.5" customHeight="1">
      <c r="A98" s="22"/>
      <c r="B98" s="64"/>
      <c r="C98" s="20"/>
      <c r="D98" s="40"/>
      <c r="E98" s="21"/>
      <c r="F98" s="21"/>
      <c r="G98" s="21"/>
      <c r="H98" s="21"/>
      <c r="I98" s="21"/>
      <c r="J98" s="4"/>
      <c r="K98" s="1"/>
      <c r="L98" s="1"/>
      <c r="M98" s="1"/>
      <c r="N98" s="1"/>
    </row>
    <row r="99" spans="1:14" ht="13.5" customHeight="1">
      <c r="A99" s="22"/>
      <c r="B99" s="64"/>
      <c r="C99" s="20"/>
      <c r="D99" s="40" t="s">
        <v>264</v>
      </c>
      <c r="E99" s="25">
        <v>3637000</v>
      </c>
      <c r="F99" s="25" t="s">
        <v>300</v>
      </c>
      <c r="G99" s="25">
        <f>SUM(G100:G106)</f>
        <v>508161</v>
      </c>
      <c r="H99" s="25">
        <f>H106</f>
        <v>11000</v>
      </c>
      <c r="I99" s="25">
        <f>E99+G99-H99</f>
        <v>4134161</v>
      </c>
      <c r="J99" s="4"/>
      <c r="K99" s="1"/>
      <c r="L99" s="1"/>
      <c r="M99" s="1"/>
      <c r="N99" s="1"/>
    </row>
    <row r="100" spans="1:14" ht="13.5" customHeight="1">
      <c r="A100" s="22"/>
      <c r="B100" s="65"/>
      <c r="C100" s="24"/>
      <c r="D100" s="40"/>
      <c r="E100" s="28"/>
      <c r="F100" s="118" t="s">
        <v>408</v>
      </c>
      <c r="G100" s="25">
        <v>12620</v>
      </c>
      <c r="H100" s="25"/>
      <c r="I100" s="28"/>
      <c r="J100" s="1"/>
      <c r="K100" s="1"/>
      <c r="L100" s="1"/>
      <c r="M100" s="1"/>
      <c r="N100" s="1"/>
    </row>
    <row r="101" spans="1:14" ht="13.5" customHeight="1">
      <c r="A101" s="22"/>
      <c r="B101" s="65"/>
      <c r="C101" s="24"/>
      <c r="D101" s="42"/>
      <c r="E101" s="28"/>
      <c r="F101" s="118" t="s">
        <v>415</v>
      </c>
      <c r="G101" s="25">
        <v>57321</v>
      </c>
      <c r="H101" s="25"/>
      <c r="I101" s="28"/>
      <c r="J101" s="1"/>
      <c r="K101" s="1"/>
      <c r="L101" s="1"/>
      <c r="M101" s="1"/>
      <c r="N101" s="1"/>
    </row>
    <row r="102" spans="1:14" ht="13.5" customHeight="1">
      <c r="A102" s="22"/>
      <c r="B102" s="65"/>
      <c r="C102" s="24"/>
      <c r="D102" s="42"/>
      <c r="E102" s="28"/>
      <c r="F102" s="25" t="s">
        <v>433</v>
      </c>
      <c r="G102" s="25">
        <v>18620</v>
      </c>
      <c r="H102" s="25"/>
      <c r="I102" s="28"/>
      <c r="J102" s="1"/>
      <c r="K102" s="1"/>
      <c r="L102" s="1"/>
      <c r="M102" s="1"/>
      <c r="N102" s="1"/>
    </row>
    <row r="103" spans="1:14" ht="13.5" customHeight="1">
      <c r="A103" s="22"/>
      <c r="B103" s="65"/>
      <c r="C103" s="24"/>
      <c r="D103" s="42"/>
      <c r="E103" s="28"/>
      <c r="F103" s="118" t="s">
        <v>388</v>
      </c>
      <c r="G103" s="25">
        <v>6500</v>
      </c>
      <c r="H103" s="25"/>
      <c r="I103" s="28"/>
      <c r="J103" s="1"/>
      <c r="K103" s="1"/>
      <c r="L103" s="1"/>
      <c r="M103" s="1"/>
      <c r="N103" s="1"/>
    </row>
    <row r="104" spans="1:14" ht="13.5" customHeight="1">
      <c r="A104" s="22"/>
      <c r="B104" s="65"/>
      <c r="C104" s="24"/>
      <c r="D104" s="42"/>
      <c r="E104" s="28"/>
      <c r="F104" s="26" t="s">
        <v>436</v>
      </c>
      <c r="G104" s="25">
        <v>101000</v>
      </c>
      <c r="H104" s="25"/>
      <c r="I104" s="28"/>
      <c r="J104" s="1"/>
      <c r="K104" s="1"/>
      <c r="L104" s="1"/>
      <c r="M104" s="1"/>
      <c r="N104" s="1"/>
    </row>
    <row r="105" spans="1:14" ht="13.5" customHeight="1">
      <c r="A105" s="22"/>
      <c r="B105" s="65"/>
      <c r="C105" s="24"/>
      <c r="D105" s="42"/>
      <c r="E105" s="28"/>
      <c r="F105" s="118" t="s">
        <v>441</v>
      </c>
      <c r="G105" s="25">
        <v>312100</v>
      </c>
      <c r="H105" s="25"/>
      <c r="I105" s="28"/>
      <c r="J105" s="1"/>
      <c r="K105" s="1"/>
      <c r="L105" s="1"/>
      <c r="M105" s="1"/>
      <c r="N105" s="1"/>
    </row>
    <row r="106" spans="1:14" ht="13.5" customHeight="1">
      <c r="A106" s="22"/>
      <c r="B106" s="65"/>
      <c r="C106" s="24"/>
      <c r="D106" s="42"/>
      <c r="E106" s="28"/>
      <c r="F106" s="26" t="s">
        <v>371</v>
      </c>
      <c r="G106" s="25"/>
      <c r="H106" s="25">
        <v>11000</v>
      </c>
      <c r="I106" s="28"/>
      <c r="J106" s="1"/>
      <c r="K106" s="1"/>
      <c r="L106" s="1"/>
      <c r="M106" s="1"/>
      <c r="N106" s="1"/>
    </row>
    <row r="107" spans="1:14" ht="13.5" customHeight="1">
      <c r="A107" s="137"/>
      <c r="B107" s="50">
        <v>75421</v>
      </c>
      <c r="C107" s="20"/>
      <c r="D107" s="61" t="s">
        <v>161</v>
      </c>
      <c r="E107" s="21">
        <v>13230</v>
      </c>
      <c r="F107" s="61"/>
      <c r="G107" s="33">
        <v>0</v>
      </c>
      <c r="H107" s="33">
        <v>0</v>
      </c>
      <c r="I107" s="21">
        <f>E107</f>
        <v>13230</v>
      </c>
      <c r="J107" s="1"/>
      <c r="K107" s="1"/>
      <c r="L107" s="1"/>
      <c r="M107" s="1"/>
      <c r="N107" s="1"/>
    </row>
    <row r="108" spans="1:14" ht="13.5" customHeight="1">
      <c r="A108" s="137"/>
      <c r="B108" s="144"/>
      <c r="C108" s="20"/>
      <c r="D108" s="211"/>
      <c r="E108" s="21"/>
      <c r="F108" s="61"/>
      <c r="G108" s="33"/>
      <c r="H108" s="33"/>
      <c r="I108" s="21"/>
      <c r="J108" s="1"/>
      <c r="K108" s="1"/>
      <c r="L108" s="1"/>
      <c r="M108" s="1"/>
      <c r="N108" s="1"/>
    </row>
    <row r="109" spans="1:14" ht="13.5" customHeight="1">
      <c r="A109" s="137"/>
      <c r="B109" s="191">
        <v>75495</v>
      </c>
      <c r="C109" s="20"/>
      <c r="D109" s="211" t="s">
        <v>153</v>
      </c>
      <c r="E109" s="21">
        <v>0</v>
      </c>
      <c r="F109" s="21" t="s">
        <v>243</v>
      </c>
      <c r="G109" s="74">
        <f>G110+G111</f>
        <v>24934</v>
      </c>
      <c r="H109" s="21">
        <v>0</v>
      </c>
      <c r="I109" s="21">
        <f>G109</f>
        <v>24934</v>
      </c>
      <c r="J109" s="1"/>
      <c r="K109" s="1"/>
      <c r="L109" s="1"/>
      <c r="M109" s="1"/>
      <c r="N109" s="1"/>
    </row>
    <row r="110" spans="1:14" ht="13.5" customHeight="1">
      <c r="A110" s="137"/>
      <c r="B110" s="191"/>
      <c r="C110" s="20"/>
      <c r="D110" s="343"/>
      <c r="E110" s="21"/>
      <c r="F110" s="25" t="s">
        <v>439</v>
      </c>
      <c r="G110" s="78">
        <v>19933</v>
      </c>
      <c r="H110" s="25"/>
      <c r="I110" s="25"/>
      <c r="J110" s="1"/>
      <c r="K110" s="1"/>
      <c r="L110" s="1"/>
      <c r="M110" s="1"/>
      <c r="N110" s="1"/>
    </row>
    <row r="111" spans="1:14" ht="13.5" customHeight="1">
      <c r="A111" s="137"/>
      <c r="B111" s="191"/>
      <c r="C111" s="20"/>
      <c r="D111" s="343"/>
      <c r="E111" s="21"/>
      <c r="F111" s="26" t="s">
        <v>440</v>
      </c>
      <c r="G111" s="25">
        <v>5001</v>
      </c>
      <c r="H111" s="25"/>
      <c r="I111" s="25"/>
      <c r="J111" s="1"/>
      <c r="K111" s="1"/>
      <c r="L111" s="1"/>
      <c r="M111" s="1"/>
      <c r="N111" s="1"/>
    </row>
    <row r="112" spans="1:14" ht="13.5" customHeight="1">
      <c r="A112" s="31">
        <v>755</v>
      </c>
      <c r="B112" s="31"/>
      <c r="C112" s="35"/>
      <c r="D112" s="209" t="s">
        <v>283</v>
      </c>
      <c r="E112" s="32">
        <f>E113</f>
        <v>125208</v>
      </c>
      <c r="F112" s="31"/>
      <c r="G112" s="32">
        <f>G113</f>
        <v>0</v>
      </c>
      <c r="H112" s="32">
        <v>0</v>
      </c>
      <c r="I112" s="32">
        <f>I113</f>
        <v>125208</v>
      </c>
      <c r="J112" s="1"/>
      <c r="K112" s="1"/>
      <c r="L112" s="1"/>
      <c r="M112" s="1"/>
      <c r="N112" s="1"/>
    </row>
    <row r="113" spans="1:14" ht="13.5" customHeight="1">
      <c r="A113" s="344"/>
      <c r="B113" s="61">
        <v>75515</v>
      </c>
      <c r="C113" s="20"/>
      <c r="D113" s="211" t="s">
        <v>278</v>
      </c>
      <c r="E113" s="21">
        <v>125208</v>
      </c>
      <c r="F113" s="61"/>
      <c r="G113" s="33"/>
      <c r="H113" s="33">
        <v>0</v>
      </c>
      <c r="I113" s="21">
        <f>E113+G113-H113</f>
        <v>125208</v>
      </c>
      <c r="J113" s="1"/>
      <c r="K113" s="1"/>
      <c r="L113" s="1"/>
      <c r="M113" s="1"/>
      <c r="N113" s="1"/>
    </row>
    <row r="114" spans="1:14" ht="13.5" customHeight="1">
      <c r="A114" s="45"/>
      <c r="B114" s="196"/>
      <c r="C114" s="196"/>
      <c r="D114" s="196"/>
      <c r="E114" s="46" t="s">
        <v>466</v>
      </c>
      <c r="F114" s="47"/>
      <c r="G114" s="46"/>
      <c r="H114" s="46"/>
      <c r="I114" s="46"/>
      <c r="J114" s="1"/>
      <c r="K114" s="1"/>
      <c r="L114" s="1"/>
      <c r="M114" s="1"/>
      <c r="N114" s="1"/>
    </row>
    <row r="115" spans="1:14" ht="13.5" customHeight="1">
      <c r="A115" s="45"/>
      <c r="B115" s="196"/>
      <c r="C115" s="196"/>
      <c r="D115" s="196"/>
      <c r="E115" s="197"/>
      <c r="F115" s="47"/>
      <c r="G115" s="46"/>
      <c r="H115" s="46"/>
      <c r="I115" s="46"/>
      <c r="J115" s="1"/>
      <c r="K115" s="1"/>
      <c r="L115" s="1"/>
      <c r="M115" s="1"/>
      <c r="N115" s="1"/>
    </row>
    <row r="116" spans="1:14" ht="13.5" customHeight="1">
      <c r="A116" s="321" t="s">
        <v>107</v>
      </c>
      <c r="B116" s="320" t="s">
        <v>108</v>
      </c>
      <c r="C116" s="321" t="s">
        <v>1</v>
      </c>
      <c r="D116" s="321" t="s">
        <v>2</v>
      </c>
      <c r="E116" s="320" t="s">
        <v>113</v>
      </c>
      <c r="F116" s="321" t="s">
        <v>5</v>
      </c>
      <c r="G116" s="320" t="s">
        <v>109</v>
      </c>
      <c r="H116" s="321" t="s">
        <v>110</v>
      </c>
      <c r="I116" s="321" t="s">
        <v>8</v>
      </c>
      <c r="J116" s="1"/>
      <c r="K116" s="1"/>
      <c r="L116" s="1"/>
      <c r="M116" s="1"/>
      <c r="N116" s="1"/>
    </row>
    <row r="117" spans="1:14" ht="13.5" customHeight="1">
      <c r="A117" s="323"/>
      <c r="B117" s="322"/>
      <c r="C117" s="323"/>
      <c r="D117" s="323"/>
      <c r="E117" s="322" t="s">
        <v>4</v>
      </c>
      <c r="F117" s="323"/>
      <c r="G117" s="322"/>
      <c r="H117" s="323"/>
      <c r="I117" s="323" t="s">
        <v>111</v>
      </c>
      <c r="J117" s="1"/>
      <c r="K117" s="1"/>
      <c r="L117" s="1"/>
      <c r="M117" s="1"/>
      <c r="N117" s="1"/>
    </row>
    <row r="118" spans="1:14" ht="13.5" customHeight="1">
      <c r="A118" s="95">
        <v>757</v>
      </c>
      <c r="B118" s="181"/>
      <c r="C118" s="95"/>
      <c r="D118" s="164" t="s">
        <v>126</v>
      </c>
      <c r="E118" s="94">
        <f>E120</f>
        <v>400000</v>
      </c>
      <c r="F118" s="306"/>
      <c r="G118" s="94">
        <f>G120</f>
        <v>0</v>
      </c>
      <c r="H118" s="94">
        <f>H120</f>
        <v>161872</v>
      </c>
      <c r="I118" s="94">
        <f>E118+G118-H118</f>
        <v>238128</v>
      </c>
      <c r="J118" s="1"/>
      <c r="K118" s="1"/>
      <c r="L118" s="1"/>
      <c r="M118" s="1"/>
      <c r="N118" s="1"/>
    </row>
    <row r="119" spans="1:14" ht="13.5" customHeight="1">
      <c r="A119" s="184"/>
      <c r="B119" s="50">
        <v>75702</v>
      </c>
      <c r="C119" s="210"/>
      <c r="D119" s="211" t="s">
        <v>246</v>
      </c>
      <c r="E119" s="21"/>
      <c r="F119" s="150"/>
      <c r="G119" s="25"/>
      <c r="H119" s="25"/>
      <c r="I119" s="33"/>
      <c r="J119" s="1"/>
      <c r="K119" s="1"/>
      <c r="L119" s="1"/>
      <c r="M119" s="1"/>
      <c r="N119" s="1"/>
    </row>
    <row r="120" spans="1:14" ht="13.5" customHeight="1">
      <c r="A120" s="178"/>
      <c r="B120" s="191"/>
      <c r="C120" s="210"/>
      <c r="D120" s="211" t="s">
        <v>247</v>
      </c>
      <c r="E120" s="21">
        <v>400000</v>
      </c>
      <c r="F120" s="26" t="s">
        <v>440</v>
      </c>
      <c r="G120" s="21"/>
      <c r="H120" s="21">
        <v>161872</v>
      </c>
      <c r="I120" s="21">
        <f>E120+G120-H120</f>
        <v>238128</v>
      </c>
      <c r="J120" s="1"/>
      <c r="K120" s="1"/>
      <c r="L120" s="1"/>
      <c r="M120" s="1"/>
      <c r="N120" s="1"/>
    </row>
    <row r="121" spans="1:14" ht="13.5" customHeight="1">
      <c r="A121" s="31">
        <v>758</v>
      </c>
      <c r="B121" s="35"/>
      <c r="C121" s="31"/>
      <c r="D121" s="209" t="s">
        <v>59</v>
      </c>
      <c r="E121" s="32">
        <f>E122</f>
        <v>472430</v>
      </c>
      <c r="F121" s="59"/>
      <c r="G121" s="32">
        <f>G122</f>
        <v>0</v>
      </c>
      <c r="H121" s="32">
        <f>H122</f>
        <v>354149</v>
      </c>
      <c r="I121" s="32">
        <f>E121+G121-H121</f>
        <v>118281</v>
      </c>
      <c r="J121" s="1"/>
      <c r="K121" s="1"/>
      <c r="L121" s="1"/>
      <c r="M121" s="1"/>
      <c r="N121" s="1"/>
    </row>
    <row r="122" spans="1:14" ht="13.5" customHeight="1">
      <c r="A122" s="154"/>
      <c r="B122" s="50">
        <v>75818</v>
      </c>
      <c r="C122" s="20"/>
      <c r="D122" s="61" t="s">
        <v>127</v>
      </c>
      <c r="E122" s="21">
        <v>472430</v>
      </c>
      <c r="F122" s="21" t="s">
        <v>243</v>
      </c>
      <c r="G122" s="21"/>
      <c r="H122" s="21">
        <f>SUM(H123:H125)</f>
        <v>354149</v>
      </c>
      <c r="I122" s="21">
        <f>E122+G122-H122</f>
        <v>118281</v>
      </c>
      <c r="J122" s="1"/>
      <c r="K122" s="1"/>
      <c r="L122" s="1"/>
      <c r="M122" s="1"/>
      <c r="N122" s="1"/>
    </row>
    <row r="123" spans="1:14" ht="13.5" customHeight="1">
      <c r="A123" s="182"/>
      <c r="B123" s="182"/>
      <c r="C123" s="24"/>
      <c r="D123" s="42"/>
      <c r="E123" s="28"/>
      <c r="F123" s="118" t="s">
        <v>404</v>
      </c>
      <c r="G123" s="25"/>
      <c r="H123" s="25">
        <v>4482</v>
      </c>
      <c r="I123" s="28"/>
      <c r="J123" s="1"/>
      <c r="K123" s="1"/>
      <c r="L123" s="1"/>
      <c r="M123" s="1"/>
      <c r="N123" s="1"/>
    </row>
    <row r="124" spans="1:14" ht="13.5" customHeight="1">
      <c r="A124" s="182"/>
      <c r="B124" s="182"/>
      <c r="C124" s="24"/>
      <c r="D124" s="42"/>
      <c r="E124" s="28"/>
      <c r="F124" s="124" t="s">
        <v>411</v>
      </c>
      <c r="G124" s="25"/>
      <c r="H124" s="25">
        <v>348000</v>
      </c>
      <c r="I124" s="28"/>
      <c r="J124" s="1"/>
      <c r="K124" s="1"/>
      <c r="L124" s="1"/>
      <c r="M124" s="1"/>
      <c r="N124" s="1"/>
    </row>
    <row r="125" spans="1:14" ht="13.5" customHeight="1">
      <c r="A125" s="182"/>
      <c r="B125" s="182"/>
      <c r="C125" s="24"/>
      <c r="D125" s="42"/>
      <c r="E125" s="28"/>
      <c r="F125" s="25" t="s">
        <v>433</v>
      </c>
      <c r="G125" s="25"/>
      <c r="H125" s="25">
        <v>1667</v>
      </c>
      <c r="I125" s="28"/>
      <c r="J125" s="1"/>
      <c r="K125" s="1"/>
      <c r="L125" s="1"/>
      <c r="M125" s="1"/>
      <c r="N125" s="1"/>
    </row>
    <row r="126" spans="1:14" ht="13.5" customHeight="1">
      <c r="A126" s="169">
        <v>801</v>
      </c>
      <c r="B126" s="169"/>
      <c r="C126" s="35"/>
      <c r="D126" s="31" t="s">
        <v>63</v>
      </c>
      <c r="E126" s="32">
        <f>E128+E156+E214+E249+E286+E290+E295+E364+E331+E145+E168+E186+E318</f>
        <v>14832371</v>
      </c>
      <c r="F126" s="32"/>
      <c r="G126" s="32">
        <f>G128+G156+G214+G249+G286+G290+G295+G364+G331+G145+G168+G186+G318+G353</f>
        <v>3823891</v>
      </c>
      <c r="H126" s="32">
        <f>H128+H156+H214+H249+H286+H290+H295+H364+H331+H145+H168+H186+H318+H353</f>
        <v>1549018</v>
      </c>
      <c r="I126" s="32">
        <f>E126+G126-H126</f>
        <v>17107244</v>
      </c>
      <c r="J126" s="11"/>
      <c r="K126" s="1"/>
      <c r="L126" s="1"/>
      <c r="M126" s="1"/>
      <c r="N126" s="1"/>
    </row>
    <row r="127" spans="1:14" ht="13.5" customHeight="1">
      <c r="A127" s="181"/>
      <c r="B127" s="95"/>
      <c r="C127" s="35"/>
      <c r="D127" s="165" t="s">
        <v>205</v>
      </c>
      <c r="E127" s="183">
        <v>0</v>
      </c>
      <c r="F127" s="183"/>
      <c r="G127" s="183">
        <f>G129+G169+G187+G250+G319+G332</f>
        <v>94600</v>
      </c>
      <c r="H127" s="183">
        <f>H129</f>
        <v>0</v>
      </c>
      <c r="I127" s="183">
        <f>E127+G127-H127</f>
        <v>94600</v>
      </c>
      <c r="J127" s="11"/>
      <c r="K127" s="1"/>
      <c r="L127" s="1"/>
      <c r="M127" s="1"/>
      <c r="N127" s="1"/>
    </row>
    <row r="128" spans="1:14" ht="13.5" customHeight="1">
      <c r="A128" s="154"/>
      <c r="B128" s="63">
        <v>80102</v>
      </c>
      <c r="C128" s="20"/>
      <c r="D128" s="61" t="s">
        <v>128</v>
      </c>
      <c r="E128" s="21">
        <f>E130+E137</f>
        <v>1845694</v>
      </c>
      <c r="F128" s="61" t="s">
        <v>243</v>
      </c>
      <c r="G128" s="21">
        <f>G130+G137</f>
        <v>453487</v>
      </c>
      <c r="H128" s="21">
        <f>H130+H137</f>
        <v>75168</v>
      </c>
      <c r="I128" s="21">
        <f>E128+G128-H128</f>
        <v>2224013</v>
      </c>
      <c r="J128" s="11"/>
      <c r="K128" s="1"/>
      <c r="L128" s="1"/>
      <c r="M128" s="1"/>
      <c r="N128" s="1"/>
    </row>
    <row r="129" spans="1:14" ht="13.5" customHeight="1">
      <c r="A129" s="182"/>
      <c r="B129" s="64"/>
      <c r="C129" s="20"/>
      <c r="D129" s="207" t="s">
        <v>248</v>
      </c>
      <c r="E129" s="21">
        <v>0</v>
      </c>
      <c r="F129" s="33"/>
      <c r="G129" s="21">
        <v>66800</v>
      </c>
      <c r="H129" s="21">
        <v>0</v>
      </c>
      <c r="I129" s="21">
        <f>E129+G129-H129</f>
        <v>66800</v>
      </c>
      <c r="J129" s="11"/>
      <c r="K129" s="1"/>
      <c r="L129" s="1"/>
      <c r="M129" s="1"/>
      <c r="N129" s="1"/>
    </row>
    <row r="130" spans="1:14" ht="13.5" customHeight="1">
      <c r="A130" s="182"/>
      <c r="B130" s="65"/>
      <c r="C130" s="24"/>
      <c r="D130" s="127" t="s">
        <v>228</v>
      </c>
      <c r="E130" s="39">
        <v>1701841</v>
      </c>
      <c r="F130" s="39" t="s">
        <v>300</v>
      </c>
      <c r="G130" s="39">
        <f>SUM(G131:G136)</f>
        <v>126186</v>
      </c>
      <c r="H130" s="39">
        <f>SUM(H131:H136)</f>
        <v>73277</v>
      </c>
      <c r="I130" s="39">
        <f>E130+G130-H130</f>
        <v>1754750</v>
      </c>
      <c r="J130" s="11"/>
      <c r="K130" s="1"/>
      <c r="L130" s="1"/>
      <c r="M130" s="1"/>
      <c r="N130" s="1"/>
    </row>
    <row r="131" spans="1:14" ht="13.5" customHeight="1">
      <c r="A131" s="182"/>
      <c r="B131" s="65"/>
      <c r="C131" s="24"/>
      <c r="D131" s="127"/>
      <c r="E131" s="39"/>
      <c r="F131" s="26" t="s">
        <v>409</v>
      </c>
      <c r="G131" s="25">
        <v>40685</v>
      </c>
      <c r="H131" s="25">
        <v>14738</v>
      </c>
      <c r="I131" s="39"/>
      <c r="J131" s="357"/>
      <c r="K131" s="1"/>
      <c r="L131" s="1"/>
      <c r="M131" s="1"/>
      <c r="N131" s="1"/>
    </row>
    <row r="132" spans="1:14" ht="13.5" customHeight="1">
      <c r="A132" s="182"/>
      <c r="B132" s="65"/>
      <c r="C132" s="24"/>
      <c r="D132" s="127"/>
      <c r="E132" s="39"/>
      <c r="F132" s="26" t="s">
        <v>414</v>
      </c>
      <c r="G132" s="25">
        <v>66800</v>
      </c>
      <c r="H132" s="25">
        <v>33000</v>
      </c>
      <c r="I132" s="39"/>
      <c r="J132" s="357"/>
      <c r="K132" s="1"/>
      <c r="L132" s="1"/>
      <c r="M132" s="1"/>
      <c r="N132" s="1"/>
    </row>
    <row r="133" spans="1:14" ht="13.5" customHeight="1">
      <c r="A133" s="182"/>
      <c r="B133" s="65"/>
      <c r="C133" s="24"/>
      <c r="D133" s="127"/>
      <c r="E133" s="39"/>
      <c r="F133" s="25" t="s">
        <v>439</v>
      </c>
      <c r="G133" s="25">
        <v>3000</v>
      </c>
      <c r="H133" s="25"/>
      <c r="I133" s="25"/>
      <c r="J133" s="1"/>
      <c r="K133" s="1"/>
      <c r="L133" s="1"/>
      <c r="M133" s="1"/>
      <c r="N133" s="1"/>
    </row>
    <row r="134" spans="1:14" ht="13.5" customHeight="1">
      <c r="A134" s="182"/>
      <c r="B134" s="65"/>
      <c r="C134" s="24"/>
      <c r="D134" s="127"/>
      <c r="E134" s="39"/>
      <c r="F134" s="26" t="s">
        <v>385</v>
      </c>
      <c r="G134" s="25"/>
      <c r="H134" s="25">
        <v>7168</v>
      </c>
      <c r="I134" s="25"/>
      <c r="J134" s="1"/>
      <c r="K134" s="1"/>
      <c r="L134" s="1"/>
      <c r="M134" s="1"/>
      <c r="N134" s="1"/>
    </row>
    <row r="135" spans="1:14" ht="13.5" customHeight="1">
      <c r="A135" s="182"/>
      <c r="B135" s="65"/>
      <c r="C135" s="24"/>
      <c r="D135" s="127"/>
      <c r="E135" s="39"/>
      <c r="F135" s="26" t="s">
        <v>445</v>
      </c>
      <c r="G135" s="25">
        <v>15485</v>
      </c>
      <c r="H135" s="25">
        <v>17370</v>
      </c>
      <c r="I135" s="25"/>
      <c r="J135" s="1"/>
      <c r="K135" s="1"/>
      <c r="L135" s="1"/>
      <c r="M135" s="1"/>
      <c r="N135" s="1"/>
    </row>
    <row r="136" spans="1:14" ht="13.5" customHeight="1">
      <c r="A136" s="182"/>
      <c r="B136" s="65"/>
      <c r="C136" s="24"/>
      <c r="D136" s="127"/>
      <c r="E136" s="39"/>
      <c r="F136" s="118" t="s">
        <v>446</v>
      </c>
      <c r="G136" s="25">
        <v>216</v>
      </c>
      <c r="H136" s="25">
        <v>1001</v>
      </c>
      <c r="I136" s="25"/>
      <c r="J136" s="1"/>
      <c r="K136" s="1"/>
      <c r="L136" s="1"/>
      <c r="M136" s="1"/>
      <c r="N136" s="1"/>
    </row>
    <row r="137" spans="1:14" s="305" customFormat="1" ht="13.5" customHeight="1">
      <c r="A137" s="217"/>
      <c r="B137" s="66"/>
      <c r="C137" s="53"/>
      <c r="D137" s="127" t="s">
        <v>203</v>
      </c>
      <c r="E137" s="408">
        <v>143853</v>
      </c>
      <c r="F137" s="214" t="s">
        <v>243</v>
      </c>
      <c r="G137" s="39">
        <f>SUM(G138:G144)</f>
        <v>327301</v>
      </c>
      <c r="H137" s="39">
        <f>H138</f>
        <v>1891</v>
      </c>
      <c r="I137" s="39">
        <f>E137+G137-H137</f>
        <v>469263</v>
      </c>
      <c r="J137" s="304"/>
      <c r="K137" s="304"/>
      <c r="L137" s="304"/>
      <c r="M137" s="304"/>
      <c r="N137" s="304"/>
    </row>
    <row r="138" spans="1:14" s="305" customFormat="1" ht="13.5" customHeight="1">
      <c r="A138" s="217"/>
      <c r="B138" s="66"/>
      <c r="C138" s="53"/>
      <c r="D138" s="168"/>
      <c r="E138" s="436"/>
      <c r="F138" s="26" t="s">
        <v>409</v>
      </c>
      <c r="G138" s="25"/>
      <c r="H138" s="25">
        <v>1891</v>
      </c>
      <c r="I138" s="25"/>
      <c r="J138" s="304"/>
      <c r="K138" s="304"/>
      <c r="L138" s="304"/>
      <c r="M138" s="304"/>
      <c r="N138" s="304"/>
    </row>
    <row r="139" spans="1:14" s="305" customFormat="1" ht="13.5" customHeight="1">
      <c r="A139" s="217"/>
      <c r="B139" s="66"/>
      <c r="C139" s="53"/>
      <c r="D139" s="168"/>
      <c r="E139" s="436"/>
      <c r="F139" s="26" t="s">
        <v>414</v>
      </c>
      <c r="G139" s="25">
        <v>21743</v>
      </c>
      <c r="H139" s="25"/>
      <c r="I139" s="25"/>
      <c r="J139" s="304"/>
      <c r="K139" s="304"/>
      <c r="L139" s="304"/>
      <c r="M139" s="304"/>
      <c r="N139" s="304"/>
    </row>
    <row r="140" spans="1:14" s="305" customFormat="1" ht="13.5" customHeight="1">
      <c r="A140" s="217"/>
      <c r="B140" s="66"/>
      <c r="C140" s="53"/>
      <c r="D140" s="168"/>
      <c r="E140" s="436"/>
      <c r="F140" s="26" t="s">
        <v>348</v>
      </c>
      <c r="G140" s="25">
        <v>115000</v>
      </c>
      <c r="H140" s="25"/>
      <c r="I140" s="25"/>
      <c r="J140" s="304"/>
      <c r="K140" s="304"/>
      <c r="L140" s="304"/>
      <c r="M140" s="304"/>
      <c r="N140" s="304"/>
    </row>
    <row r="141" spans="1:14" s="305" customFormat="1" ht="13.5" customHeight="1">
      <c r="A141" s="217"/>
      <c r="B141" s="66"/>
      <c r="C141" s="53"/>
      <c r="D141" s="168"/>
      <c r="E141" s="436"/>
      <c r="F141" s="26" t="s">
        <v>354</v>
      </c>
      <c r="G141" s="25">
        <v>1275</v>
      </c>
      <c r="H141" s="25"/>
      <c r="I141" s="25"/>
      <c r="J141" s="304"/>
      <c r="K141" s="304"/>
      <c r="L141" s="304"/>
      <c r="M141" s="304"/>
      <c r="N141" s="304"/>
    </row>
    <row r="142" spans="1:14" s="305" customFormat="1" ht="13.5" customHeight="1">
      <c r="A142" s="217"/>
      <c r="B142" s="66"/>
      <c r="C142" s="53"/>
      <c r="D142" s="168"/>
      <c r="E142" s="436"/>
      <c r="F142" s="118" t="s">
        <v>435</v>
      </c>
      <c r="G142" s="25">
        <v>91739</v>
      </c>
      <c r="H142" s="25"/>
      <c r="I142" s="25"/>
      <c r="J142" s="304"/>
      <c r="K142" s="304"/>
      <c r="L142" s="304"/>
      <c r="M142" s="304"/>
      <c r="N142" s="304"/>
    </row>
    <row r="143" spans="1:14" s="305" customFormat="1" ht="13.5" customHeight="1">
      <c r="A143" s="217"/>
      <c r="B143" s="66"/>
      <c r="C143" s="53"/>
      <c r="D143" s="168"/>
      <c r="E143" s="436"/>
      <c r="F143" s="26" t="s">
        <v>440</v>
      </c>
      <c r="G143" s="25">
        <v>85713</v>
      </c>
      <c r="H143" s="25"/>
      <c r="I143" s="25"/>
      <c r="J143" s="304"/>
      <c r="K143" s="304"/>
      <c r="L143" s="304"/>
      <c r="M143" s="304"/>
      <c r="N143" s="304"/>
    </row>
    <row r="144" spans="1:14" s="305" customFormat="1" ht="13.5" customHeight="1">
      <c r="A144" s="217"/>
      <c r="B144" s="66"/>
      <c r="C144" s="53"/>
      <c r="D144" s="168"/>
      <c r="E144" s="436"/>
      <c r="F144" s="26" t="s">
        <v>378</v>
      </c>
      <c r="G144" s="25">
        <v>11831</v>
      </c>
      <c r="H144" s="25"/>
      <c r="I144" s="25"/>
      <c r="J144" s="304"/>
      <c r="K144" s="304"/>
      <c r="L144" s="304"/>
      <c r="M144" s="304"/>
      <c r="N144" s="304"/>
    </row>
    <row r="145" spans="1:14" ht="13.5" customHeight="1">
      <c r="A145" s="182"/>
      <c r="B145" s="63">
        <v>80105</v>
      </c>
      <c r="C145" s="20"/>
      <c r="D145" s="301" t="s">
        <v>275</v>
      </c>
      <c r="E145" s="277">
        <f>E146</f>
        <v>296487</v>
      </c>
      <c r="F145" s="336" t="s">
        <v>243</v>
      </c>
      <c r="G145" s="21">
        <f>G146</f>
        <v>65215</v>
      </c>
      <c r="H145" s="21">
        <f>H146</f>
        <v>10154</v>
      </c>
      <c r="I145" s="21">
        <f>I146</f>
        <v>351548</v>
      </c>
      <c r="J145" s="1"/>
      <c r="K145" s="1"/>
      <c r="L145" s="1"/>
      <c r="M145" s="1"/>
      <c r="N145" s="1"/>
    </row>
    <row r="146" spans="1:14" ht="13.5" customHeight="1">
      <c r="A146" s="182"/>
      <c r="B146" s="65"/>
      <c r="C146" s="24"/>
      <c r="D146" s="127" t="s">
        <v>228</v>
      </c>
      <c r="E146" s="121">
        <v>296487</v>
      </c>
      <c r="F146" s="214" t="s">
        <v>300</v>
      </c>
      <c r="G146" s="39">
        <f>SUM(G147:G151)</f>
        <v>65215</v>
      </c>
      <c r="H146" s="39">
        <f>H150+H151</f>
        <v>10154</v>
      </c>
      <c r="I146" s="39">
        <f>E146+G146-H146</f>
        <v>351548</v>
      </c>
      <c r="J146" s="1"/>
      <c r="K146" s="1"/>
      <c r="L146" s="1"/>
      <c r="M146" s="1"/>
      <c r="N146" s="1"/>
    </row>
    <row r="147" spans="1:14" ht="13.5" customHeight="1">
      <c r="A147" s="182"/>
      <c r="B147" s="65"/>
      <c r="C147" s="24"/>
      <c r="D147" s="127"/>
      <c r="E147" s="121"/>
      <c r="F147" s="26" t="s">
        <v>409</v>
      </c>
      <c r="G147" s="25">
        <v>5665</v>
      </c>
      <c r="H147" s="25"/>
      <c r="I147" s="25"/>
      <c r="J147" s="1"/>
      <c r="K147" s="1"/>
      <c r="L147" s="1"/>
      <c r="M147" s="1"/>
      <c r="N147" s="1"/>
    </row>
    <row r="148" spans="1:14" ht="13.5" customHeight="1">
      <c r="A148" s="182"/>
      <c r="B148" s="65"/>
      <c r="C148" s="24"/>
      <c r="D148" s="127"/>
      <c r="E148" s="121"/>
      <c r="F148" s="208" t="s">
        <v>337</v>
      </c>
      <c r="G148" s="25">
        <v>2740</v>
      </c>
      <c r="H148" s="25"/>
      <c r="I148" s="25"/>
      <c r="J148" s="1"/>
      <c r="K148" s="1"/>
      <c r="L148" s="1"/>
      <c r="M148" s="1"/>
      <c r="N148" s="1"/>
    </row>
    <row r="149" spans="1:14" ht="13.5" customHeight="1">
      <c r="A149" s="182"/>
      <c r="B149" s="65"/>
      <c r="C149" s="24"/>
      <c r="D149" s="127"/>
      <c r="E149" s="121"/>
      <c r="F149" s="118" t="s">
        <v>441</v>
      </c>
      <c r="G149" s="25">
        <v>34046</v>
      </c>
      <c r="H149" s="25"/>
      <c r="I149" s="25"/>
      <c r="J149" s="1"/>
      <c r="K149" s="1"/>
      <c r="L149" s="1"/>
      <c r="M149" s="1"/>
      <c r="N149" s="1"/>
    </row>
    <row r="150" spans="1:14" ht="13.5" customHeight="1">
      <c r="A150" s="182"/>
      <c r="B150" s="65"/>
      <c r="C150" s="24"/>
      <c r="D150" s="127"/>
      <c r="E150" s="121"/>
      <c r="F150" s="26" t="s">
        <v>445</v>
      </c>
      <c r="G150" s="25">
        <v>19339</v>
      </c>
      <c r="H150" s="25">
        <v>7669</v>
      </c>
      <c r="I150" s="25"/>
      <c r="J150" s="1"/>
      <c r="K150" s="1"/>
      <c r="L150" s="1"/>
      <c r="M150" s="1"/>
      <c r="N150" s="1"/>
    </row>
    <row r="151" spans="1:14" ht="13.5" customHeight="1">
      <c r="A151" s="141"/>
      <c r="B151" s="69"/>
      <c r="C151" s="24"/>
      <c r="D151" s="127"/>
      <c r="E151" s="121"/>
      <c r="F151" s="118" t="s">
        <v>446</v>
      </c>
      <c r="G151" s="25">
        <v>3425</v>
      </c>
      <c r="H151" s="25">
        <v>2485</v>
      </c>
      <c r="I151" s="25"/>
      <c r="J151" s="1"/>
      <c r="K151" s="1"/>
      <c r="L151" s="1"/>
      <c r="M151" s="1"/>
      <c r="N151" s="1"/>
    </row>
    <row r="152" spans="1:14" ht="13.5" customHeight="1">
      <c r="A152" s="62"/>
      <c r="B152" s="62"/>
      <c r="C152" s="62"/>
      <c r="D152" s="215"/>
      <c r="E152" s="46" t="s">
        <v>467</v>
      </c>
      <c r="F152" s="47"/>
      <c r="G152" s="46"/>
      <c r="H152" s="46"/>
      <c r="I152" s="46"/>
      <c r="J152" s="1"/>
      <c r="K152" s="1"/>
      <c r="L152" s="1"/>
      <c r="M152" s="1"/>
      <c r="N152" s="1"/>
    </row>
    <row r="153" spans="1:14" ht="13.5" customHeight="1">
      <c r="A153" s="62"/>
      <c r="B153" s="62"/>
      <c r="C153" s="62"/>
      <c r="D153" s="215"/>
      <c r="E153" s="46"/>
      <c r="F153" s="47"/>
      <c r="G153" s="46"/>
      <c r="H153" s="46"/>
      <c r="I153" s="46"/>
      <c r="J153" s="1"/>
      <c r="K153" s="1"/>
      <c r="L153" s="1"/>
      <c r="M153" s="1"/>
      <c r="N153" s="1"/>
    </row>
    <row r="154" spans="1:14" ht="13.5" customHeight="1">
      <c r="A154" s="321" t="s">
        <v>107</v>
      </c>
      <c r="B154" s="320" t="s">
        <v>108</v>
      </c>
      <c r="C154" s="321" t="s">
        <v>1</v>
      </c>
      <c r="D154" s="321" t="s">
        <v>2</v>
      </c>
      <c r="E154" s="320" t="s">
        <v>113</v>
      </c>
      <c r="F154" s="321" t="s">
        <v>5</v>
      </c>
      <c r="G154" s="320" t="s">
        <v>109</v>
      </c>
      <c r="H154" s="321" t="s">
        <v>110</v>
      </c>
      <c r="I154" s="321" t="s">
        <v>8</v>
      </c>
      <c r="J154" s="1"/>
      <c r="K154" s="1"/>
      <c r="L154" s="1"/>
      <c r="M154" s="1"/>
      <c r="N154" s="1"/>
    </row>
    <row r="155" spans="1:14" ht="13.5" customHeight="1">
      <c r="A155" s="323"/>
      <c r="B155" s="322"/>
      <c r="C155" s="323"/>
      <c r="D155" s="323"/>
      <c r="E155" s="322" t="s">
        <v>4</v>
      </c>
      <c r="F155" s="323"/>
      <c r="G155" s="322"/>
      <c r="H155" s="323"/>
      <c r="I155" s="323" t="s">
        <v>111</v>
      </c>
      <c r="J155" s="1"/>
      <c r="K155" s="1"/>
      <c r="L155" s="1"/>
      <c r="M155" s="1"/>
      <c r="N155" s="1"/>
    </row>
    <row r="156" spans="1:14" ht="13.5" customHeight="1">
      <c r="A156" s="154"/>
      <c r="B156" s="63">
        <v>80111</v>
      </c>
      <c r="C156" s="20"/>
      <c r="D156" s="61" t="s">
        <v>129</v>
      </c>
      <c r="E156" s="21">
        <f>E157+E163</f>
        <v>1206972</v>
      </c>
      <c r="F156" s="61" t="s">
        <v>243</v>
      </c>
      <c r="G156" s="21">
        <f>G157+G163</f>
        <v>84987</v>
      </c>
      <c r="H156" s="21">
        <f>H157+H163</f>
        <v>191368</v>
      </c>
      <c r="I156" s="21">
        <f>E156+G156-H156</f>
        <v>1100591</v>
      </c>
      <c r="J156" s="1"/>
      <c r="K156" s="1"/>
      <c r="L156" s="1"/>
      <c r="M156" s="1"/>
      <c r="N156" s="1"/>
    </row>
    <row r="157" spans="1:14" ht="13.5" customHeight="1">
      <c r="A157" s="182"/>
      <c r="B157" s="65"/>
      <c r="C157" s="24"/>
      <c r="D157" s="127" t="s">
        <v>228</v>
      </c>
      <c r="E157" s="121">
        <v>645338</v>
      </c>
      <c r="F157" s="40" t="s">
        <v>300</v>
      </c>
      <c r="G157" s="39">
        <f>G158+G161</f>
        <v>23315</v>
      </c>
      <c r="H157" s="39">
        <f>SUM(H158:H162)</f>
        <v>76611</v>
      </c>
      <c r="I157" s="121">
        <f>E157+G157-H157</f>
        <v>592042</v>
      </c>
      <c r="J157" s="1"/>
      <c r="K157" s="1"/>
      <c r="L157" s="1"/>
      <c r="M157" s="1"/>
      <c r="N157" s="1"/>
    </row>
    <row r="158" spans="1:14" ht="13.5" customHeight="1">
      <c r="A158" s="182"/>
      <c r="B158" s="65"/>
      <c r="C158" s="24"/>
      <c r="D158" s="286"/>
      <c r="E158" s="121"/>
      <c r="F158" s="26" t="s">
        <v>409</v>
      </c>
      <c r="G158" s="25">
        <v>21340</v>
      </c>
      <c r="H158" s="25"/>
      <c r="I158" s="121"/>
      <c r="J158" s="1"/>
      <c r="K158" s="1"/>
      <c r="L158" s="1"/>
      <c r="M158" s="1"/>
      <c r="N158" s="1"/>
    </row>
    <row r="159" spans="1:14" ht="13.5" customHeight="1">
      <c r="A159" s="182"/>
      <c r="B159" s="65"/>
      <c r="C159" s="24"/>
      <c r="D159" s="127"/>
      <c r="E159" s="121"/>
      <c r="F159" s="26" t="s">
        <v>414</v>
      </c>
      <c r="G159" s="25"/>
      <c r="H159" s="25">
        <v>33800</v>
      </c>
      <c r="I159" s="121"/>
      <c r="J159" s="1"/>
      <c r="K159" s="1"/>
      <c r="L159" s="1"/>
      <c r="M159" s="1"/>
      <c r="N159" s="1"/>
    </row>
    <row r="160" spans="1:14" ht="13.5" customHeight="1">
      <c r="A160" s="182"/>
      <c r="B160" s="65"/>
      <c r="C160" s="24"/>
      <c r="D160" s="42"/>
      <c r="E160" s="28"/>
      <c r="F160" s="118" t="s">
        <v>441</v>
      </c>
      <c r="G160" s="25"/>
      <c r="H160" s="25">
        <v>30607</v>
      </c>
      <c r="I160" s="28"/>
      <c r="J160" s="1"/>
      <c r="K160" s="1"/>
      <c r="L160" s="1"/>
      <c r="M160" s="1"/>
      <c r="N160" s="1"/>
    </row>
    <row r="161" spans="1:14" ht="13.5" customHeight="1">
      <c r="A161" s="182"/>
      <c r="B161" s="65"/>
      <c r="C161" s="24"/>
      <c r="D161" s="42"/>
      <c r="E161" s="28"/>
      <c r="F161" s="26" t="s">
        <v>445</v>
      </c>
      <c r="G161" s="25">
        <v>1975</v>
      </c>
      <c r="H161" s="25">
        <v>7964</v>
      </c>
      <c r="I161" s="28"/>
      <c r="J161" s="1"/>
      <c r="K161" s="1"/>
      <c r="L161" s="1"/>
      <c r="M161" s="1"/>
      <c r="N161" s="1"/>
    </row>
    <row r="162" spans="1:14" ht="13.5" customHeight="1">
      <c r="A162" s="182"/>
      <c r="B162" s="65"/>
      <c r="C162" s="24"/>
      <c r="D162" s="42"/>
      <c r="E162" s="28"/>
      <c r="F162" s="118" t="s">
        <v>446</v>
      </c>
      <c r="G162" s="25"/>
      <c r="H162" s="25">
        <v>4240</v>
      </c>
      <c r="I162" s="28"/>
      <c r="J162" s="1"/>
      <c r="K162" s="1"/>
      <c r="L162" s="1"/>
      <c r="M162" s="1"/>
      <c r="N162" s="1"/>
    </row>
    <row r="163" spans="1:14" ht="13.5" customHeight="1">
      <c r="A163" s="182"/>
      <c r="B163" s="65"/>
      <c r="C163" s="24"/>
      <c r="D163" s="127" t="s">
        <v>203</v>
      </c>
      <c r="E163" s="121">
        <v>561634</v>
      </c>
      <c r="F163" s="39" t="s">
        <v>243</v>
      </c>
      <c r="G163" s="39">
        <f>SUM(G164:G167)</f>
        <v>61672</v>
      </c>
      <c r="H163" s="39">
        <f>H164+H165+H166+H167</f>
        <v>114757</v>
      </c>
      <c r="I163" s="121">
        <f>E163+G163-H163</f>
        <v>508549</v>
      </c>
      <c r="J163" s="1"/>
      <c r="K163" s="1"/>
      <c r="L163" s="1"/>
      <c r="M163" s="1"/>
      <c r="N163" s="1"/>
    </row>
    <row r="164" spans="1:14" ht="13.5" customHeight="1">
      <c r="A164" s="182"/>
      <c r="B164" s="65"/>
      <c r="C164" s="24"/>
      <c r="D164" s="127"/>
      <c r="E164" s="121"/>
      <c r="F164" s="26" t="s">
        <v>409</v>
      </c>
      <c r="G164" s="25">
        <v>61672</v>
      </c>
      <c r="H164" s="25"/>
      <c r="I164" s="28"/>
      <c r="J164" s="1"/>
      <c r="K164" s="1"/>
      <c r="L164" s="1"/>
      <c r="M164" s="1"/>
      <c r="N164" s="1"/>
    </row>
    <row r="165" spans="1:14" ht="13.5" customHeight="1">
      <c r="A165" s="182"/>
      <c r="B165" s="65"/>
      <c r="C165" s="24"/>
      <c r="D165" s="127"/>
      <c r="E165" s="121"/>
      <c r="F165" s="26" t="s">
        <v>414</v>
      </c>
      <c r="G165" s="25"/>
      <c r="H165" s="25">
        <v>21743</v>
      </c>
      <c r="I165" s="28"/>
      <c r="J165" s="1"/>
      <c r="K165" s="1"/>
      <c r="L165" s="1"/>
      <c r="M165" s="1"/>
      <c r="N165" s="1"/>
    </row>
    <row r="166" spans="1:14" ht="13.5" customHeight="1">
      <c r="A166" s="182"/>
      <c r="B166" s="65"/>
      <c r="C166" s="24"/>
      <c r="D166" s="127"/>
      <c r="E166" s="121"/>
      <c r="F166" s="26" t="s">
        <v>354</v>
      </c>
      <c r="G166" s="25"/>
      <c r="H166" s="25">
        <v>1275</v>
      </c>
      <c r="I166" s="28"/>
      <c r="J166" s="1"/>
      <c r="K166" s="1"/>
      <c r="L166" s="1"/>
      <c r="M166" s="1"/>
      <c r="N166" s="1"/>
    </row>
    <row r="167" spans="1:14" ht="13.5" customHeight="1">
      <c r="A167" s="182"/>
      <c r="B167" s="65"/>
      <c r="C167" s="24"/>
      <c r="D167" s="127"/>
      <c r="E167" s="121"/>
      <c r="F167" s="118" t="s">
        <v>435</v>
      </c>
      <c r="G167" s="25"/>
      <c r="H167" s="25">
        <v>91739</v>
      </c>
      <c r="I167" s="28"/>
      <c r="J167" s="1"/>
      <c r="K167" s="1"/>
      <c r="L167" s="1"/>
      <c r="M167" s="1"/>
      <c r="N167" s="1"/>
    </row>
    <row r="168" spans="1:14" ht="13.5" customHeight="1">
      <c r="A168" s="440"/>
      <c r="B168" s="405">
        <v>80115</v>
      </c>
      <c r="C168" s="222"/>
      <c r="D168" s="244" t="s">
        <v>324</v>
      </c>
      <c r="E168" s="245">
        <f>E170+E176</f>
        <v>5749014</v>
      </c>
      <c r="F168" s="246" t="s">
        <v>243</v>
      </c>
      <c r="G168" s="245">
        <f>G170+G176</f>
        <v>767064</v>
      </c>
      <c r="H168" s="246">
        <f>H170+H176</f>
        <v>287397</v>
      </c>
      <c r="I168" s="246">
        <f>E168+G168-H168</f>
        <v>6228681</v>
      </c>
      <c r="J168" s="1"/>
      <c r="K168" s="1"/>
      <c r="L168" s="1"/>
      <c r="M168" s="1"/>
      <c r="N168" s="1"/>
    </row>
    <row r="169" spans="1:14" ht="13.5" customHeight="1">
      <c r="A169" s="440"/>
      <c r="B169" s="373"/>
      <c r="C169" s="222"/>
      <c r="D169" s="207" t="s">
        <v>248</v>
      </c>
      <c r="E169" s="245">
        <v>0</v>
      </c>
      <c r="F169" s="246"/>
      <c r="G169" s="245">
        <v>22300</v>
      </c>
      <c r="H169" s="246"/>
      <c r="I169" s="246">
        <v>22300</v>
      </c>
      <c r="J169" s="1"/>
      <c r="K169" s="1"/>
      <c r="L169" s="1"/>
      <c r="M169" s="1"/>
      <c r="N169" s="1"/>
    </row>
    <row r="170" spans="1:14" ht="13.5" customHeight="1">
      <c r="A170" s="440"/>
      <c r="B170" s="402"/>
      <c r="C170" s="404"/>
      <c r="D170" s="384" t="s">
        <v>184</v>
      </c>
      <c r="E170" s="408">
        <v>482790</v>
      </c>
      <c r="F170" s="409" t="s">
        <v>300</v>
      </c>
      <c r="G170" s="408">
        <f>SUM(G171:G175)</f>
        <v>259237</v>
      </c>
      <c r="H170" s="409">
        <f>H173+H174</f>
        <v>23614</v>
      </c>
      <c r="I170" s="409">
        <f>E170+G170-H170</f>
        <v>718413</v>
      </c>
      <c r="J170" s="1"/>
      <c r="K170" s="1"/>
      <c r="L170" s="1"/>
      <c r="M170" s="1"/>
      <c r="N170" s="1"/>
    </row>
    <row r="171" spans="1:14" ht="13.5" customHeight="1">
      <c r="A171" s="440"/>
      <c r="B171" s="402"/>
      <c r="C171" s="404"/>
      <c r="D171" s="403"/>
      <c r="E171" s="133"/>
      <c r="F171" s="26" t="s">
        <v>409</v>
      </c>
      <c r="G171" s="133">
        <v>20407</v>
      </c>
      <c r="H171" s="134"/>
      <c r="I171" s="134"/>
      <c r="J171" s="1"/>
      <c r="K171" s="1"/>
      <c r="L171" s="1"/>
      <c r="M171" s="1"/>
      <c r="N171" s="1"/>
    </row>
    <row r="172" spans="1:14" ht="13.5" customHeight="1">
      <c r="A172" s="440"/>
      <c r="B172" s="402"/>
      <c r="C172" s="404"/>
      <c r="D172" s="403"/>
      <c r="E172" s="133"/>
      <c r="F172" s="118" t="s">
        <v>388</v>
      </c>
      <c r="G172" s="133">
        <v>81000</v>
      </c>
      <c r="H172" s="134"/>
      <c r="I172" s="134"/>
      <c r="J172" s="1"/>
      <c r="K172" s="1"/>
      <c r="L172" s="1"/>
      <c r="M172" s="1"/>
      <c r="N172" s="1"/>
    </row>
    <row r="173" spans="1:14" ht="13.5" customHeight="1">
      <c r="A173" s="440"/>
      <c r="B173" s="402"/>
      <c r="C173" s="404"/>
      <c r="D173" s="403"/>
      <c r="E173" s="133"/>
      <c r="F173" s="118" t="s">
        <v>441</v>
      </c>
      <c r="G173" s="133">
        <v>69918</v>
      </c>
      <c r="H173" s="134">
        <v>19737</v>
      </c>
      <c r="I173" s="134"/>
      <c r="J173" s="1"/>
      <c r="K173" s="1"/>
      <c r="L173" s="1"/>
      <c r="M173" s="1"/>
      <c r="N173" s="1"/>
    </row>
    <row r="174" spans="1:14" ht="13.5" customHeight="1">
      <c r="A174" s="440"/>
      <c r="B174" s="402"/>
      <c r="C174" s="404"/>
      <c r="D174" s="403"/>
      <c r="E174" s="133"/>
      <c r="F174" s="26" t="s">
        <v>442</v>
      </c>
      <c r="G174" s="133">
        <v>36631</v>
      </c>
      <c r="H174" s="134">
        <v>3877</v>
      </c>
      <c r="I174" s="134"/>
      <c r="J174" s="1"/>
      <c r="K174" s="1"/>
      <c r="L174" s="1"/>
      <c r="M174" s="1"/>
      <c r="N174" s="1"/>
    </row>
    <row r="175" spans="1:14" ht="13.5" customHeight="1">
      <c r="A175" s="440"/>
      <c r="B175" s="402"/>
      <c r="C175" s="248"/>
      <c r="D175" s="341"/>
      <c r="E175" s="133"/>
      <c r="F175" s="26" t="s">
        <v>445</v>
      </c>
      <c r="G175" s="133">
        <v>51281</v>
      </c>
      <c r="H175" s="134"/>
      <c r="I175" s="134"/>
      <c r="J175" s="1"/>
      <c r="K175" s="1"/>
      <c r="L175" s="1"/>
      <c r="M175" s="1"/>
      <c r="N175" s="1"/>
    </row>
    <row r="176" spans="1:14" ht="13.5" customHeight="1">
      <c r="A176" s="440"/>
      <c r="B176" s="402"/>
      <c r="C176" s="248"/>
      <c r="D176" s="384" t="s">
        <v>100</v>
      </c>
      <c r="E176" s="408">
        <v>5266224</v>
      </c>
      <c r="F176" s="409" t="s">
        <v>300</v>
      </c>
      <c r="G176" s="408">
        <f>SUM(G177:G185)</f>
        <v>507827</v>
      </c>
      <c r="H176" s="409">
        <f>SUM(H177:H185)</f>
        <v>263783</v>
      </c>
      <c r="I176" s="409">
        <f>E176+G176-H176</f>
        <v>5510268</v>
      </c>
      <c r="J176" s="1"/>
      <c r="K176" s="1"/>
      <c r="L176" s="1"/>
      <c r="M176" s="1"/>
      <c r="N176" s="1"/>
    </row>
    <row r="177" spans="1:14" ht="13.5" customHeight="1">
      <c r="A177" s="440"/>
      <c r="B177" s="402"/>
      <c r="C177" s="248"/>
      <c r="D177" s="151"/>
      <c r="E177" s="133"/>
      <c r="F177" s="26" t="s">
        <v>409</v>
      </c>
      <c r="G177" s="133">
        <v>314979</v>
      </c>
      <c r="H177" s="134">
        <v>44094</v>
      </c>
      <c r="I177" s="134"/>
      <c r="J177" s="1"/>
      <c r="K177" s="1"/>
      <c r="L177" s="1"/>
      <c r="M177" s="1"/>
      <c r="N177" s="1"/>
    </row>
    <row r="178" spans="1:14" ht="13.5" customHeight="1">
      <c r="A178" s="440"/>
      <c r="B178" s="402"/>
      <c r="C178" s="248"/>
      <c r="D178" s="151"/>
      <c r="E178" s="133"/>
      <c r="F178" s="118" t="s">
        <v>410</v>
      </c>
      <c r="G178" s="133">
        <v>33107</v>
      </c>
      <c r="H178" s="134">
        <v>38107</v>
      </c>
      <c r="I178" s="134"/>
      <c r="J178" s="1"/>
      <c r="K178" s="1"/>
      <c r="L178" s="1"/>
      <c r="M178" s="1"/>
      <c r="N178" s="1"/>
    </row>
    <row r="179" spans="1:14" ht="13.5" customHeight="1">
      <c r="A179" s="440"/>
      <c r="B179" s="402"/>
      <c r="C179" s="248"/>
      <c r="D179" s="151"/>
      <c r="E179" s="133"/>
      <c r="F179" s="118" t="s">
        <v>388</v>
      </c>
      <c r="G179" s="133">
        <v>71500</v>
      </c>
      <c r="H179" s="134"/>
      <c r="I179" s="134"/>
      <c r="J179" s="1"/>
      <c r="K179" s="1"/>
      <c r="L179" s="1"/>
      <c r="M179" s="1"/>
      <c r="N179" s="1"/>
    </row>
    <row r="180" spans="1:14" ht="13.5" customHeight="1">
      <c r="A180" s="440"/>
      <c r="B180" s="402"/>
      <c r="C180" s="248"/>
      <c r="D180" s="151"/>
      <c r="E180" s="133"/>
      <c r="F180" s="118" t="s">
        <v>388</v>
      </c>
      <c r="G180" s="133"/>
      <c r="H180" s="134">
        <v>19500</v>
      </c>
      <c r="I180" s="134"/>
      <c r="J180" s="1"/>
      <c r="K180" s="1"/>
      <c r="L180" s="1"/>
      <c r="M180" s="1"/>
      <c r="N180" s="1"/>
    </row>
    <row r="181" spans="1:14" ht="13.5" customHeight="1">
      <c r="A181" s="440"/>
      <c r="B181" s="402"/>
      <c r="C181" s="248"/>
      <c r="D181" s="151"/>
      <c r="E181" s="133"/>
      <c r="F181" s="25" t="s">
        <v>439</v>
      </c>
      <c r="G181" s="133">
        <v>3400</v>
      </c>
      <c r="H181" s="134"/>
      <c r="I181" s="134"/>
      <c r="J181" s="1"/>
      <c r="K181" s="1"/>
      <c r="L181" s="1"/>
      <c r="M181" s="1"/>
      <c r="N181" s="1"/>
    </row>
    <row r="182" spans="1:14" ht="13.5" customHeight="1">
      <c r="A182" s="440"/>
      <c r="B182" s="402"/>
      <c r="C182" s="248"/>
      <c r="D182" s="151"/>
      <c r="E182" s="133"/>
      <c r="F182" s="26" t="s">
        <v>371</v>
      </c>
      <c r="G182" s="133">
        <v>8200</v>
      </c>
      <c r="H182" s="134">
        <v>146000</v>
      </c>
      <c r="I182" s="134"/>
      <c r="J182" s="1"/>
      <c r="K182" s="1"/>
      <c r="L182" s="1"/>
      <c r="M182" s="1"/>
      <c r="N182" s="1"/>
    </row>
    <row r="183" spans="1:14" ht="13.5" customHeight="1">
      <c r="A183" s="440"/>
      <c r="B183" s="402"/>
      <c r="C183" s="248"/>
      <c r="D183" s="151"/>
      <c r="E183" s="133"/>
      <c r="F183" s="26" t="s">
        <v>378</v>
      </c>
      <c r="G183" s="133">
        <v>51635</v>
      </c>
      <c r="H183" s="134"/>
      <c r="I183" s="134"/>
      <c r="J183" s="1"/>
      <c r="K183" s="1"/>
      <c r="L183" s="1"/>
      <c r="M183" s="1"/>
      <c r="N183" s="1"/>
    </row>
    <row r="184" spans="1:14" ht="13.5" customHeight="1">
      <c r="A184" s="440"/>
      <c r="B184" s="402"/>
      <c r="C184" s="248"/>
      <c r="D184" s="151"/>
      <c r="E184" s="133"/>
      <c r="F184" s="208" t="s">
        <v>444</v>
      </c>
      <c r="G184" s="133">
        <v>22006</v>
      </c>
      <c r="H184" s="134">
        <v>16082</v>
      </c>
      <c r="I184" s="134"/>
      <c r="J184" s="1"/>
      <c r="K184" s="1"/>
      <c r="L184" s="1"/>
      <c r="M184" s="1"/>
      <c r="N184" s="1"/>
    </row>
    <row r="185" spans="1:14" ht="13.5" customHeight="1">
      <c r="A185" s="440"/>
      <c r="B185" s="370"/>
      <c r="C185" s="248"/>
      <c r="D185" s="151"/>
      <c r="E185" s="133"/>
      <c r="F185" s="26" t="s">
        <v>385</v>
      </c>
      <c r="G185" s="133">
        <v>3000</v>
      </c>
      <c r="H185" s="134"/>
      <c r="I185" s="134"/>
      <c r="J185" s="1"/>
      <c r="K185" s="1"/>
      <c r="L185" s="1"/>
      <c r="M185" s="1"/>
      <c r="N185" s="1"/>
    </row>
    <row r="186" spans="1:14" ht="13.5" customHeight="1">
      <c r="A186" s="402"/>
      <c r="B186" s="406">
        <v>80117</v>
      </c>
      <c r="C186" s="243"/>
      <c r="D186" s="407" t="s">
        <v>401</v>
      </c>
      <c r="E186" s="377">
        <f>E194+E202+E208</f>
        <v>583653</v>
      </c>
      <c r="F186" s="246" t="s">
        <v>243</v>
      </c>
      <c r="G186" s="245">
        <f>G194+G202+G208</f>
        <v>204138</v>
      </c>
      <c r="H186" s="246">
        <f>H194+H202+H208</f>
        <v>11441</v>
      </c>
      <c r="I186" s="246">
        <f>E186+G186-H186</f>
        <v>776350</v>
      </c>
      <c r="J186" s="1"/>
      <c r="K186" s="1"/>
      <c r="L186" s="1"/>
      <c r="M186" s="1"/>
      <c r="N186" s="1"/>
    </row>
    <row r="187" spans="1:14" ht="13.5" customHeight="1">
      <c r="A187" s="370"/>
      <c r="B187" s="374"/>
      <c r="C187" s="243"/>
      <c r="D187" s="207" t="s">
        <v>248</v>
      </c>
      <c r="E187" s="377">
        <v>0</v>
      </c>
      <c r="F187" s="246"/>
      <c r="G187" s="245">
        <v>1400</v>
      </c>
      <c r="H187" s="246"/>
      <c r="I187" s="246">
        <v>1400</v>
      </c>
      <c r="J187" s="1"/>
      <c r="K187" s="1"/>
      <c r="L187" s="1"/>
      <c r="M187" s="1"/>
      <c r="N187" s="1"/>
    </row>
    <row r="188" spans="1:14" ht="13.5" customHeight="1">
      <c r="A188" s="434"/>
      <c r="B188" s="434"/>
      <c r="C188" s="173"/>
      <c r="D188" s="173"/>
      <c r="E188" s="433"/>
      <c r="F188" s="433"/>
      <c r="G188" s="433"/>
      <c r="H188" s="433"/>
      <c r="I188" s="433"/>
      <c r="J188" s="1"/>
      <c r="K188" s="1"/>
      <c r="L188" s="1"/>
      <c r="M188" s="1"/>
      <c r="N188" s="1"/>
    </row>
    <row r="189" spans="1:14" ht="13.5" customHeight="1">
      <c r="A189" s="434"/>
      <c r="B189" s="434"/>
      <c r="C189" s="173"/>
      <c r="D189" s="173"/>
      <c r="E189" s="433"/>
      <c r="F189" s="433"/>
      <c r="G189" s="433"/>
      <c r="H189" s="433"/>
      <c r="I189" s="433"/>
      <c r="J189" s="1"/>
      <c r="K189" s="1"/>
      <c r="L189" s="1"/>
      <c r="M189" s="1"/>
      <c r="N189" s="1"/>
    </row>
    <row r="190" spans="1:14" ht="13.5" customHeight="1">
      <c r="A190" s="434"/>
      <c r="B190" s="434"/>
      <c r="C190" s="173"/>
      <c r="D190" s="173"/>
      <c r="E190" s="433" t="s">
        <v>468</v>
      </c>
      <c r="F190" s="433"/>
      <c r="G190" s="433"/>
      <c r="H190" s="433"/>
      <c r="I190" s="433"/>
      <c r="J190" s="1"/>
      <c r="K190" s="1"/>
      <c r="L190" s="1"/>
      <c r="M190" s="1"/>
      <c r="N190" s="1"/>
    </row>
    <row r="191" spans="1:14" ht="13.5" customHeight="1">
      <c r="A191" s="434"/>
      <c r="B191" s="434"/>
      <c r="C191" s="173"/>
      <c r="D191" s="173"/>
      <c r="E191" s="433"/>
      <c r="F191" s="433"/>
      <c r="G191" s="433"/>
      <c r="H191" s="433"/>
      <c r="I191" s="433"/>
      <c r="J191" s="1"/>
      <c r="K191" s="1"/>
      <c r="L191" s="1"/>
      <c r="M191" s="1"/>
      <c r="N191" s="1"/>
    </row>
    <row r="192" spans="1:14" ht="13.5" customHeight="1">
      <c r="A192" s="321" t="s">
        <v>107</v>
      </c>
      <c r="B192" s="320" t="s">
        <v>108</v>
      </c>
      <c r="C192" s="321" t="s">
        <v>1</v>
      </c>
      <c r="D192" s="321" t="s">
        <v>2</v>
      </c>
      <c r="E192" s="320" t="s">
        <v>113</v>
      </c>
      <c r="F192" s="321" t="s">
        <v>5</v>
      </c>
      <c r="G192" s="320" t="s">
        <v>109</v>
      </c>
      <c r="H192" s="321" t="s">
        <v>110</v>
      </c>
      <c r="I192" s="321" t="s">
        <v>8</v>
      </c>
      <c r="J192" s="1"/>
      <c r="K192" s="1"/>
      <c r="L192" s="1"/>
      <c r="M192" s="1"/>
      <c r="N192" s="1"/>
    </row>
    <row r="193" spans="1:14" ht="13.5" customHeight="1">
      <c r="A193" s="348"/>
      <c r="B193" s="435"/>
      <c r="C193" s="323"/>
      <c r="D193" s="323"/>
      <c r="E193" s="322" t="s">
        <v>4</v>
      </c>
      <c r="F193" s="323"/>
      <c r="G193" s="322"/>
      <c r="H193" s="323"/>
      <c r="I193" s="323" t="s">
        <v>111</v>
      </c>
      <c r="J193" s="1"/>
      <c r="K193" s="1"/>
      <c r="L193" s="1"/>
      <c r="M193" s="1"/>
      <c r="N193" s="1"/>
    </row>
    <row r="194" spans="1:14" ht="13.5" customHeight="1">
      <c r="A194" s="442"/>
      <c r="B194" s="453"/>
      <c r="C194" s="248"/>
      <c r="D194" s="384" t="s">
        <v>184</v>
      </c>
      <c r="E194" s="408">
        <v>122986</v>
      </c>
      <c r="F194" s="409" t="s">
        <v>300</v>
      </c>
      <c r="G194" s="455">
        <f>SUM(G195:G201)</f>
        <v>98023</v>
      </c>
      <c r="H194" s="409">
        <f>H199+H200+H201</f>
        <v>8406</v>
      </c>
      <c r="I194" s="409">
        <f>E194+G194-H194</f>
        <v>212603</v>
      </c>
      <c r="J194" s="1"/>
      <c r="K194" s="1"/>
      <c r="L194" s="1"/>
      <c r="M194" s="1"/>
      <c r="N194" s="1"/>
    </row>
    <row r="195" spans="1:14" ht="13.5" customHeight="1">
      <c r="A195" s="402"/>
      <c r="B195" s="441"/>
      <c r="C195" s="248"/>
      <c r="D195" s="403"/>
      <c r="E195" s="133"/>
      <c r="F195" s="26" t="s">
        <v>409</v>
      </c>
      <c r="G195" s="133">
        <v>3127</v>
      </c>
      <c r="H195" s="134"/>
      <c r="I195" s="134"/>
      <c r="J195" s="1"/>
      <c r="K195" s="1"/>
      <c r="L195" s="1"/>
      <c r="M195" s="1"/>
      <c r="N195" s="1"/>
    </row>
    <row r="196" spans="1:14" ht="13.5" customHeight="1">
      <c r="A196" s="402"/>
      <c r="B196" s="441"/>
      <c r="C196" s="248"/>
      <c r="D196" s="403"/>
      <c r="E196" s="133"/>
      <c r="F196" s="134" t="s">
        <v>419</v>
      </c>
      <c r="G196" s="133">
        <v>25000</v>
      </c>
      <c r="H196" s="134"/>
      <c r="I196" s="134"/>
      <c r="J196" s="1"/>
      <c r="K196" s="1"/>
      <c r="L196" s="1"/>
      <c r="M196" s="1"/>
      <c r="N196" s="1"/>
    </row>
    <row r="197" spans="1:14" ht="13.5" customHeight="1">
      <c r="A197" s="402"/>
      <c r="B197" s="441"/>
      <c r="C197" s="248"/>
      <c r="D197" s="403"/>
      <c r="E197" s="133"/>
      <c r="F197" s="134" t="s">
        <v>434</v>
      </c>
      <c r="G197" s="133">
        <v>10000</v>
      </c>
      <c r="H197" s="134"/>
      <c r="I197" s="134"/>
      <c r="J197" s="1"/>
      <c r="K197" s="1"/>
      <c r="L197" s="1"/>
      <c r="M197" s="1"/>
      <c r="N197" s="1"/>
    </row>
    <row r="198" spans="1:14" ht="13.5" customHeight="1">
      <c r="A198" s="402"/>
      <c r="B198" s="441"/>
      <c r="C198" s="248"/>
      <c r="D198" s="403"/>
      <c r="E198" s="133"/>
      <c r="F198" s="118" t="s">
        <v>388</v>
      </c>
      <c r="G198" s="133">
        <v>24000</v>
      </c>
      <c r="H198" s="134"/>
      <c r="I198" s="134"/>
      <c r="J198" s="1"/>
      <c r="K198" s="1"/>
      <c r="L198" s="1"/>
      <c r="M198" s="1"/>
      <c r="N198" s="1"/>
    </row>
    <row r="199" spans="1:14" ht="13.5" customHeight="1">
      <c r="A199" s="402"/>
      <c r="B199" s="441"/>
      <c r="C199" s="248"/>
      <c r="D199" s="341"/>
      <c r="E199" s="133"/>
      <c r="F199" s="118" t="s">
        <v>441</v>
      </c>
      <c r="G199" s="133">
        <v>1790</v>
      </c>
      <c r="H199" s="134">
        <v>2600</v>
      </c>
      <c r="I199" s="134"/>
      <c r="J199" s="1"/>
      <c r="K199" s="1"/>
      <c r="L199" s="1"/>
      <c r="M199" s="1"/>
      <c r="N199" s="1"/>
    </row>
    <row r="200" spans="1:14" ht="13.5" customHeight="1">
      <c r="A200" s="402"/>
      <c r="B200" s="441"/>
      <c r="C200" s="248"/>
      <c r="D200" s="341"/>
      <c r="E200" s="133"/>
      <c r="F200" s="26" t="s">
        <v>442</v>
      </c>
      <c r="G200" s="133">
        <v>21780</v>
      </c>
      <c r="H200" s="134">
        <v>2108</v>
      </c>
      <c r="I200" s="134"/>
      <c r="J200" s="1"/>
      <c r="K200" s="1"/>
      <c r="L200" s="1"/>
      <c r="M200" s="1"/>
      <c r="N200" s="1"/>
    </row>
    <row r="201" spans="1:14" ht="13.5" customHeight="1">
      <c r="A201" s="402"/>
      <c r="B201" s="441"/>
      <c r="C201" s="248"/>
      <c r="D201" s="341"/>
      <c r="E201" s="133"/>
      <c r="F201" s="26" t="s">
        <v>445</v>
      </c>
      <c r="G201" s="133">
        <v>12326</v>
      </c>
      <c r="H201" s="134">
        <v>3698</v>
      </c>
      <c r="I201" s="134"/>
      <c r="J201" s="1"/>
      <c r="K201" s="1"/>
      <c r="L201" s="1"/>
      <c r="M201" s="1"/>
      <c r="N201" s="1"/>
    </row>
    <row r="202" spans="1:14" ht="13.5" customHeight="1">
      <c r="A202" s="402"/>
      <c r="B202" s="441"/>
      <c r="C202" s="248"/>
      <c r="D202" s="151" t="s">
        <v>130</v>
      </c>
      <c r="E202" s="408">
        <v>115499</v>
      </c>
      <c r="F202" s="409" t="s">
        <v>300</v>
      </c>
      <c r="G202" s="408">
        <f>SUM(G203:G207)</f>
        <v>11268</v>
      </c>
      <c r="H202" s="409">
        <f>H207</f>
        <v>1535</v>
      </c>
      <c r="I202" s="409">
        <f>E202+G202-H202</f>
        <v>125232</v>
      </c>
      <c r="J202" s="1"/>
      <c r="K202" s="1"/>
      <c r="L202" s="1"/>
      <c r="M202" s="1"/>
      <c r="N202" s="1"/>
    </row>
    <row r="203" spans="1:14" ht="13.5" customHeight="1">
      <c r="A203" s="402"/>
      <c r="B203" s="441"/>
      <c r="C203" s="248"/>
      <c r="D203" s="151"/>
      <c r="E203" s="133"/>
      <c r="F203" s="26" t="s">
        <v>409</v>
      </c>
      <c r="G203" s="133">
        <v>3553</v>
      </c>
      <c r="H203" s="134"/>
      <c r="I203" s="134"/>
      <c r="J203" s="1"/>
      <c r="K203" s="1"/>
      <c r="L203" s="1"/>
      <c r="M203" s="1"/>
      <c r="N203" s="1"/>
    </row>
    <row r="204" spans="1:14" ht="13.5" customHeight="1">
      <c r="A204" s="402"/>
      <c r="B204" s="441"/>
      <c r="C204" s="248"/>
      <c r="D204" s="151"/>
      <c r="E204" s="133"/>
      <c r="F204" s="118" t="s">
        <v>441</v>
      </c>
      <c r="G204" s="133">
        <v>1127</v>
      </c>
      <c r="H204" s="134"/>
      <c r="I204" s="134"/>
      <c r="J204" s="1"/>
      <c r="K204" s="1"/>
      <c r="L204" s="1"/>
      <c r="M204" s="1"/>
      <c r="N204" s="1"/>
    </row>
    <row r="205" spans="1:14" ht="13.5" customHeight="1">
      <c r="A205" s="402"/>
      <c r="B205" s="441"/>
      <c r="C205" s="248"/>
      <c r="D205" s="151"/>
      <c r="E205" s="133"/>
      <c r="F205" s="26" t="s">
        <v>442</v>
      </c>
      <c r="G205" s="133">
        <v>3790</v>
      </c>
      <c r="H205" s="134"/>
      <c r="I205" s="134"/>
      <c r="J205" s="1"/>
      <c r="K205" s="1"/>
      <c r="L205" s="1"/>
      <c r="M205" s="1"/>
      <c r="N205" s="1"/>
    </row>
    <row r="206" spans="1:14" ht="13.5" customHeight="1">
      <c r="A206" s="402"/>
      <c r="B206" s="441"/>
      <c r="C206" s="248"/>
      <c r="D206" s="151"/>
      <c r="E206" s="133"/>
      <c r="F206" s="208" t="s">
        <v>444</v>
      </c>
      <c r="G206" s="133">
        <v>2798</v>
      </c>
      <c r="H206" s="134"/>
      <c r="I206" s="134"/>
      <c r="J206" s="1"/>
      <c r="K206" s="1"/>
      <c r="L206" s="1"/>
      <c r="M206" s="1"/>
      <c r="N206" s="1"/>
    </row>
    <row r="207" spans="1:14" ht="13.5" customHeight="1">
      <c r="A207" s="402"/>
      <c r="B207" s="441"/>
      <c r="C207" s="248"/>
      <c r="D207" s="151"/>
      <c r="E207" s="133"/>
      <c r="F207" s="118" t="s">
        <v>446</v>
      </c>
      <c r="G207" s="133"/>
      <c r="H207" s="134">
        <v>1535</v>
      </c>
      <c r="I207" s="134"/>
      <c r="J207" s="1"/>
      <c r="K207" s="1"/>
      <c r="L207" s="1"/>
      <c r="M207" s="1"/>
      <c r="N207" s="1"/>
    </row>
    <row r="208" spans="1:14" ht="13.5" customHeight="1">
      <c r="A208" s="402"/>
      <c r="B208" s="441"/>
      <c r="C208" s="248"/>
      <c r="D208" s="384" t="s">
        <v>100</v>
      </c>
      <c r="E208" s="408">
        <v>345168</v>
      </c>
      <c r="F208" s="409" t="s">
        <v>300</v>
      </c>
      <c r="G208" s="408">
        <f>SUM(G209:G213)</f>
        <v>94847</v>
      </c>
      <c r="H208" s="409">
        <f>H211</f>
        <v>1500</v>
      </c>
      <c r="I208" s="409">
        <f>E208+G208-H208</f>
        <v>438515</v>
      </c>
      <c r="J208" s="1"/>
      <c r="K208" s="1"/>
      <c r="L208" s="1"/>
      <c r="M208" s="1"/>
      <c r="N208" s="1"/>
    </row>
    <row r="209" spans="1:14" ht="13.5" customHeight="1">
      <c r="A209" s="402"/>
      <c r="B209" s="441"/>
      <c r="C209" s="248"/>
      <c r="D209" s="151"/>
      <c r="E209" s="133"/>
      <c r="F209" s="26" t="s">
        <v>409</v>
      </c>
      <c r="G209" s="133">
        <v>24347</v>
      </c>
      <c r="H209" s="134"/>
      <c r="I209" s="134"/>
      <c r="J209" s="1"/>
      <c r="K209" s="1"/>
      <c r="L209" s="1"/>
      <c r="M209" s="1"/>
      <c r="N209" s="1"/>
    </row>
    <row r="210" spans="1:14" ht="13.5" customHeight="1">
      <c r="A210" s="402"/>
      <c r="B210" s="441"/>
      <c r="C210" s="248"/>
      <c r="D210" s="151"/>
      <c r="E210" s="133"/>
      <c r="F210" s="118" t="s">
        <v>388</v>
      </c>
      <c r="G210" s="133">
        <v>2000</v>
      </c>
      <c r="H210" s="134"/>
      <c r="I210" s="134"/>
      <c r="J210" s="1"/>
      <c r="K210" s="1"/>
      <c r="L210" s="1"/>
      <c r="M210" s="1"/>
      <c r="N210" s="1"/>
    </row>
    <row r="211" spans="1:14" ht="13.5" customHeight="1">
      <c r="A211" s="402"/>
      <c r="B211" s="441"/>
      <c r="C211" s="248"/>
      <c r="D211" s="151"/>
      <c r="E211" s="133"/>
      <c r="F211" s="118" t="s">
        <v>388</v>
      </c>
      <c r="G211" s="133"/>
      <c r="H211" s="134">
        <v>1500</v>
      </c>
      <c r="I211" s="134"/>
      <c r="J211" s="1"/>
      <c r="K211" s="1"/>
      <c r="L211" s="1"/>
      <c r="M211" s="1"/>
      <c r="N211" s="1"/>
    </row>
    <row r="212" spans="1:14" ht="13.5" customHeight="1">
      <c r="A212" s="402"/>
      <c r="B212" s="441"/>
      <c r="C212" s="248"/>
      <c r="D212" s="151"/>
      <c r="E212" s="133"/>
      <c r="F212" s="26" t="s">
        <v>371</v>
      </c>
      <c r="G212" s="133">
        <v>68000</v>
      </c>
      <c r="H212" s="134"/>
      <c r="I212" s="134"/>
      <c r="J212" s="1"/>
      <c r="K212" s="1"/>
      <c r="L212" s="1"/>
      <c r="M212" s="1"/>
      <c r="N212" s="1"/>
    </row>
    <row r="213" spans="1:14" ht="13.5" customHeight="1">
      <c r="A213" s="402"/>
      <c r="B213" s="454"/>
      <c r="C213" s="248"/>
      <c r="D213" s="151"/>
      <c r="E213" s="133"/>
      <c r="F213" s="26" t="s">
        <v>378</v>
      </c>
      <c r="G213" s="133">
        <v>500</v>
      </c>
      <c r="H213" s="134"/>
      <c r="I213" s="134"/>
      <c r="J213" s="1"/>
      <c r="K213" s="1"/>
      <c r="L213" s="1"/>
      <c r="M213" s="1"/>
      <c r="N213" s="1"/>
    </row>
    <row r="214" spans="1:14" ht="13.5" customHeight="1">
      <c r="A214" s="182"/>
      <c r="B214" s="50">
        <v>80120</v>
      </c>
      <c r="C214" s="20"/>
      <c r="D214" s="61" t="s">
        <v>64</v>
      </c>
      <c r="E214" s="21">
        <f>E215+E232+E243+E245</f>
        <v>2624071</v>
      </c>
      <c r="F214" s="61" t="s">
        <v>243</v>
      </c>
      <c r="G214" s="21">
        <f>G215+G232+G243+G245</f>
        <v>1704843</v>
      </c>
      <c r="H214" s="21">
        <f>H215+H232+H243+H245</f>
        <v>409480</v>
      </c>
      <c r="I214" s="21">
        <f>E214+G214-H214</f>
        <v>3919434</v>
      </c>
      <c r="J214" s="1"/>
      <c r="K214" s="1"/>
      <c r="L214" s="1"/>
      <c r="M214" s="1"/>
      <c r="N214" s="1"/>
    </row>
    <row r="215" spans="1:14" ht="13.5" customHeight="1">
      <c r="A215" s="182"/>
      <c r="B215" s="182"/>
      <c r="C215" s="24"/>
      <c r="D215" s="127" t="s">
        <v>184</v>
      </c>
      <c r="E215" s="121">
        <v>786818</v>
      </c>
      <c r="F215" s="39" t="s">
        <v>300</v>
      </c>
      <c r="G215" s="121">
        <f>SUM(G216:G227)</f>
        <v>966329</v>
      </c>
      <c r="H215" s="121">
        <f>SUM(H216:H227)</f>
        <v>287399</v>
      </c>
      <c r="I215" s="121">
        <f>E215+G215-H215</f>
        <v>1465748</v>
      </c>
      <c r="J215" s="1"/>
      <c r="K215" s="1"/>
      <c r="L215" s="1"/>
      <c r="M215" s="1"/>
      <c r="N215" s="1"/>
    </row>
    <row r="216" spans="1:14" ht="13.5" customHeight="1">
      <c r="A216" s="182"/>
      <c r="B216" s="182"/>
      <c r="C216" s="24"/>
      <c r="D216" s="42"/>
      <c r="E216" s="28"/>
      <c r="F216" s="26" t="s">
        <v>409</v>
      </c>
      <c r="G216" s="25">
        <v>30391</v>
      </c>
      <c r="H216" s="25">
        <v>12115</v>
      </c>
      <c r="I216" s="120"/>
      <c r="J216" s="1"/>
      <c r="K216" s="1"/>
      <c r="L216" s="1"/>
      <c r="M216" s="1"/>
      <c r="N216" s="1"/>
    </row>
    <row r="217" spans="1:14" ht="13.5" customHeight="1">
      <c r="A217" s="182"/>
      <c r="B217" s="182"/>
      <c r="C217" s="24"/>
      <c r="D217" s="42"/>
      <c r="E217" s="28"/>
      <c r="F217" s="26" t="s">
        <v>348</v>
      </c>
      <c r="G217" s="25">
        <v>400000</v>
      </c>
      <c r="H217" s="25"/>
      <c r="I217" s="28"/>
      <c r="J217" s="1"/>
      <c r="K217" s="1"/>
      <c r="L217" s="1"/>
      <c r="M217" s="1"/>
      <c r="N217" s="1"/>
    </row>
    <row r="218" spans="1:14" ht="13.5" customHeight="1">
      <c r="A218" s="182"/>
      <c r="B218" s="182"/>
      <c r="C218" s="24"/>
      <c r="D218" s="42"/>
      <c r="E218" s="28"/>
      <c r="F218" s="134" t="s">
        <v>419</v>
      </c>
      <c r="G218" s="25">
        <v>152</v>
      </c>
      <c r="H218" s="25">
        <v>61152</v>
      </c>
      <c r="I218" s="120"/>
      <c r="J218" s="1"/>
      <c r="K218" s="1"/>
      <c r="L218" s="1"/>
      <c r="M218" s="1"/>
      <c r="N218" s="1"/>
    </row>
    <row r="219" spans="1:14" ht="13.5" customHeight="1">
      <c r="A219" s="182"/>
      <c r="B219" s="182"/>
      <c r="C219" s="24"/>
      <c r="D219" s="42"/>
      <c r="E219" s="28"/>
      <c r="F219" s="134" t="s">
        <v>434</v>
      </c>
      <c r="G219" s="25"/>
      <c r="H219" s="25">
        <v>35000</v>
      </c>
      <c r="I219" s="120"/>
      <c r="J219" s="1"/>
      <c r="K219" s="1"/>
      <c r="L219" s="1"/>
      <c r="M219" s="1"/>
      <c r="N219" s="1"/>
    </row>
    <row r="220" spans="1:14" ht="13.5" customHeight="1">
      <c r="A220" s="182"/>
      <c r="B220" s="182"/>
      <c r="C220" s="24"/>
      <c r="D220" s="42"/>
      <c r="E220" s="28"/>
      <c r="F220" s="118" t="s">
        <v>388</v>
      </c>
      <c r="G220" s="25">
        <v>9626</v>
      </c>
      <c r="H220" s="25"/>
      <c r="I220" s="120"/>
      <c r="J220" s="1"/>
      <c r="K220" s="1"/>
      <c r="L220" s="1"/>
      <c r="M220" s="1"/>
      <c r="N220" s="1"/>
    </row>
    <row r="221" spans="1:14" ht="13.5" customHeight="1">
      <c r="A221" s="182"/>
      <c r="B221" s="182"/>
      <c r="C221" s="24"/>
      <c r="D221" s="42"/>
      <c r="E221" s="28"/>
      <c r="F221" s="118" t="s">
        <v>388</v>
      </c>
      <c r="G221" s="25">
        <v>248000</v>
      </c>
      <c r="H221" s="25"/>
      <c r="I221" s="120"/>
      <c r="J221" s="1"/>
      <c r="K221" s="1"/>
      <c r="L221" s="1"/>
      <c r="M221" s="1"/>
      <c r="N221" s="1"/>
    </row>
    <row r="222" spans="1:14" ht="13.5" customHeight="1">
      <c r="A222" s="182"/>
      <c r="B222" s="182"/>
      <c r="C222" s="24"/>
      <c r="D222" s="42"/>
      <c r="E222" s="28"/>
      <c r="F222" s="25" t="s">
        <v>439</v>
      </c>
      <c r="G222" s="25">
        <v>2900</v>
      </c>
      <c r="H222" s="25"/>
      <c r="I222" s="120"/>
      <c r="J222" s="1"/>
      <c r="K222" s="1"/>
      <c r="L222" s="1"/>
      <c r="M222" s="1"/>
      <c r="N222" s="1"/>
    </row>
    <row r="223" spans="1:14" ht="13.5" customHeight="1">
      <c r="A223" s="182"/>
      <c r="B223" s="182"/>
      <c r="C223" s="42"/>
      <c r="D223" s="42"/>
      <c r="E223" s="25"/>
      <c r="F223" s="118" t="s">
        <v>441</v>
      </c>
      <c r="G223" s="25">
        <v>6000</v>
      </c>
      <c r="H223" s="25">
        <v>36181</v>
      </c>
      <c r="I223" s="120"/>
      <c r="J223" s="1"/>
      <c r="K223" s="1"/>
      <c r="L223" s="1"/>
      <c r="M223" s="1"/>
      <c r="N223" s="1"/>
    </row>
    <row r="224" spans="1:14" ht="13.5" customHeight="1">
      <c r="A224" s="182"/>
      <c r="B224" s="182"/>
      <c r="C224" s="42"/>
      <c r="D224" s="42"/>
      <c r="E224" s="28"/>
      <c r="F224" s="26" t="s">
        <v>442</v>
      </c>
      <c r="G224" s="25">
        <v>0</v>
      </c>
      <c r="H224" s="25">
        <v>21354</v>
      </c>
      <c r="I224" s="120"/>
      <c r="J224" s="1"/>
      <c r="K224" s="1"/>
      <c r="L224" s="1"/>
      <c r="M224" s="1"/>
      <c r="N224" s="1"/>
    </row>
    <row r="225" spans="1:14" ht="13.5" customHeight="1">
      <c r="A225" s="182"/>
      <c r="B225" s="182"/>
      <c r="C225" s="69"/>
      <c r="D225" s="141"/>
      <c r="E225" s="241"/>
      <c r="F225" s="26" t="s">
        <v>378</v>
      </c>
      <c r="G225" s="230">
        <v>220000</v>
      </c>
      <c r="H225" s="230"/>
      <c r="I225" s="428"/>
      <c r="J225" s="1"/>
      <c r="K225" s="1"/>
      <c r="L225" s="1"/>
      <c r="M225" s="1"/>
      <c r="N225" s="1"/>
    </row>
    <row r="226" spans="1:14" ht="13.5" customHeight="1">
      <c r="A226" s="182"/>
      <c r="B226" s="182"/>
      <c r="C226" s="69"/>
      <c r="D226" s="141"/>
      <c r="E226" s="241"/>
      <c r="F226" s="26" t="s">
        <v>378</v>
      </c>
      <c r="G226" s="230">
        <v>15000</v>
      </c>
      <c r="H226" s="230"/>
      <c r="I226" s="428"/>
      <c r="J226" s="1"/>
      <c r="K226" s="1"/>
      <c r="L226" s="1"/>
      <c r="M226" s="1"/>
      <c r="N226" s="1"/>
    </row>
    <row r="227" spans="1:14" ht="13.5" customHeight="1">
      <c r="A227" s="141"/>
      <c r="B227" s="141"/>
      <c r="C227" s="69"/>
      <c r="D227" s="141"/>
      <c r="E227" s="241"/>
      <c r="F227" s="124" t="s">
        <v>445</v>
      </c>
      <c r="G227" s="230">
        <v>34260</v>
      </c>
      <c r="H227" s="230">
        <v>121597</v>
      </c>
      <c r="I227" s="428"/>
      <c r="J227" s="1"/>
      <c r="K227" s="1"/>
      <c r="L227" s="1"/>
      <c r="M227" s="1"/>
      <c r="N227" s="1"/>
    </row>
    <row r="228" spans="1:14" ht="13.5" customHeight="1">
      <c r="A228" s="62"/>
      <c r="B228" s="62"/>
      <c r="C228" s="62"/>
      <c r="D228" s="62"/>
      <c r="E228" s="46" t="s">
        <v>469</v>
      </c>
      <c r="F228" s="47"/>
      <c r="G228" s="46"/>
      <c r="H228" s="46"/>
      <c r="I228" s="446"/>
      <c r="J228" s="1"/>
      <c r="K228" s="1"/>
      <c r="L228" s="1"/>
      <c r="M228" s="1"/>
      <c r="N228" s="1"/>
    </row>
    <row r="229" spans="1:14" ht="13.5" customHeight="1">
      <c r="A229" s="62"/>
      <c r="B229" s="62"/>
      <c r="C229" s="62"/>
      <c r="D229" s="62"/>
      <c r="E229" s="126"/>
      <c r="F229" s="47"/>
      <c r="G229" s="46"/>
      <c r="H229" s="46"/>
      <c r="I229" s="446"/>
      <c r="J229" s="1"/>
      <c r="K229" s="1"/>
      <c r="L229" s="1"/>
      <c r="M229" s="1"/>
      <c r="N229" s="1"/>
    </row>
    <row r="230" spans="1:14" ht="13.5" customHeight="1">
      <c r="A230" s="321" t="s">
        <v>107</v>
      </c>
      <c r="B230" s="346" t="s">
        <v>108</v>
      </c>
      <c r="C230" s="321" t="s">
        <v>1</v>
      </c>
      <c r="D230" s="321" t="s">
        <v>2</v>
      </c>
      <c r="E230" s="320" t="s">
        <v>113</v>
      </c>
      <c r="F230" s="321" t="s">
        <v>5</v>
      </c>
      <c r="G230" s="320" t="s">
        <v>109</v>
      </c>
      <c r="H230" s="321" t="s">
        <v>110</v>
      </c>
      <c r="I230" s="321" t="s">
        <v>8</v>
      </c>
      <c r="J230" s="1"/>
      <c r="K230" s="1"/>
      <c r="L230" s="1"/>
      <c r="M230" s="1"/>
      <c r="N230" s="1"/>
    </row>
    <row r="231" spans="1:14" ht="13.5" customHeight="1">
      <c r="A231" s="348"/>
      <c r="B231" s="427"/>
      <c r="C231" s="323"/>
      <c r="D231" s="323"/>
      <c r="E231" s="322" t="s">
        <v>4</v>
      </c>
      <c r="F231" s="323"/>
      <c r="G231" s="322"/>
      <c r="H231" s="323"/>
      <c r="I231" s="323" t="s">
        <v>111</v>
      </c>
      <c r="J231" s="1"/>
      <c r="K231" s="1"/>
      <c r="L231" s="1"/>
      <c r="M231" s="1"/>
      <c r="N231" s="1"/>
    </row>
    <row r="232" spans="1:14" ht="13.5" customHeight="1">
      <c r="A232" s="184"/>
      <c r="B232" s="154"/>
      <c r="C232" s="69"/>
      <c r="D232" s="229" t="s">
        <v>130</v>
      </c>
      <c r="E232" s="240">
        <v>1643184</v>
      </c>
      <c r="F232" s="231" t="s">
        <v>300</v>
      </c>
      <c r="G232" s="240">
        <f>G233+G235+SUM(G236:G241)+G234</f>
        <v>720834</v>
      </c>
      <c r="H232" s="240">
        <f>H233+SUM(H236:H241)</f>
        <v>112400</v>
      </c>
      <c r="I232" s="240">
        <f>E232+G232-H232</f>
        <v>2251618</v>
      </c>
      <c r="J232" s="1"/>
      <c r="K232" s="1"/>
      <c r="L232" s="1"/>
      <c r="M232" s="1"/>
      <c r="N232" s="1"/>
    </row>
    <row r="233" spans="1:14" ht="13.5" customHeight="1">
      <c r="A233" s="178"/>
      <c r="B233" s="182"/>
      <c r="C233" s="24"/>
      <c r="D233" s="127"/>
      <c r="E233" s="121"/>
      <c r="F233" s="26" t="s">
        <v>409</v>
      </c>
      <c r="G233" s="25">
        <v>37906</v>
      </c>
      <c r="H233" s="25">
        <v>14391</v>
      </c>
      <c r="I233" s="25"/>
      <c r="J233" s="1"/>
      <c r="K233" s="1"/>
      <c r="L233" s="1"/>
      <c r="M233" s="1"/>
      <c r="N233" s="1"/>
    </row>
    <row r="234" spans="1:14" ht="13.5" customHeight="1">
      <c r="A234" s="178"/>
      <c r="B234" s="182"/>
      <c r="C234" s="24"/>
      <c r="D234" s="127"/>
      <c r="E234" s="121"/>
      <c r="F234" s="118" t="s">
        <v>388</v>
      </c>
      <c r="G234" s="25">
        <v>602200</v>
      </c>
      <c r="H234" s="25"/>
      <c r="I234" s="25"/>
      <c r="J234" s="1"/>
      <c r="K234" s="1"/>
      <c r="L234" s="1"/>
      <c r="M234" s="1"/>
      <c r="N234" s="1"/>
    </row>
    <row r="235" spans="1:14" ht="13.5" customHeight="1">
      <c r="A235" s="178"/>
      <c r="B235" s="182"/>
      <c r="C235" s="24"/>
      <c r="D235" s="127"/>
      <c r="E235" s="121"/>
      <c r="F235" s="25" t="s">
        <v>439</v>
      </c>
      <c r="G235" s="25">
        <v>3100</v>
      </c>
      <c r="H235" s="25"/>
      <c r="I235" s="213"/>
      <c r="J235" s="1"/>
      <c r="K235" s="1"/>
      <c r="L235" s="1"/>
      <c r="M235" s="1"/>
      <c r="N235" s="1"/>
    </row>
    <row r="236" spans="1:14" ht="13.5" customHeight="1">
      <c r="A236" s="178"/>
      <c r="B236" s="182"/>
      <c r="C236" s="24"/>
      <c r="D236" s="42"/>
      <c r="E236" s="28"/>
      <c r="F236" s="118" t="s">
        <v>441</v>
      </c>
      <c r="G236" s="25">
        <v>13972</v>
      </c>
      <c r="H236" s="25">
        <v>15211</v>
      </c>
      <c r="I236" s="120"/>
      <c r="J236" s="1"/>
      <c r="K236" s="1"/>
      <c r="L236" s="1"/>
      <c r="M236" s="1"/>
      <c r="N236" s="1"/>
    </row>
    <row r="237" spans="1:14" ht="13.5" customHeight="1">
      <c r="A237" s="178"/>
      <c r="B237" s="182"/>
      <c r="C237" s="24"/>
      <c r="D237" s="42"/>
      <c r="E237" s="28"/>
      <c r="F237" s="26" t="s">
        <v>442</v>
      </c>
      <c r="G237" s="25">
        <v>32660</v>
      </c>
      <c r="H237" s="25">
        <v>42300</v>
      </c>
      <c r="I237" s="120"/>
      <c r="J237" s="1"/>
      <c r="K237" s="1"/>
      <c r="L237" s="1"/>
      <c r="M237" s="1"/>
      <c r="N237" s="1"/>
    </row>
    <row r="238" spans="1:14" ht="13.5" customHeight="1">
      <c r="A238" s="178"/>
      <c r="B238" s="182"/>
      <c r="C238" s="24"/>
      <c r="D238" s="42"/>
      <c r="E238" s="28"/>
      <c r="F238" s="26" t="s">
        <v>378</v>
      </c>
      <c r="G238" s="25">
        <v>4316</v>
      </c>
      <c r="H238" s="25"/>
      <c r="I238" s="120"/>
      <c r="J238" s="1"/>
      <c r="K238" s="1"/>
      <c r="L238" s="1"/>
      <c r="M238" s="1"/>
      <c r="N238" s="1"/>
    </row>
    <row r="239" spans="1:14" ht="13.5" customHeight="1">
      <c r="A239" s="178"/>
      <c r="B239" s="182"/>
      <c r="C239" s="24"/>
      <c r="D239" s="42"/>
      <c r="E239" s="28"/>
      <c r="F239" s="208" t="s">
        <v>444</v>
      </c>
      <c r="G239" s="25">
        <v>6928</v>
      </c>
      <c r="H239" s="25">
        <v>10228</v>
      </c>
      <c r="I239" s="120"/>
      <c r="J239" s="1"/>
      <c r="K239" s="1"/>
      <c r="L239" s="1"/>
      <c r="M239" s="1"/>
      <c r="N239" s="1"/>
    </row>
    <row r="240" spans="1:14" ht="13.5" customHeight="1">
      <c r="A240" s="178"/>
      <c r="B240" s="182"/>
      <c r="C240" s="24"/>
      <c r="D240" s="42"/>
      <c r="E240" s="28"/>
      <c r="F240" s="124" t="s">
        <v>445</v>
      </c>
      <c r="G240" s="25">
        <v>5332</v>
      </c>
      <c r="H240" s="25">
        <v>14068</v>
      </c>
      <c r="I240" s="120"/>
      <c r="J240" s="1"/>
      <c r="K240" s="1"/>
      <c r="L240" s="1"/>
      <c r="M240" s="1"/>
      <c r="N240" s="1"/>
    </row>
    <row r="241" spans="1:14" ht="13.5" customHeight="1">
      <c r="A241" s="178"/>
      <c r="B241" s="182"/>
      <c r="C241" s="24"/>
      <c r="D241" s="42"/>
      <c r="E241" s="28"/>
      <c r="F241" s="118" t="s">
        <v>446</v>
      </c>
      <c r="G241" s="25">
        <v>14420</v>
      </c>
      <c r="H241" s="25">
        <v>16202</v>
      </c>
      <c r="I241" s="120"/>
      <c r="J241" s="1"/>
      <c r="K241" s="1"/>
      <c r="L241" s="1"/>
      <c r="M241" s="1"/>
      <c r="N241" s="1"/>
    </row>
    <row r="242" spans="1:14" ht="13.5" customHeight="1">
      <c r="A242" s="178"/>
      <c r="B242" s="182"/>
      <c r="C242" s="24"/>
      <c r="D242" s="42"/>
      <c r="E242" s="28"/>
      <c r="F242" s="118"/>
      <c r="G242" s="25"/>
      <c r="H242" s="25"/>
      <c r="I242" s="120"/>
      <c r="J242" s="1"/>
      <c r="K242" s="1"/>
      <c r="L242" s="1"/>
      <c r="M242" s="1"/>
      <c r="N242" s="1"/>
    </row>
    <row r="243" spans="1:14" ht="13.5" customHeight="1">
      <c r="A243" s="178"/>
      <c r="B243" s="182"/>
      <c r="C243" s="24"/>
      <c r="D243" s="127" t="s">
        <v>100</v>
      </c>
      <c r="E243" s="121">
        <v>116194</v>
      </c>
      <c r="F243" s="40" t="s">
        <v>300</v>
      </c>
      <c r="G243" s="39">
        <v>0</v>
      </c>
      <c r="H243" s="39">
        <v>0</v>
      </c>
      <c r="I243" s="121">
        <f>E243</f>
        <v>116194</v>
      </c>
      <c r="J243" s="1"/>
      <c r="K243" s="1"/>
      <c r="L243" s="1"/>
      <c r="M243" s="1"/>
      <c r="N243" s="1"/>
    </row>
    <row r="244" spans="1:14" ht="13.5" customHeight="1">
      <c r="A244" s="178"/>
      <c r="B244" s="182"/>
      <c r="C244" s="24"/>
      <c r="D244" s="127"/>
      <c r="E244" s="121"/>
      <c r="F244" s="40"/>
      <c r="G244" s="39"/>
      <c r="H244" s="39"/>
      <c r="I244" s="121"/>
      <c r="J244" s="1"/>
      <c r="K244" s="1"/>
      <c r="L244" s="1"/>
      <c r="M244" s="1"/>
      <c r="N244" s="1"/>
    </row>
    <row r="245" spans="1:14" ht="13.5" customHeight="1">
      <c r="A245" s="178"/>
      <c r="B245" s="182"/>
      <c r="C245" s="24"/>
      <c r="D245" s="127" t="s">
        <v>222</v>
      </c>
      <c r="E245" s="121">
        <v>77875</v>
      </c>
      <c r="F245" s="39" t="s">
        <v>300</v>
      </c>
      <c r="G245" s="39">
        <f>G246+G247</f>
        <v>17680</v>
      </c>
      <c r="H245" s="39">
        <f>H248</f>
        <v>9681</v>
      </c>
      <c r="I245" s="121">
        <f>E245-H245+G245</f>
        <v>85874</v>
      </c>
      <c r="J245" s="1"/>
      <c r="K245" s="1"/>
      <c r="L245" s="1"/>
      <c r="M245" s="1"/>
      <c r="N245" s="1"/>
    </row>
    <row r="246" spans="1:14" ht="13.5" customHeight="1">
      <c r="A246" s="178"/>
      <c r="B246" s="182"/>
      <c r="C246" s="24"/>
      <c r="D246" s="127"/>
      <c r="E246" s="121"/>
      <c r="F246" s="26" t="s">
        <v>409</v>
      </c>
      <c r="G246" s="25">
        <v>3435</v>
      </c>
      <c r="H246" s="25"/>
      <c r="I246" s="121"/>
      <c r="J246" s="1"/>
      <c r="K246" s="1"/>
      <c r="L246" s="1"/>
      <c r="M246" s="1"/>
      <c r="N246" s="1"/>
    </row>
    <row r="247" spans="1:14" ht="13.5" customHeight="1">
      <c r="A247" s="178"/>
      <c r="B247" s="182"/>
      <c r="C247" s="24"/>
      <c r="D247" s="127"/>
      <c r="E247" s="121"/>
      <c r="F247" s="26" t="s">
        <v>440</v>
      </c>
      <c r="G247" s="25">
        <v>14245</v>
      </c>
      <c r="H247" s="25"/>
      <c r="I247" s="121"/>
      <c r="J247" s="1"/>
      <c r="K247" s="1"/>
      <c r="L247" s="1"/>
      <c r="M247" s="1"/>
      <c r="N247" s="1"/>
    </row>
    <row r="248" spans="1:14" ht="13.5" customHeight="1">
      <c r="A248" s="178"/>
      <c r="B248" s="141"/>
      <c r="C248" s="24"/>
      <c r="D248" s="127"/>
      <c r="E248" s="121"/>
      <c r="F248" s="26" t="s">
        <v>378</v>
      </c>
      <c r="G248" s="25"/>
      <c r="H248" s="25">
        <v>9681</v>
      </c>
      <c r="I248" s="121"/>
      <c r="J248" s="1"/>
      <c r="K248" s="1"/>
      <c r="L248" s="1"/>
      <c r="M248" s="1"/>
      <c r="N248" s="1"/>
    </row>
    <row r="249" spans="1:14" ht="13.5" customHeight="1">
      <c r="A249" s="182"/>
      <c r="B249" s="191">
        <v>80130</v>
      </c>
      <c r="C249" s="20"/>
      <c r="D249" s="61" t="s">
        <v>70</v>
      </c>
      <c r="E249" s="21">
        <f>E251+E258+E270+E277+E281</f>
        <v>1143254</v>
      </c>
      <c r="F249" s="61" t="s">
        <v>243</v>
      </c>
      <c r="G249" s="21">
        <f>G251+G258+G270+G277+G281</f>
        <v>358322</v>
      </c>
      <c r="H249" s="21">
        <f>H251+H258+H270+H277+H281</f>
        <v>80844</v>
      </c>
      <c r="I249" s="21">
        <f>E249+G249-H249</f>
        <v>1420732</v>
      </c>
      <c r="J249" s="1"/>
      <c r="K249" s="1"/>
      <c r="L249" s="1"/>
      <c r="M249" s="1"/>
      <c r="N249" s="1"/>
    </row>
    <row r="250" spans="1:14" ht="13.5" customHeight="1">
      <c r="A250" s="182"/>
      <c r="B250" s="191"/>
      <c r="C250" s="20"/>
      <c r="D250" s="207" t="s">
        <v>248</v>
      </c>
      <c r="E250" s="131"/>
      <c r="F250" s="131"/>
      <c r="G250" s="131">
        <v>2500</v>
      </c>
      <c r="H250" s="131"/>
      <c r="I250" s="131">
        <f>G250-H250</f>
        <v>2500</v>
      </c>
      <c r="J250" s="1"/>
      <c r="K250" s="1"/>
      <c r="L250" s="1"/>
      <c r="M250" s="1"/>
      <c r="N250" s="1"/>
    </row>
    <row r="251" spans="1:14" ht="13.5" customHeight="1">
      <c r="A251" s="182"/>
      <c r="B251" s="182"/>
      <c r="C251" s="24"/>
      <c r="D251" s="127" t="s">
        <v>131</v>
      </c>
      <c r="E251" s="121">
        <v>225855</v>
      </c>
      <c r="F251" s="39" t="s">
        <v>300</v>
      </c>
      <c r="G251" s="39">
        <f>SUM(G252:G257)</f>
        <v>163916</v>
      </c>
      <c r="H251" s="39">
        <f>H256+H257</f>
        <v>16396</v>
      </c>
      <c r="I251" s="39">
        <f>E251+G251-H251</f>
        <v>373375</v>
      </c>
      <c r="J251" s="1"/>
      <c r="K251" s="1"/>
      <c r="L251" s="1"/>
      <c r="M251" s="1"/>
      <c r="N251" s="1"/>
    </row>
    <row r="252" spans="1:14" ht="13.5" customHeight="1">
      <c r="A252" s="182"/>
      <c r="B252" s="182"/>
      <c r="C252" s="24"/>
      <c r="D252" s="127"/>
      <c r="E252" s="121"/>
      <c r="F252" s="26" t="s">
        <v>409</v>
      </c>
      <c r="G252" s="25">
        <v>6083</v>
      </c>
      <c r="H252" s="25"/>
      <c r="I252" s="121"/>
      <c r="J252" s="1"/>
      <c r="K252" s="1"/>
      <c r="L252" s="1"/>
      <c r="M252" s="1"/>
      <c r="N252" s="1"/>
    </row>
    <row r="253" spans="1:14" ht="13.5" customHeight="1">
      <c r="A253" s="182"/>
      <c r="B253" s="182"/>
      <c r="C253" s="24"/>
      <c r="D253" s="285"/>
      <c r="E253" s="121"/>
      <c r="F253" s="134" t="s">
        <v>419</v>
      </c>
      <c r="G253" s="25">
        <v>36000</v>
      </c>
      <c r="H253" s="25"/>
      <c r="I253" s="121"/>
      <c r="J253" s="1"/>
      <c r="K253" s="1"/>
      <c r="L253" s="1"/>
      <c r="M253" s="1"/>
      <c r="N253" s="1"/>
    </row>
    <row r="254" spans="1:14" ht="13.5" customHeight="1">
      <c r="A254" s="182"/>
      <c r="B254" s="182"/>
      <c r="C254" s="24"/>
      <c r="D254" s="127"/>
      <c r="E254" s="121"/>
      <c r="F254" s="134" t="s">
        <v>434</v>
      </c>
      <c r="G254" s="25">
        <v>25000</v>
      </c>
      <c r="H254" s="25"/>
      <c r="I254" s="28"/>
      <c r="J254" s="1"/>
      <c r="K254" s="1"/>
      <c r="L254" s="1"/>
      <c r="M254" s="1"/>
      <c r="N254" s="1"/>
    </row>
    <row r="255" spans="1:14" ht="13.5" customHeight="1">
      <c r="A255" s="182"/>
      <c r="B255" s="182"/>
      <c r="C255" s="24"/>
      <c r="D255" s="286"/>
      <c r="E255" s="121"/>
      <c r="F255" s="118" t="s">
        <v>388</v>
      </c>
      <c r="G255" s="25">
        <v>57000</v>
      </c>
      <c r="H255" s="39"/>
      <c r="I255" s="121"/>
      <c r="J255" s="1"/>
      <c r="K255" s="1"/>
      <c r="L255" s="1"/>
      <c r="M255" s="1"/>
      <c r="N255" s="1"/>
    </row>
    <row r="256" spans="1:14" ht="13.5" customHeight="1">
      <c r="A256" s="182"/>
      <c r="B256" s="182"/>
      <c r="C256" s="24"/>
      <c r="D256" s="170"/>
      <c r="E256" s="25"/>
      <c r="F256" s="26" t="s">
        <v>442</v>
      </c>
      <c r="G256" s="25">
        <v>10431</v>
      </c>
      <c r="H256" s="25">
        <v>15131</v>
      </c>
      <c r="I256" s="28"/>
      <c r="J256" s="1"/>
      <c r="K256" s="1"/>
      <c r="L256" s="1"/>
      <c r="M256" s="1"/>
      <c r="N256" s="1"/>
    </row>
    <row r="257" spans="1:14" ht="13.5" customHeight="1">
      <c r="A257" s="182"/>
      <c r="B257" s="182"/>
      <c r="C257" s="24"/>
      <c r="D257" s="127"/>
      <c r="E257" s="121"/>
      <c r="F257" s="124" t="s">
        <v>445</v>
      </c>
      <c r="G257" s="25">
        <v>29402</v>
      </c>
      <c r="H257" s="25">
        <v>1265</v>
      </c>
      <c r="I257" s="28"/>
      <c r="J257" s="1"/>
      <c r="K257" s="1"/>
      <c r="L257" s="1"/>
      <c r="M257" s="1"/>
      <c r="N257" s="1"/>
    </row>
    <row r="258" spans="1:14" ht="13.5" customHeight="1">
      <c r="A258" s="182"/>
      <c r="B258" s="182"/>
      <c r="C258" s="69"/>
      <c r="D258" s="127" t="s">
        <v>130</v>
      </c>
      <c r="E258" s="121">
        <v>198915</v>
      </c>
      <c r="F258" s="39" t="s">
        <v>300</v>
      </c>
      <c r="G258" s="121">
        <f>SUM(G259:G265)</f>
        <v>68707</v>
      </c>
      <c r="H258" s="121">
        <f>SUM(H259:H265)</f>
        <v>4311</v>
      </c>
      <c r="I258" s="121">
        <f>E258+G258-H258</f>
        <v>263311</v>
      </c>
      <c r="J258" s="1"/>
      <c r="K258" s="1"/>
      <c r="L258" s="1"/>
      <c r="M258" s="1"/>
      <c r="N258" s="1"/>
    </row>
    <row r="259" spans="1:14" ht="13.5" customHeight="1">
      <c r="A259" s="182"/>
      <c r="B259" s="182"/>
      <c r="C259" s="24"/>
      <c r="D259" s="127"/>
      <c r="E259" s="121"/>
      <c r="F259" s="26" t="s">
        <v>409</v>
      </c>
      <c r="G259" s="25">
        <v>6119</v>
      </c>
      <c r="H259" s="25"/>
      <c r="I259" s="39"/>
      <c r="J259" s="1"/>
      <c r="K259" s="1"/>
      <c r="L259" s="1"/>
      <c r="M259" s="1"/>
      <c r="N259" s="1"/>
    </row>
    <row r="260" spans="1:14" ht="13.5" customHeight="1">
      <c r="A260" s="182"/>
      <c r="B260" s="182"/>
      <c r="C260" s="24"/>
      <c r="D260" s="127"/>
      <c r="E260" s="28"/>
      <c r="F260" s="118" t="s">
        <v>388</v>
      </c>
      <c r="G260" s="25">
        <v>37800</v>
      </c>
      <c r="H260" s="25"/>
      <c r="I260" s="25"/>
      <c r="J260" s="1"/>
      <c r="K260" s="1"/>
      <c r="L260" s="1"/>
      <c r="M260" s="1"/>
      <c r="N260" s="1"/>
    </row>
    <row r="261" spans="1:14" s="305" customFormat="1" ht="13.5" customHeight="1">
      <c r="A261" s="182"/>
      <c r="B261" s="182"/>
      <c r="C261" s="24"/>
      <c r="D261" s="127"/>
      <c r="E261" s="28"/>
      <c r="F261" s="118" t="s">
        <v>441</v>
      </c>
      <c r="G261" s="25">
        <v>589</v>
      </c>
      <c r="H261" s="25">
        <v>607</v>
      </c>
      <c r="I261" s="28"/>
      <c r="J261" s="304"/>
      <c r="K261" s="304"/>
      <c r="L261" s="304"/>
      <c r="M261" s="304"/>
      <c r="N261" s="304"/>
    </row>
    <row r="262" spans="1:14" s="305" customFormat="1" ht="13.5" customHeight="1">
      <c r="A262" s="182"/>
      <c r="B262" s="182"/>
      <c r="C262" s="24"/>
      <c r="D262" s="127"/>
      <c r="E262" s="28"/>
      <c r="F262" s="26" t="s">
        <v>442</v>
      </c>
      <c r="G262" s="25">
        <v>5750</v>
      </c>
      <c r="H262" s="25"/>
      <c r="I262" s="28"/>
      <c r="J262" s="304"/>
      <c r="K262" s="304"/>
      <c r="L262" s="304"/>
      <c r="M262" s="304"/>
      <c r="N262" s="304"/>
    </row>
    <row r="263" spans="1:14" s="305" customFormat="1" ht="13.5" customHeight="1">
      <c r="A263" s="182"/>
      <c r="B263" s="182"/>
      <c r="C263" s="69"/>
      <c r="D263" s="229"/>
      <c r="E263" s="241"/>
      <c r="F263" s="208" t="s">
        <v>444</v>
      </c>
      <c r="G263" s="230">
        <v>3300</v>
      </c>
      <c r="H263" s="230">
        <v>2798</v>
      </c>
      <c r="I263" s="241"/>
      <c r="J263" s="304"/>
      <c r="K263" s="304"/>
      <c r="L263" s="304"/>
      <c r="M263" s="304"/>
      <c r="N263" s="304"/>
    </row>
    <row r="264" spans="1:14" s="305" customFormat="1" ht="13.5" customHeight="1">
      <c r="A264" s="182"/>
      <c r="B264" s="182"/>
      <c r="C264" s="69"/>
      <c r="D264" s="229"/>
      <c r="E264" s="241"/>
      <c r="F264" s="124" t="s">
        <v>445</v>
      </c>
      <c r="G264" s="230">
        <v>9612</v>
      </c>
      <c r="H264" s="230">
        <v>876</v>
      </c>
      <c r="I264" s="241"/>
      <c r="J264" s="304"/>
      <c r="K264" s="304"/>
      <c r="L264" s="304"/>
      <c r="M264" s="304"/>
      <c r="N264" s="304"/>
    </row>
    <row r="265" spans="1:14" s="305" customFormat="1" ht="13.5" customHeight="1">
      <c r="A265" s="141"/>
      <c r="B265" s="141"/>
      <c r="C265" s="69"/>
      <c r="D265" s="229"/>
      <c r="E265" s="241"/>
      <c r="F265" s="118" t="s">
        <v>446</v>
      </c>
      <c r="G265" s="230">
        <v>5537</v>
      </c>
      <c r="H265" s="230">
        <v>30</v>
      </c>
      <c r="I265" s="241"/>
      <c r="J265" s="304"/>
      <c r="K265" s="304"/>
      <c r="L265" s="304"/>
      <c r="M265" s="304"/>
      <c r="N265" s="304"/>
    </row>
    <row r="266" spans="1:14" s="305" customFormat="1" ht="13.5" customHeight="1">
      <c r="A266" s="62"/>
      <c r="B266" s="62"/>
      <c r="C266" s="62"/>
      <c r="D266" s="215"/>
      <c r="E266" s="46" t="s">
        <v>470</v>
      </c>
      <c r="F266" s="89"/>
      <c r="G266" s="46"/>
      <c r="H266" s="46"/>
      <c r="I266" s="126"/>
      <c r="J266" s="304"/>
      <c r="K266" s="304"/>
      <c r="L266" s="304"/>
      <c r="M266" s="304"/>
      <c r="N266" s="304"/>
    </row>
    <row r="267" spans="1:14" s="305" customFormat="1" ht="13.5" customHeight="1">
      <c r="A267" s="62"/>
      <c r="B267" s="62"/>
      <c r="C267" s="62"/>
      <c r="D267" s="215"/>
      <c r="E267" s="126"/>
      <c r="F267" s="89"/>
      <c r="G267" s="46"/>
      <c r="H267" s="46"/>
      <c r="I267" s="126"/>
      <c r="J267" s="304"/>
      <c r="K267" s="304"/>
      <c r="L267" s="304"/>
      <c r="M267" s="304"/>
      <c r="N267" s="304"/>
    </row>
    <row r="268" spans="1:14" s="305" customFormat="1" ht="13.5" customHeight="1">
      <c r="A268" s="321" t="s">
        <v>107</v>
      </c>
      <c r="B268" s="346" t="s">
        <v>108</v>
      </c>
      <c r="C268" s="321" t="s">
        <v>1</v>
      </c>
      <c r="D268" s="321" t="s">
        <v>2</v>
      </c>
      <c r="E268" s="320" t="s">
        <v>113</v>
      </c>
      <c r="F268" s="321" t="s">
        <v>5</v>
      </c>
      <c r="G268" s="320" t="s">
        <v>109</v>
      </c>
      <c r="H268" s="321" t="s">
        <v>110</v>
      </c>
      <c r="I268" s="321" t="s">
        <v>8</v>
      </c>
      <c r="J268" s="304"/>
      <c r="K268" s="304"/>
      <c r="L268" s="304"/>
      <c r="M268" s="304"/>
      <c r="N268" s="304"/>
    </row>
    <row r="269" spans="1:14" s="305" customFormat="1" ht="13.5" customHeight="1">
      <c r="A269" s="348"/>
      <c r="B269" s="427"/>
      <c r="C269" s="323"/>
      <c r="D269" s="323"/>
      <c r="E269" s="322" t="s">
        <v>4</v>
      </c>
      <c r="F269" s="323"/>
      <c r="G269" s="322"/>
      <c r="H269" s="323"/>
      <c r="I269" s="323" t="s">
        <v>111</v>
      </c>
      <c r="J269" s="304"/>
      <c r="K269" s="304"/>
      <c r="L269" s="304"/>
      <c r="M269" s="304"/>
      <c r="N269" s="304"/>
    </row>
    <row r="270" spans="1:14" ht="13.5" customHeight="1">
      <c r="A270" s="184"/>
      <c r="B270" s="154"/>
      <c r="C270" s="24"/>
      <c r="D270" s="127" t="s">
        <v>132</v>
      </c>
      <c r="E270" s="121">
        <v>584672</v>
      </c>
      <c r="F270" s="39" t="s">
        <v>300</v>
      </c>
      <c r="G270" s="121">
        <f>G271+G272+SUM(G274:G276)</f>
        <v>79251</v>
      </c>
      <c r="H270" s="121">
        <f>H273+H274+H276</f>
        <v>14659</v>
      </c>
      <c r="I270" s="121">
        <f>E270+G270-H270</f>
        <v>649264</v>
      </c>
      <c r="J270" s="1"/>
      <c r="K270" s="1"/>
      <c r="L270" s="1"/>
      <c r="M270" s="1"/>
      <c r="N270" s="1"/>
    </row>
    <row r="271" spans="1:14" ht="13.5" customHeight="1">
      <c r="A271" s="178"/>
      <c r="B271" s="182"/>
      <c r="C271" s="24"/>
      <c r="D271" s="127"/>
      <c r="E271" s="121"/>
      <c r="F271" s="26" t="s">
        <v>409</v>
      </c>
      <c r="G271" s="25">
        <v>41242</v>
      </c>
      <c r="H271" s="25"/>
      <c r="I271" s="121"/>
      <c r="J271" s="1"/>
      <c r="K271" s="1"/>
      <c r="L271" s="1"/>
      <c r="M271" s="1"/>
      <c r="N271" s="1"/>
    </row>
    <row r="272" spans="1:14" ht="13.5" customHeight="1">
      <c r="A272" s="178"/>
      <c r="B272" s="182"/>
      <c r="C272" s="24"/>
      <c r="D272" s="127"/>
      <c r="E272" s="121"/>
      <c r="F272" s="118" t="s">
        <v>388</v>
      </c>
      <c r="G272" s="25">
        <v>6000</v>
      </c>
      <c r="H272" s="25"/>
      <c r="I272" s="25"/>
      <c r="J272" s="1"/>
      <c r="K272" s="1"/>
      <c r="L272" s="1"/>
      <c r="M272" s="1"/>
      <c r="N272" s="1"/>
    </row>
    <row r="273" spans="1:14" ht="13.5" customHeight="1">
      <c r="A273" s="178"/>
      <c r="B273" s="182"/>
      <c r="C273" s="24"/>
      <c r="D273" s="127"/>
      <c r="E273" s="121"/>
      <c r="F273" s="118" t="s">
        <v>388</v>
      </c>
      <c r="G273" s="25"/>
      <c r="H273" s="25">
        <v>3000</v>
      </c>
      <c r="I273" s="25"/>
      <c r="J273" s="1"/>
      <c r="K273" s="1"/>
      <c r="L273" s="1"/>
      <c r="M273" s="1"/>
      <c r="N273" s="1"/>
    </row>
    <row r="274" spans="1:14" ht="13.5" customHeight="1">
      <c r="A274" s="178"/>
      <c r="B274" s="182"/>
      <c r="C274" s="24"/>
      <c r="D274" s="42"/>
      <c r="E274" s="28"/>
      <c r="F274" s="26" t="s">
        <v>371</v>
      </c>
      <c r="G274" s="25">
        <v>30200</v>
      </c>
      <c r="H274" s="25">
        <v>5200</v>
      </c>
      <c r="I274" s="44"/>
      <c r="J274" s="1"/>
      <c r="K274" s="1"/>
      <c r="L274" s="1"/>
      <c r="M274" s="1"/>
      <c r="N274" s="1"/>
    </row>
    <row r="275" spans="1:14" ht="13.5" customHeight="1">
      <c r="A275" s="178"/>
      <c r="B275" s="182"/>
      <c r="C275" s="24"/>
      <c r="D275" s="42"/>
      <c r="E275" s="28"/>
      <c r="F275" s="26" t="s">
        <v>378</v>
      </c>
      <c r="G275" s="25">
        <v>1000</v>
      </c>
      <c r="H275" s="25"/>
      <c r="I275" s="44"/>
      <c r="J275" s="1"/>
      <c r="K275" s="1"/>
      <c r="L275" s="1"/>
      <c r="M275" s="1"/>
      <c r="N275" s="1"/>
    </row>
    <row r="276" spans="1:14" ht="13.5" customHeight="1">
      <c r="A276" s="178"/>
      <c r="B276" s="182"/>
      <c r="C276" s="24"/>
      <c r="D276" s="42"/>
      <c r="E276" s="28"/>
      <c r="F276" s="208" t="s">
        <v>444</v>
      </c>
      <c r="G276" s="25">
        <v>809</v>
      </c>
      <c r="H276" s="25">
        <v>6459</v>
      </c>
      <c r="I276" s="44"/>
      <c r="J276" s="1"/>
      <c r="K276" s="1"/>
      <c r="L276" s="1"/>
      <c r="M276" s="1"/>
      <c r="N276" s="1"/>
    </row>
    <row r="277" spans="1:14" ht="13.5" customHeight="1">
      <c r="A277" s="178"/>
      <c r="B277" s="182"/>
      <c r="C277" s="24"/>
      <c r="D277" s="127" t="s">
        <v>223</v>
      </c>
      <c r="E277" s="121">
        <v>60102</v>
      </c>
      <c r="F277" s="39" t="s">
        <v>300</v>
      </c>
      <c r="G277" s="121">
        <f>SUM(G278:G280)</f>
        <v>12306</v>
      </c>
      <c r="H277" s="121">
        <f>H279</f>
        <v>17381</v>
      </c>
      <c r="I277" s="121">
        <f>E277+G277-H277</f>
        <v>55027</v>
      </c>
      <c r="J277" s="1"/>
      <c r="K277" s="1"/>
      <c r="L277" s="1"/>
      <c r="M277" s="1"/>
      <c r="N277" s="1"/>
    </row>
    <row r="278" spans="1:14" ht="13.5" customHeight="1">
      <c r="A278" s="178"/>
      <c r="B278" s="182"/>
      <c r="C278" s="24"/>
      <c r="D278" s="127"/>
      <c r="E278" s="121"/>
      <c r="F278" s="26" t="s">
        <v>409</v>
      </c>
      <c r="G278" s="25">
        <v>10746</v>
      </c>
      <c r="H278" s="25"/>
      <c r="I278" s="121"/>
      <c r="J278" s="1"/>
      <c r="K278" s="1"/>
      <c r="L278" s="1"/>
      <c r="M278" s="1"/>
      <c r="N278" s="1"/>
    </row>
    <row r="279" spans="1:14" ht="13.5" customHeight="1">
      <c r="A279" s="178"/>
      <c r="B279" s="182"/>
      <c r="C279" s="24"/>
      <c r="D279" s="127"/>
      <c r="E279" s="121"/>
      <c r="F279" s="26" t="s">
        <v>440</v>
      </c>
      <c r="G279" s="25"/>
      <c r="H279" s="25">
        <v>17381</v>
      </c>
      <c r="I279" s="121"/>
      <c r="J279" s="1"/>
      <c r="K279" s="1"/>
      <c r="L279" s="1"/>
      <c r="M279" s="1"/>
      <c r="N279" s="1"/>
    </row>
    <row r="280" spans="1:14" ht="13.5" customHeight="1">
      <c r="A280" s="178"/>
      <c r="B280" s="182"/>
      <c r="C280" s="24"/>
      <c r="D280" s="127"/>
      <c r="E280" s="121"/>
      <c r="F280" s="26" t="s">
        <v>378</v>
      </c>
      <c r="G280" s="25">
        <v>1560</v>
      </c>
      <c r="H280" s="25"/>
      <c r="I280" s="121"/>
      <c r="J280" s="1"/>
      <c r="K280" s="1"/>
      <c r="L280" s="1"/>
      <c r="M280" s="1"/>
      <c r="N280" s="1"/>
    </row>
    <row r="281" spans="1:14" ht="13.5" customHeight="1">
      <c r="A281" s="178"/>
      <c r="B281" s="182"/>
      <c r="C281" s="24"/>
      <c r="D281" s="127" t="s">
        <v>312</v>
      </c>
      <c r="E281" s="121">
        <v>73710</v>
      </c>
      <c r="F281" s="39" t="s">
        <v>300</v>
      </c>
      <c r="G281" s="121">
        <f>G282</f>
        <v>34142</v>
      </c>
      <c r="H281" s="121">
        <f>H283+H284</f>
        <v>28097</v>
      </c>
      <c r="I281" s="121">
        <f>E281+G281-H281</f>
        <v>79755</v>
      </c>
      <c r="J281" s="1"/>
      <c r="K281" s="1"/>
      <c r="L281" s="1"/>
      <c r="M281" s="1"/>
      <c r="N281" s="1"/>
    </row>
    <row r="282" spans="1:14" ht="13.5" customHeight="1">
      <c r="A282" s="178"/>
      <c r="B282" s="182"/>
      <c r="C282" s="24"/>
      <c r="D282" s="127"/>
      <c r="E282" s="121"/>
      <c r="F282" s="26" t="s">
        <v>409</v>
      </c>
      <c r="G282" s="25">
        <v>34142</v>
      </c>
      <c r="H282" s="25"/>
      <c r="I282" s="25"/>
      <c r="J282" s="1"/>
      <c r="K282" s="1"/>
      <c r="L282" s="1"/>
      <c r="M282" s="1"/>
      <c r="N282" s="1"/>
    </row>
    <row r="283" spans="1:14" ht="13.5" customHeight="1">
      <c r="A283" s="178"/>
      <c r="B283" s="182"/>
      <c r="C283" s="24"/>
      <c r="D283" s="127"/>
      <c r="E283" s="121"/>
      <c r="F283" s="26" t="s">
        <v>440</v>
      </c>
      <c r="G283" s="25"/>
      <c r="H283" s="25">
        <v>7468</v>
      </c>
      <c r="I283" s="25"/>
      <c r="J283" s="1"/>
      <c r="K283" s="1"/>
      <c r="L283" s="1"/>
      <c r="M283" s="1"/>
      <c r="N283" s="1"/>
    </row>
    <row r="284" spans="1:14" ht="13.5" customHeight="1">
      <c r="A284" s="178"/>
      <c r="B284" s="182"/>
      <c r="C284" s="24"/>
      <c r="D284" s="127"/>
      <c r="E284" s="121"/>
      <c r="F284" s="26" t="s">
        <v>378</v>
      </c>
      <c r="G284" s="25"/>
      <c r="H284" s="25">
        <v>20629</v>
      </c>
      <c r="I284" s="25"/>
      <c r="J284" s="1"/>
      <c r="K284" s="1"/>
      <c r="L284" s="1"/>
      <c r="M284" s="1"/>
      <c r="N284" s="1"/>
    </row>
    <row r="285" spans="1:14" ht="13.5" customHeight="1">
      <c r="A285" s="178"/>
      <c r="B285" s="141"/>
      <c r="C285" s="24"/>
      <c r="D285" s="127"/>
      <c r="E285" s="121"/>
      <c r="F285" s="26"/>
      <c r="G285" s="25"/>
      <c r="H285" s="25"/>
      <c r="I285" s="25"/>
      <c r="J285" s="1"/>
      <c r="K285" s="1"/>
      <c r="L285" s="1"/>
      <c r="M285" s="1"/>
      <c r="N285" s="1"/>
    </row>
    <row r="286" spans="1:14" ht="13.5" customHeight="1">
      <c r="A286" s="182"/>
      <c r="B286" s="64">
        <v>80134</v>
      </c>
      <c r="C286" s="20"/>
      <c r="D286" s="61" t="s">
        <v>232</v>
      </c>
      <c r="E286" s="21">
        <f>E287</f>
        <v>88198</v>
      </c>
      <c r="F286" s="61" t="s">
        <v>243</v>
      </c>
      <c r="G286" s="21">
        <f>G287</f>
        <v>3674</v>
      </c>
      <c r="H286" s="21">
        <f>H287</f>
        <v>3439</v>
      </c>
      <c r="I286" s="21">
        <f>E286+G286-H286</f>
        <v>88433</v>
      </c>
      <c r="J286" s="1"/>
      <c r="K286" s="1"/>
      <c r="L286" s="1"/>
      <c r="M286" s="1"/>
      <c r="N286" s="1"/>
    </row>
    <row r="287" spans="1:14" ht="13.5" customHeight="1">
      <c r="A287" s="182"/>
      <c r="B287" s="65"/>
      <c r="C287" s="24"/>
      <c r="D287" s="127" t="s">
        <v>228</v>
      </c>
      <c r="E287" s="121">
        <v>88198</v>
      </c>
      <c r="F287" s="40" t="s">
        <v>300</v>
      </c>
      <c r="G287" s="121">
        <f>G288</f>
        <v>3674</v>
      </c>
      <c r="H287" s="121">
        <f>H289</f>
        <v>3439</v>
      </c>
      <c r="I287" s="121">
        <f>E287+G287-H287</f>
        <v>88433</v>
      </c>
      <c r="J287" s="1"/>
      <c r="K287" s="1"/>
      <c r="L287" s="1"/>
      <c r="M287" s="1"/>
      <c r="N287" s="1"/>
    </row>
    <row r="288" spans="1:14" ht="13.5" customHeight="1">
      <c r="A288" s="182"/>
      <c r="B288" s="65"/>
      <c r="C288" s="24"/>
      <c r="D288" s="127"/>
      <c r="E288" s="121"/>
      <c r="F288" s="26" t="s">
        <v>409</v>
      </c>
      <c r="G288" s="25">
        <v>3674</v>
      </c>
      <c r="H288" s="25"/>
      <c r="I288" s="25"/>
      <c r="J288" s="1"/>
      <c r="K288" s="1"/>
      <c r="L288" s="1"/>
      <c r="M288" s="1"/>
      <c r="N288" s="1"/>
    </row>
    <row r="289" spans="1:14" ht="13.5" customHeight="1">
      <c r="A289" s="182"/>
      <c r="B289" s="69"/>
      <c r="C289" s="24"/>
      <c r="D289" s="127"/>
      <c r="E289" s="121"/>
      <c r="F289" s="118" t="s">
        <v>441</v>
      </c>
      <c r="G289" s="25"/>
      <c r="H289" s="25">
        <v>3439</v>
      </c>
      <c r="I289" s="121"/>
      <c r="J289" s="1"/>
      <c r="K289" s="1"/>
      <c r="L289" s="1"/>
      <c r="M289" s="1"/>
      <c r="N289" s="1"/>
    </row>
    <row r="290" spans="1:14" ht="13.5" customHeight="1">
      <c r="A290" s="182"/>
      <c r="B290" s="64">
        <v>80144</v>
      </c>
      <c r="C290" s="195"/>
      <c r="D290" s="144" t="s">
        <v>162</v>
      </c>
      <c r="E290" s="198">
        <f>E291</f>
        <v>202435</v>
      </c>
      <c r="F290" s="144" t="s">
        <v>243</v>
      </c>
      <c r="G290" s="198">
        <f>G291</f>
        <v>12764</v>
      </c>
      <c r="H290" s="198">
        <f>H291</f>
        <v>8673</v>
      </c>
      <c r="I290" s="198">
        <f>E290+G290-H290</f>
        <v>206526</v>
      </c>
      <c r="J290" s="1"/>
      <c r="K290" s="1"/>
      <c r="L290" s="1"/>
      <c r="M290" s="1"/>
      <c r="N290" s="1"/>
    </row>
    <row r="291" spans="1:14" ht="13.5" customHeight="1">
      <c r="A291" s="182"/>
      <c r="B291" s="65"/>
      <c r="C291" s="24"/>
      <c r="D291" s="127" t="s">
        <v>228</v>
      </c>
      <c r="E291" s="121">
        <v>202435</v>
      </c>
      <c r="F291" s="40" t="s">
        <v>300</v>
      </c>
      <c r="G291" s="121">
        <f>SUM(G292:G294)</f>
        <v>12764</v>
      </c>
      <c r="H291" s="121">
        <f>H293</f>
        <v>8673</v>
      </c>
      <c r="I291" s="121">
        <f>E291+G291-H291</f>
        <v>206526</v>
      </c>
      <c r="J291" s="1"/>
      <c r="K291" s="1"/>
      <c r="L291" s="1"/>
      <c r="M291" s="1"/>
      <c r="N291" s="1"/>
    </row>
    <row r="292" spans="1:14" ht="13.5" customHeight="1">
      <c r="A292" s="182"/>
      <c r="B292" s="65"/>
      <c r="C292" s="24"/>
      <c r="D292" s="293"/>
      <c r="E292" s="39"/>
      <c r="F292" s="26" t="s">
        <v>409</v>
      </c>
      <c r="G292" s="25">
        <v>3868</v>
      </c>
      <c r="H292" s="25"/>
      <c r="I292" s="25"/>
      <c r="J292" s="1"/>
      <c r="K292" s="1"/>
      <c r="L292" s="1"/>
      <c r="M292" s="1"/>
      <c r="N292" s="1"/>
    </row>
    <row r="293" spans="1:14" ht="13.5" customHeight="1">
      <c r="A293" s="182"/>
      <c r="B293" s="65"/>
      <c r="C293" s="24"/>
      <c r="D293" s="192"/>
      <c r="E293" s="121"/>
      <c r="F293" s="124" t="s">
        <v>445</v>
      </c>
      <c r="G293" s="25">
        <v>4811</v>
      </c>
      <c r="H293" s="25">
        <v>8673</v>
      </c>
      <c r="I293" s="25"/>
      <c r="J293" s="1"/>
      <c r="K293" s="1"/>
      <c r="L293" s="1"/>
      <c r="M293" s="1"/>
      <c r="N293" s="1"/>
    </row>
    <row r="294" spans="1:14" ht="13.5" customHeight="1">
      <c r="A294" s="182"/>
      <c r="B294" s="65"/>
      <c r="C294" s="24"/>
      <c r="D294" s="286"/>
      <c r="E294" s="39"/>
      <c r="F294" s="118" t="s">
        <v>446</v>
      </c>
      <c r="G294" s="25">
        <v>4085</v>
      </c>
      <c r="H294" s="25"/>
      <c r="I294" s="25"/>
      <c r="J294" s="1"/>
      <c r="K294" s="1"/>
      <c r="L294" s="1"/>
      <c r="M294" s="1"/>
      <c r="N294" s="1"/>
    </row>
    <row r="295" spans="1:14" ht="13.5" customHeight="1">
      <c r="A295" s="182"/>
      <c r="B295" s="63">
        <v>80146</v>
      </c>
      <c r="C295" s="20"/>
      <c r="D295" s="61" t="s">
        <v>133</v>
      </c>
      <c r="E295" s="21">
        <f>E296+E300+E309+E313+E317</f>
        <v>71147</v>
      </c>
      <c r="F295" s="61" t="s">
        <v>243</v>
      </c>
      <c r="G295" s="21">
        <f>G296+G300+G309+G313+G317+G315</f>
        <v>20135</v>
      </c>
      <c r="H295" s="21">
        <f>H296+H300+H309+H313+H317</f>
        <v>17875</v>
      </c>
      <c r="I295" s="21">
        <f>E295+G295-H295</f>
        <v>73407</v>
      </c>
      <c r="J295" s="1"/>
      <c r="K295" s="1"/>
      <c r="L295" s="1"/>
      <c r="M295" s="1"/>
      <c r="N295" s="1"/>
    </row>
    <row r="296" spans="1:14" ht="13.5" customHeight="1">
      <c r="A296" s="182"/>
      <c r="B296" s="65"/>
      <c r="C296" s="24"/>
      <c r="D296" s="127" t="s">
        <v>208</v>
      </c>
      <c r="E296" s="121">
        <v>10115</v>
      </c>
      <c r="F296" s="26" t="s">
        <v>300</v>
      </c>
      <c r="G296" s="39">
        <v>0</v>
      </c>
      <c r="H296" s="39">
        <f>H297+H298</f>
        <v>3276</v>
      </c>
      <c r="I296" s="121">
        <f>E296+G296-H296</f>
        <v>6839</v>
      </c>
      <c r="J296" s="1"/>
      <c r="K296" s="1"/>
      <c r="L296" s="1"/>
      <c r="M296" s="1"/>
      <c r="N296" s="1"/>
    </row>
    <row r="297" spans="1:14" ht="13.5" customHeight="1">
      <c r="A297" s="182"/>
      <c r="B297" s="65"/>
      <c r="C297" s="24"/>
      <c r="D297" s="127"/>
      <c r="E297" s="121"/>
      <c r="F297" s="26" t="s">
        <v>442</v>
      </c>
      <c r="G297" s="39"/>
      <c r="H297" s="25">
        <v>3000</v>
      </c>
      <c r="I297" s="121"/>
      <c r="J297" s="1"/>
      <c r="K297" s="1"/>
      <c r="L297" s="1"/>
      <c r="M297" s="1"/>
      <c r="N297" s="1"/>
    </row>
    <row r="298" spans="1:14" ht="13.5" customHeight="1">
      <c r="A298" s="182"/>
      <c r="B298" s="65"/>
      <c r="C298" s="24"/>
      <c r="D298" s="127"/>
      <c r="E298" s="121"/>
      <c r="F298" s="124" t="s">
        <v>445</v>
      </c>
      <c r="G298" s="39"/>
      <c r="H298" s="25">
        <v>276</v>
      </c>
      <c r="I298" s="121"/>
      <c r="J298" s="1"/>
      <c r="K298" s="1"/>
      <c r="L298" s="1"/>
      <c r="M298" s="1"/>
      <c r="N298" s="1"/>
    </row>
    <row r="299" spans="1:14" ht="13.5" customHeight="1">
      <c r="A299" s="182"/>
      <c r="B299" s="65"/>
      <c r="C299" s="69"/>
      <c r="D299" s="229"/>
      <c r="E299" s="240"/>
      <c r="F299" s="26"/>
      <c r="G299" s="230"/>
      <c r="H299" s="231"/>
      <c r="I299" s="240"/>
      <c r="J299" s="1"/>
      <c r="K299" s="1"/>
      <c r="L299" s="1"/>
      <c r="M299" s="1"/>
      <c r="N299" s="1"/>
    </row>
    <row r="300" spans="1:14" ht="13.5" customHeight="1">
      <c r="A300" s="182"/>
      <c r="B300" s="65"/>
      <c r="C300" s="69"/>
      <c r="D300" s="229" t="s">
        <v>130</v>
      </c>
      <c r="E300" s="240">
        <v>11738</v>
      </c>
      <c r="F300" s="118" t="s">
        <v>446</v>
      </c>
      <c r="G300" s="231"/>
      <c r="H300" s="231">
        <v>2190</v>
      </c>
      <c r="I300" s="240">
        <f>E300-H300</f>
        <v>9548</v>
      </c>
      <c r="J300" s="1"/>
      <c r="K300" s="1"/>
      <c r="L300" s="1"/>
      <c r="M300" s="1"/>
      <c r="N300" s="1"/>
    </row>
    <row r="301" spans="1:14" ht="13.5" customHeight="1">
      <c r="A301" s="141"/>
      <c r="B301" s="69"/>
      <c r="C301" s="24"/>
      <c r="D301" s="127"/>
      <c r="E301" s="121"/>
      <c r="F301" s="118"/>
      <c r="G301" s="39"/>
      <c r="H301" s="25"/>
      <c r="I301" s="121"/>
      <c r="J301" s="1"/>
      <c r="K301" s="1"/>
      <c r="L301" s="1"/>
      <c r="M301" s="1"/>
      <c r="N301" s="1"/>
    </row>
    <row r="302" spans="1:14" ht="13.5" customHeight="1">
      <c r="A302" s="62"/>
      <c r="B302" s="62"/>
      <c r="C302" s="62"/>
      <c r="D302" s="215"/>
      <c r="E302" s="216"/>
      <c r="F302" s="89"/>
      <c r="G302" s="228"/>
      <c r="H302" s="46"/>
      <c r="I302" s="216"/>
      <c r="J302" s="1"/>
      <c r="K302" s="1"/>
      <c r="L302" s="1"/>
      <c r="M302" s="1"/>
      <c r="N302" s="1"/>
    </row>
    <row r="303" spans="1:14" ht="13.5" customHeight="1">
      <c r="A303" s="62"/>
      <c r="B303" s="62"/>
      <c r="C303" s="62"/>
      <c r="D303" s="215"/>
      <c r="E303" s="216"/>
      <c r="F303" s="89"/>
      <c r="G303" s="228"/>
      <c r="H303" s="46"/>
      <c r="I303" s="216"/>
      <c r="J303" s="1"/>
      <c r="K303" s="1"/>
      <c r="L303" s="1"/>
      <c r="M303" s="1"/>
      <c r="N303" s="1"/>
    </row>
    <row r="304" spans="1:14" ht="13.5" customHeight="1">
      <c r="A304" s="62"/>
      <c r="B304" s="62"/>
      <c r="C304" s="62"/>
      <c r="D304" s="215"/>
      <c r="E304" s="46" t="s">
        <v>471</v>
      </c>
      <c r="F304" s="89"/>
      <c r="G304" s="228"/>
      <c r="H304" s="46"/>
      <c r="I304" s="216"/>
      <c r="J304" s="1"/>
      <c r="K304" s="1"/>
      <c r="L304" s="1"/>
      <c r="M304" s="1"/>
      <c r="N304" s="1"/>
    </row>
    <row r="305" spans="1:14" ht="13.5" customHeight="1">
      <c r="A305" s="62"/>
      <c r="B305" s="62"/>
      <c r="C305" s="62"/>
      <c r="D305" s="215"/>
      <c r="E305" s="46"/>
      <c r="F305" s="89"/>
      <c r="G305" s="228"/>
      <c r="H305" s="46"/>
      <c r="I305" s="216"/>
      <c r="J305" s="1"/>
      <c r="K305" s="1"/>
      <c r="L305" s="1"/>
      <c r="M305" s="1"/>
      <c r="N305" s="1"/>
    </row>
    <row r="306" spans="1:14" ht="13.5" customHeight="1">
      <c r="A306" s="321" t="s">
        <v>107</v>
      </c>
      <c r="B306" s="346" t="s">
        <v>108</v>
      </c>
      <c r="C306" s="321" t="s">
        <v>1</v>
      </c>
      <c r="D306" s="321" t="s">
        <v>2</v>
      </c>
      <c r="E306" s="320" t="s">
        <v>113</v>
      </c>
      <c r="F306" s="321" t="s">
        <v>5</v>
      </c>
      <c r="G306" s="320" t="s">
        <v>109</v>
      </c>
      <c r="H306" s="321" t="s">
        <v>110</v>
      </c>
      <c r="I306" s="321" t="s">
        <v>8</v>
      </c>
      <c r="J306" s="1"/>
      <c r="K306" s="1"/>
      <c r="L306" s="1"/>
      <c r="M306" s="1"/>
      <c r="N306" s="1"/>
    </row>
    <row r="307" spans="1:14" ht="13.5" customHeight="1">
      <c r="A307" s="348"/>
      <c r="B307" s="427"/>
      <c r="C307" s="323"/>
      <c r="D307" s="323"/>
      <c r="E307" s="322" t="s">
        <v>4</v>
      </c>
      <c r="F307" s="323"/>
      <c r="G307" s="322"/>
      <c r="H307" s="323"/>
      <c r="I307" s="323" t="s">
        <v>111</v>
      </c>
      <c r="J307" s="1"/>
      <c r="K307" s="1"/>
      <c r="L307" s="1"/>
      <c r="M307" s="1"/>
      <c r="N307" s="1"/>
    </row>
    <row r="308" spans="1:14" ht="13.5" customHeight="1">
      <c r="A308" s="184"/>
      <c r="B308" s="154"/>
      <c r="C308" s="24"/>
      <c r="D308" s="127"/>
      <c r="E308" s="121"/>
      <c r="F308" s="118"/>
      <c r="G308" s="39"/>
      <c r="H308" s="25"/>
      <c r="I308" s="121"/>
      <c r="J308" s="1"/>
      <c r="K308" s="1"/>
      <c r="L308" s="1"/>
      <c r="M308" s="1"/>
      <c r="N308" s="1"/>
    </row>
    <row r="309" spans="1:14" ht="13.5" customHeight="1">
      <c r="A309" s="178"/>
      <c r="B309" s="182"/>
      <c r="C309" s="24"/>
      <c r="D309" s="127" t="s">
        <v>132</v>
      </c>
      <c r="E309" s="121">
        <v>18700</v>
      </c>
      <c r="F309" s="26" t="s">
        <v>300</v>
      </c>
      <c r="G309" s="121">
        <f>G310+G311+G312</f>
        <v>11135</v>
      </c>
      <c r="H309" s="121">
        <f>H311+H312</f>
        <v>3409</v>
      </c>
      <c r="I309" s="121">
        <f>E309+G309-H309</f>
        <v>26426</v>
      </c>
      <c r="J309" s="1"/>
      <c r="K309" s="1"/>
      <c r="L309" s="1"/>
      <c r="M309" s="1"/>
      <c r="N309" s="1"/>
    </row>
    <row r="310" spans="1:14" ht="13.5" customHeight="1">
      <c r="A310" s="178"/>
      <c r="B310" s="182"/>
      <c r="C310" s="24"/>
      <c r="D310" s="127"/>
      <c r="E310" s="121"/>
      <c r="F310" s="26" t="s">
        <v>409</v>
      </c>
      <c r="G310" s="28">
        <v>2000</v>
      </c>
      <c r="H310" s="28"/>
      <c r="I310" s="28"/>
      <c r="J310" s="1"/>
      <c r="K310" s="1"/>
      <c r="L310" s="1"/>
      <c r="M310" s="1"/>
      <c r="N310" s="1"/>
    </row>
    <row r="311" spans="1:14" ht="13.5" customHeight="1">
      <c r="A311" s="178"/>
      <c r="B311" s="182"/>
      <c r="C311" s="24"/>
      <c r="D311" s="127"/>
      <c r="E311" s="121"/>
      <c r="F311" s="118" t="s">
        <v>410</v>
      </c>
      <c r="G311" s="28">
        <v>8000</v>
      </c>
      <c r="H311" s="28">
        <v>2000</v>
      </c>
      <c r="I311" s="28"/>
      <c r="J311" s="1"/>
      <c r="K311" s="1"/>
      <c r="L311" s="1"/>
      <c r="M311" s="1"/>
      <c r="N311" s="1"/>
    </row>
    <row r="312" spans="1:14" ht="13.5" customHeight="1">
      <c r="A312" s="178"/>
      <c r="B312" s="182"/>
      <c r="C312" s="24"/>
      <c r="D312" s="127"/>
      <c r="E312" s="121"/>
      <c r="F312" s="208" t="s">
        <v>444</v>
      </c>
      <c r="G312" s="25">
        <v>1135</v>
      </c>
      <c r="H312" s="25">
        <v>1409</v>
      </c>
      <c r="I312" s="39"/>
      <c r="J312" s="1"/>
      <c r="K312" s="1"/>
      <c r="L312" s="1"/>
      <c r="M312" s="1"/>
      <c r="N312" s="1"/>
    </row>
    <row r="313" spans="1:14" ht="13.5" customHeight="1">
      <c r="A313" s="327"/>
      <c r="B313" s="217"/>
      <c r="C313" s="53"/>
      <c r="D313" s="127" t="s">
        <v>228</v>
      </c>
      <c r="E313" s="121">
        <v>19922</v>
      </c>
      <c r="F313" s="39"/>
      <c r="G313" s="25">
        <v>0</v>
      </c>
      <c r="H313" s="25">
        <v>0</v>
      </c>
      <c r="I313" s="121">
        <f>E313</f>
        <v>19922</v>
      </c>
      <c r="J313" s="1"/>
      <c r="K313" s="1"/>
      <c r="L313" s="1"/>
      <c r="M313" s="1"/>
      <c r="N313" s="1"/>
    </row>
    <row r="314" spans="1:14" ht="13.5" customHeight="1">
      <c r="A314" s="327"/>
      <c r="B314" s="217"/>
      <c r="C314" s="53"/>
      <c r="D314" s="127"/>
      <c r="E314" s="121"/>
      <c r="F314" s="39"/>
      <c r="G314" s="25"/>
      <c r="H314" s="25"/>
      <c r="I314" s="121"/>
      <c r="J314" s="1"/>
      <c r="K314" s="1"/>
      <c r="L314" s="1"/>
      <c r="M314" s="1"/>
      <c r="N314" s="1"/>
    </row>
    <row r="315" spans="1:14" ht="13.5" customHeight="1">
      <c r="A315" s="327"/>
      <c r="B315" s="217"/>
      <c r="C315" s="443"/>
      <c r="D315" s="127" t="s">
        <v>437</v>
      </c>
      <c r="E315" s="121">
        <v>0</v>
      </c>
      <c r="F315" s="26" t="s">
        <v>436</v>
      </c>
      <c r="G315" s="25">
        <v>9000</v>
      </c>
      <c r="H315" s="25">
        <v>0</v>
      </c>
      <c r="I315" s="121">
        <f>G315</f>
        <v>9000</v>
      </c>
      <c r="J315" s="1"/>
      <c r="K315" s="1"/>
      <c r="L315" s="1"/>
      <c r="M315" s="1"/>
      <c r="N315" s="1"/>
    </row>
    <row r="316" spans="1:14" ht="13.5" customHeight="1">
      <c r="A316" s="327"/>
      <c r="B316" s="217"/>
      <c r="C316" s="53"/>
      <c r="D316" s="127"/>
      <c r="E316" s="121"/>
      <c r="F316" s="39"/>
      <c r="G316" s="25"/>
      <c r="H316" s="25"/>
      <c r="I316" s="121"/>
      <c r="J316" s="1"/>
      <c r="K316" s="1"/>
      <c r="L316" s="1"/>
      <c r="M316" s="1"/>
      <c r="N316" s="1"/>
    </row>
    <row r="317" spans="1:14" ht="13.5" customHeight="1">
      <c r="A317" s="178"/>
      <c r="B317" s="141"/>
      <c r="C317" s="24"/>
      <c r="D317" s="127" t="s">
        <v>139</v>
      </c>
      <c r="E317" s="121">
        <v>10672</v>
      </c>
      <c r="F317" s="26" t="s">
        <v>436</v>
      </c>
      <c r="G317" s="121">
        <v>0</v>
      </c>
      <c r="H317" s="28">
        <v>9000</v>
      </c>
      <c r="I317" s="121">
        <f>E317+G317-H317</f>
        <v>1672</v>
      </c>
      <c r="J317" s="1"/>
      <c r="K317" s="1"/>
      <c r="L317" s="1"/>
      <c r="M317" s="1"/>
      <c r="N317" s="1"/>
    </row>
    <row r="318" spans="1:14" ht="13.5" customHeight="1">
      <c r="A318" s="182"/>
      <c r="B318" s="64">
        <v>80151</v>
      </c>
      <c r="C318" s="20"/>
      <c r="D318" s="301" t="s">
        <v>402</v>
      </c>
      <c r="E318" s="21">
        <f>E320</f>
        <v>222710</v>
      </c>
      <c r="F318" s="21" t="s">
        <v>243</v>
      </c>
      <c r="G318" s="21">
        <f>G320</f>
        <v>47432</v>
      </c>
      <c r="H318" s="21">
        <f>H320</f>
        <v>14674</v>
      </c>
      <c r="I318" s="21">
        <f>E318+G318-H318</f>
        <v>255468</v>
      </c>
      <c r="J318" s="1"/>
      <c r="K318" s="1"/>
      <c r="L318" s="1"/>
      <c r="M318" s="1"/>
      <c r="N318" s="1"/>
    </row>
    <row r="319" spans="1:14" ht="13.5" customHeight="1">
      <c r="A319" s="182"/>
      <c r="B319" s="64"/>
      <c r="C319" s="20"/>
      <c r="D319" s="207" t="s">
        <v>248</v>
      </c>
      <c r="E319" s="21">
        <v>0</v>
      </c>
      <c r="F319" s="21"/>
      <c r="G319" s="21">
        <v>1100</v>
      </c>
      <c r="H319" s="21"/>
      <c r="I319" s="21">
        <v>1100</v>
      </c>
      <c r="J319" s="1"/>
      <c r="K319" s="1"/>
      <c r="L319" s="1"/>
      <c r="M319" s="1"/>
      <c r="N319" s="1"/>
    </row>
    <row r="320" spans="1:14" ht="13.5" customHeight="1">
      <c r="A320" s="182"/>
      <c r="B320" s="65"/>
      <c r="C320" s="24"/>
      <c r="D320" s="127" t="s">
        <v>100</v>
      </c>
      <c r="E320" s="121">
        <v>222710</v>
      </c>
      <c r="F320" s="39" t="s">
        <v>300</v>
      </c>
      <c r="G320" s="121">
        <f>SUM(G321:G325)</f>
        <v>47432</v>
      </c>
      <c r="H320" s="121">
        <f>SUM(H321:H325)</f>
        <v>14674</v>
      </c>
      <c r="I320" s="121">
        <f>E320+G320-H320</f>
        <v>255468</v>
      </c>
      <c r="J320" s="1"/>
      <c r="K320" s="1"/>
      <c r="L320" s="1"/>
      <c r="M320" s="1"/>
      <c r="N320" s="1"/>
    </row>
    <row r="321" spans="1:14" ht="13.5" customHeight="1">
      <c r="A321" s="182"/>
      <c r="B321" s="65"/>
      <c r="C321" s="24"/>
      <c r="D321" s="127"/>
      <c r="E321" s="121"/>
      <c r="F321" s="118" t="s">
        <v>410</v>
      </c>
      <c r="G321" s="28">
        <v>1100</v>
      </c>
      <c r="H321" s="28">
        <v>2100</v>
      </c>
      <c r="I321" s="28"/>
      <c r="J321" s="1"/>
      <c r="K321" s="1" t="s">
        <v>438</v>
      </c>
      <c r="L321" s="1"/>
      <c r="M321" s="1"/>
      <c r="N321" s="1"/>
    </row>
    <row r="322" spans="1:14" ht="13.5" customHeight="1">
      <c r="A322" s="182"/>
      <c r="B322" s="65"/>
      <c r="C322" s="24"/>
      <c r="D322" s="127"/>
      <c r="E322" s="121"/>
      <c r="F322" s="118" t="s">
        <v>388</v>
      </c>
      <c r="G322" s="28"/>
      <c r="H322" s="28">
        <v>7000</v>
      </c>
      <c r="I322" s="28"/>
      <c r="J322" s="1"/>
      <c r="K322" s="1"/>
      <c r="L322" s="1"/>
      <c r="M322" s="1"/>
      <c r="N322" s="1"/>
    </row>
    <row r="323" spans="1:14" ht="13.5" customHeight="1">
      <c r="A323" s="182"/>
      <c r="B323" s="65"/>
      <c r="C323" s="24"/>
      <c r="D323" s="127"/>
      <c r="E323" s="121"/>
      <c r="F323" s="26" t="s">
        <v>371</v>
      </c>
      <c r="G323" s="28">
        <v>42700</v>
      </c>
      <c r="H323" s="121"/>
      <c r="I323" s="121"/>
      <c r="J323" s="1"/>
      <c r="K323" s="1"/>
      <c r="L323" s="1"/>
      <c r="M323" s="1"/>
      <c r="N323" s="1"/>
    </row>
    <row r="324" spans="1:14" ht="13.5" customHeight="1">
      <c r="A324" s="182"/>
      <c r="B324" s="65"/>
      <c r="C324" s="24"/>
      <c r="D324" s="127"/>
      <c r="E324" s="121"/>
      <c r="F324" s="26" t="s">
        <v>378</v>
      </c>
      <c r="G324" s="28">
        <v>500</v>
      </c>
      <c r="H324" s="28"/>
      <c r="I324" s="121"/>
      <c r="J324" s="1"/>
      <c r="K324" s="1"/>
      <c r="L324" s="1"/>
      <c r="M324" s="1"/>
      <c r="N324" s="1"/>
    </row>
    <row r="325" spans="1:14" ht="13.5" customHeight="1">
      <c r="A325" s="182"/>
      <c r="B325" s="65"/>
      <c r="C325" s="24"/>
      <c r="D325" s="127"/>
      <c r="E325" s="121"/>
      <c r="F325" s="26" t="s">
        <v>443</v>
      </c>
      <c r="G325" s="25">
        <v>3132</v>
      </c>
      <c r="H325" s="25">
        <v>5574</v>
      </c>
      <c r="I325" s="121"/>
      <c r="J325" s="1"/>
      <c r="K325" s="1"/>
      <c r="L325" s="1"/>
      <c r="M325" s="1"/>
      <c r="N325" s="1"/>
    </row>
    <row r="326" spans="1:14" ht="13.5" customHeight="1">
      <c r="A326" s="182"/>
      <c r="B326" s="50">
        <v>80152</v>
      </c>
      <c r="C326" s="24"/>
      <c r="D326" s="61" t="s">
        <v>258</v>
      </c>
      <c r="E326" s="121"/>
      <c r="F326" s="118"/>
      <c r="G326" s="25"/>
      <c r="H326" s="25"/>
      <c r="I326" s="25"/>
      <c r="J326" s="1"/>
      <c r="K326" s="1"/>
      <c r="L326" s="1"/>
      <c r="M326" s="1"/>
      <c r="N326" s="1"/>
    </row>
    <row r="327" spans="1:14" ht="13.5" customHeight="1">
      <c r="A327" s="182"/>
      <c r="B327" s="182"/>
      <c r="C327" s="24"/>
      <c r="D327" s="61" t="s">
        <v>259</v>
      </c>
      <c r="E327" s="121"/>
      <c r="F327" s="118"/>
      <c r="G327" s="25"/>
      <c r="H327" s="25"/>
      <c r="I327" s="25"/>
      <c r="J327" s="1"/>
      <c r="K327" s="1"/>
      <c r="L327" s="1"/>
      <c r="M327" s="1"/>
      <c r="N327" s="1"/>
    </row>
    <row r="328" spans="1:14" ht="13.5" customHeight="1">
      <c r="A328" s="182"/>
      <c r="B328" s="182"/>
      <c r="C328" s="24"/>
      <c r="D328" s="61" t="s">
        <v>284</v>
      </c>
      <c r="E328" s="121"/>
      <c r="F328" s="118"/>
      <c r="G328" s="25"/>
      <c r="H328" s="25"/>
      <c r="I328" s="25"/>
      <c r="J328" s="1"/>
      <c r="K328" s="1"/>
      <c r="L328" s="1"/>
      <c r="M328" s="1"/>
      <c r="N328" s="1"/>
    </row>
    <row r="329" spans="1:14" ht="13.5" customHeight="1">
      <c r="A329" s="182"/>
      <c r="B329" s="182"/>
      <c r="C329" s="24"/>
      <c r="D329" s="61" t="s">
        <v>485</v>
      </c>
      <c r="E329" s="121"/>
      <c r="F329" s="118"/>
      <c r="G329" s="25"/>
      <c r="H329" s="25"/>
      <c r="I329" s="25"/>
      <c r="J329" s="1"/>
      <c r="K329" s="1"/>
      <c r="L329" s="1"/>
      <c r="M329" s="1"/>
      <c r="N329" s="1"/>
    </row>
    <row r="330" spans="1:14" ht="13.5" customHeight="1">
      <c r="A330" s="182"/>
      <c r="B330" s="182"/>
      <c r="C330" s="24"/>
      <c r="D330" s="61" t="s">
        <v>285</v>
      </c>
      <c r="E330" s="121"/>
      <c r="F330" s="118"/>
      <c r="G330" s="25"/>
      <c r="H330" s="25"/>
      <c r="I330" s="25"/>
      <c r="J330" s="1"/>
      <c r="K330" s="1"/>
      <c r="L330" s="1"/>
      <c r="M330" s="1"/>
      <c r="N330" s="1"/>
    </row>
    <row r="331" spans="1:14" ht="13.5" customHeight="1">
      <c r="A331" s="182"/>
      <c r="B331" s="182"/>
      <c r="C331" s="24"/>
      <c r="D331" s="61" t="s">
        <v>260</v>
      </c>
      <c r="E331" s="21">
        <f>E333+E338+E346</f>
        <v>341116</v>
      </c>
      <c r="F331" s="61" t="s">
        <v>243</v>
      </c>
      <c r="G331" s="21">
        <f>G333+G338+G346</f>
        <v>15001</v>
      </c>
      <c r="H331" s="21">
        <f>H333+H338+H346</f>
        <v>86105</v>
      </c>
      <c r="I331" s="21">
        <f>E331+G331-H331</f>
        <v>270012</v>
      </c>
      <c r="J331" s="1"/>
      <c r="K331" s="1"/>
      <c r="L331" s="1"/>
      <c r="M331" s="1"/>
      <c r="N331" s="1"/>
    </row>
    <row r="332" spans="1:14" ht="13.5" customHeight="1">
      <c r="A332" s="182"/>
      <c r="B332" s="182"/>
      <c r="C332" s="24"/>
      <c r="D332" s="207" t="s">
        <v>248</v>
      </c>
      <c r="E332" s="277">
        <v>0</v>
      </c>
      <c r="F332" s="61"/>
      <c r="G332" s="21">
        <v>500</v>
      </c>
      <c r="H332" s="21"/>
      <c r="I332" s="21">
        <v>500</v>
      </c>
      <c r="J332" s="1"/>
      <c r="K332" s="1"/>
      <c r="L332" s="1"/>
      <c r="M332" s="1"/>
      <c r="N332" s="1"/>
    </row>
    <row r="333" spans="1:14" ht="13.5" customHeight="1">
      <c r="A333" s="182"/>
      <c r="B333" s="182"/>
      <c r="C333" s="24"/>
      <c r="D333" s="127" t="s">
        <v>207</v>
      </c>
      <c r="E333" s="121">
        <v>80620</v>
      </c>
      <c r="F333" s="39" t="s">
        <v>300</v>
      </c>
      <c r="G333" s="121">
        <f>SUM(G334:G337)</f>
        <v>1541</v>
      </c>
      <c r="H333" s="121">
        <f>SUM(H334:H337)</f>
        <v>43805</v>
      </c>
      <c r="I333" s="121">
        <f>E333+G333-H333</f>
        <v>38356</v>
      </c>
      <c r="J333" s="1"/>
      <c r="K333" s="1"/>
      <c r="L333" s="1"/>
      <c r="M333" s="1"/>
      <c r="N333" s="1"/>
    </row>
    <row r="334" spans="1:14" ht="13.5" customHeight="1">
      <c r="A334" s="182"/>
      <c r="B334" s="182"/>
      <c r="C334" s="24"/>
      <c r="D334" s="127"/>
      <c r="E334" s="121"/>
      <c r="F334" s="26" t="s">
        <v>409</v>
      </c>
      <c r="G334" s="25">
        <v>1541</v>
      </c>
      <c r="H334" s="25"/>
      <c r="I334" s="39"/>
      <c r="J334" s="1"/>
      <c r="K334" s="1"/>
      <c r="L334" s="1"/>
      <c r="M334" s="1"/>
      <c r="N334" s="1"/>
    </row>
    <row r="335" spans="1:14" ht="13.5" customHeight="1">
      <c r="A335" s="182"/>
      <c r="B335" s="182"/>
      <c r="C335" s="24"/>
      <c r="D335" s="127"/>
      <c r="E335" s="121"/>
      <c r="F335" s="118" t="s">
        <v>441</v>
      </c>
      <c r="G335" s="25"/>
      <c r="H335" s="25">
        <v>20000</v>
      </c>
      <c r="I335" s="25"/>
      <c r="J335" s="1"/>
      <c r="K335" s="1"/>
      <c r="L335" s="1"/>
      <c r="M335" s="1"/>
      <c r="N335" s="1"/>
    </row>
    <row r="336" spans="1:14" ht="13.5" customHeight="1">
      <c r="A336" s="182"/>
      <c r="B336" s="182"/>
      <c r="C336" s="24"/>
      <c r="D336" s="127"/>
      <c r="E336" s="121"/>
      <c r="F336" s="26" t="s">
        <v>442</v>
      </c>
      <c r="G336" s="25"/>
      <c r="H336" s="25">
        <v>23372</v>
      </c>
      <c r="I336" s="25"/>
      <c r="J336" s="1"/>
      <c r="K336" s="1"/>
      <c r="L336" s="1"/>
      <c r="M336" s="1"/>
      <c r="N336" s="1"/>
    </row>
    <row r="337" spans="1:14" ht="13.5" customHeight="1">
      <c r="A337" s="182"/>
      <c r="B337" s="182"/>
      <c r="C337" s="24"/>
      <c r="D337" s="127"/>
      <c r="E337" s="121"/>
      <c r="F337" s="26" t="s">
        <v>445</v>
      </c>
      <c r="G337" s="25"/>
      <c r="H337" s="25">
        <v>433</v>
      </c>
      <c r="I337" s="25"/>
      <c r="J337" s="1"/>
      <c r="K337" s="1"/>
      <c r="L337" s="1"/>
      <c r="M337" s="1"/>
      <c r="N337" s="1"/>
    </row>
    <row r="338" spans="1:14" ht="13.5" customHeight="1">
      <c r="A338" s="182"/>
      <c r="B338" s="182"/>
      <c r="C338" s="24"/>
      <c r="D338" s="127" t="s">
        <v>130</v>
      </c>
      <c r="E338" s="121">
        <v>98995</v>
      </c>
      <c r="F338" s="40" t="s">
        <v>300</v>
      </c>
      <c r="G338" s="39">
        <f>G339+G340+G341</f>
        <v>2122</v>
      </c>
      <c r="H338" s="121"/>
      <c r="I338" s="121">
        <f>E338+G338-H338</f>
        <v>101117</v>
      </c>
      <c r="J338" s="1"/>
      <c r="K338" s="1"/>
      <c r="L338" s="1"/>
      <c r="M338" s="1"/>
      <c r="N338" s="1"/>
    </row>
    <row r="339" spans="1:14" ht="13.5" customHeight="1">
      <c r="A339" s="182"/>
      <c r="B339" s="182"/>
      <c r="C339" s="24"/>
      <c r="D339" s="127"/>
      <c r="E339" s="121"/>
      <c r="F339" s="26" t="s">
        <v>409</v>
      </c>
      <c r="G339" s="25">
        <v>1892</v>
      </c>
      <c r="H339" s="121"/>
      <c r="I339" s="121"/>
      <c r="J339" s="1"/>
      <c r="K339" s="1"/>
      <c r="L339" s="1"/>
      <c r="M339" s="1"/>
      <c r="N339" s="1"/>
    </row>
    <row r="340" spans="1:14" ht="13.5" customHeight="1">
      <c r="A340" s="182"/>
      <c r="B340" s="182"/>
      <c r="C340" s="24"/>
      <c r="D340" s="127"/>
      <c r="E340" s="121"/>
      <c r="F340" s="118" t="s">
        <v>441</v>
      </c>
      <c r="G340" s="25">
        <v>130</v>
      </c>
      <c r="H340" s="121"/>
      <c r="I340" s="121"/>
      <c r="J340" s="1"/>
      <c r="K340" s="1"/>
      <c r="L340" s="1"/>
      <c r="M340" s="1"/>
      <c r="N340" s="1"/>
    </row>
    <row r="341" spans="1:14" ht="13.5" customHeight="1">
      <c r="A341" s="141"/>
      <c r="B341" s="141"/>
      <c r="C341" s="24"/>
      <c r="D341" s="127"/>
      <c r="E341" s="121"/>
      <c r="F341" s="26" t="s">
        <v>442</v>
      </c>
      <c r="G341" s="25">
        <v>100</v>
      </c>
      <c r="H341" s="121"/>
      <c r="I341" s="121"/>
      <c r="J341" s="1"/>
      <c r="K341" s="1"/>
      <c r="L341" s="1"/>
      <c r="M341" s="1"/>
      <c r="N341" s="1"/>
    </row>
    <row r="342" spans="1:14" ht="13.5" customHeight="1">
      <c r="A342" s="62"/>
      <c r="B342" s="62"/>
      <c r="C342" s="62"/>
      <c r="D342" s="215"/>
      <c r="E342" s="46" t="s">
        <v>472</v>
      </c>
      <c r="F342" s="89"/>
      <c r="G342" s="46"/>
      <c r="H342" s="216"/>
      <c r="I342" s="216"/>
      <c r="J342" s="1"/>
      <c r="K342" s="1"/>
      <c r="L342" s="1"/>
      <c r="M342" s="1"/>
      <c r="N342" s="1"/>
    </row>
    <row r="343" spans="1:14" ht="13.5" customHeight="1">
      <c r="A343" s="62"/>
      <c r="B343" s="62"/>
      <c r="C343" s="62"/>
      <c r="D343" s="215"/>
      <c r="E343" s="216"/>
      <c r="F343" s="89"/>
      <c r="G343" s="46"/>
      <c r="H343" s="216"/>
      <c r="I343" s="216"/>
      <c r="J343" s="1"/>
      <c r="K343" s="1"/>
      <c r="L343" s="1"/>
      <c r="M343" s="1"/>
      <c r="N343" s="1"/>
    </row>
    <row r="344" spans="1:14" ht="13.5" customHeight="1">
      <c r="A344" s="321" t="s">
        <v>107</v>
      </c>
      <c r="B344" s="346" t="s">
        <v>108</v>
      </c>
      <c r="C344" s="321" t="s">
        <v>1</v>
      </c>
      <c r="D344" s="321" t="s">
        <v>2</v>
      </c>
      <c r="E344" s="320" t="s">
        <v>113</v>
      </c>
      <c r="F344" s="321" t="s">
        <v>5</v>
      </c>
      <c r="G344" s="320" t="s">
        <v>109</v>
      </c>
      <c r="H344" s="321" t="s">
        <v>110</v>
      </c>
      <c r="I344" s="321" t="s">
        <v>8</v>
      </c>
      <c r="J344" s="1"/>
      <c r="K344" s="1"/>
      <c r="L344" s="1"/>
      <c r="M344" s="1"/>
      <c r="N344" s="1"/>
    </row>
    <row r="345" spans="1:14" ht="13.5" customHeight="1">
      <c r="A345" s="348"/>
      <c r="B345" s="347"/>
      <c r="C345" s="323"/>
      <c r="D345" s="323"/>
      <c r="E345" s="322" t="s">
        <v>4</v>
      </c>
      <c r="F345" s="323"/>
      <c r="G345" s="322"/>
      <c r="H345" s="323"/>
      <c r="I345" s="323" t="s">
        <v>111</v>
      </c>
      <c r="J345" s="1"/>
      <c r="K345" s="1"/>
      <c r="L345" s="1"/>
      <c r="M345" s="1"/>
      <c r="N345" s="1"/>
    </row>
    <row r="346" spans="1:14" ht="13.5" customHeight="1">
      <c r="A346" s="154"/>
      <c r="B346" s="65"/>
      <c r="C346" s="24"/>
      <c r="D346" s="127" t="s">
        <v>134</v>
      </c>
      <c r="E346" s="121">
        <v>161501</v>
      </c>
      <c r="F346" s="39" t="s">
        <v>300</v>
      </c>
      <c r="G346" s="121">
        <f>SUM(G347:G350)</f>
        <v>11338</v>
      </c>
      <c r="H346" s="121">
        <f>SUM(H347:H350)</f>
        <v>42300</v>
      </c>
      <c r="I346" s="121">
        <f>E346+G346-H346</f>
        <v>130539</v>
      </c>
      <c r="J346" s="1"/>
      <c r="K346" s="1"/>
      <c r="L346" s="1"/>
      <c r="M346" s="1"/>
      <c r="N346" s="1"/>
    </row>
    <row r="347" spans="1:14" ht="13.5" customHeight="1">
      <c r="A347" s="182"/>
      <c r="B347" s="65"/>
      <c r="C347" s="24"/>
      <c r="D347" s="127"/>
      <c r="E347" s="121"/>
      <c r="F347" s="26" t="s">
        <v>409</v>
      </c>
      <c r="G347" s="25">
        <v>5738</v>
      </c>
      <c r="H347" s="121"/>
      <c r="I347" s="121"/>
      <c r="J347" s="1"/>
      <c r="K347" s="1"/>
      <c r="L347" s="1"/>
      <c r="M347" s="1"/>
      <c r="N347" s="1"/>
    </row>
    <row r="348" spans="1:14" ht="13.5" customHeight="1">
      <c r="A348" s="182"/>
      <c r="B348" s="65"/>
      <c r="C348" s="24"/>
      <c r="D348" s="127"/>
      <c r="E348" s="121"/>
      <c r="F348" s="118" t="s">
        <v>388</v>
      </c>
      <c r="G348" s="25"/>
      <c r="H348" s="28">
        <v>39000</v>
      </c>
      <c r="I348" s="28"/>
      <c r="J348" s="1"/>
      <c r="K348" s="1"/>
      <c r="L348" s="1"/>
      <c r="M348" s="1"/>
      <c r="N348" s="1"/>
    </row>
    <row r="349" spans="1:14" ht="13.5" customHeight="1">
      <c r="A349" s="182"/>
      <c r="B349" s="65"/>
      <c r="C349" s="24"/>
      <c r="D349" s="61"/>
      <c r="E349" s="121"/>
      <c r="F349" s="26" t="s">
        <v>371</v>
      </c>
      <c r="G349" s="25">
        <v>5400</v>
      </c>
      <c r="H349" s="25">
        <v>3300</v>
      </c>
      <c r="I349" s="25"/>
      <c r="J349" s="1"/>
      <c r="K349" s="1"/>
      <c r="L349" s="1"/>
      <c r="M349" s="1"/>
      <c r="N349" s="1"/>
    </row>
    <row r="350" spans="1:14" ht="13.5" customHeight="1">
      <c r="A350" s="182"/>
      <c r="B350" s="69"/>
      <c r="C350" s="24"/>
      <c r="D350" s="61"/>
      <c r="E350" s="121"/>
      <c r="F350" s="26" t="s">
        <v>378</v>
      </c>
      <c r="G350" s="25">
        <v>200</v>
      </c>
      <c r="H350" s="25"/>
      <c r="I350" s="25"/>
      <c r="J350" s="1"/>
      <c r="K350" s="1"/>
      <c r="L350" s="1"/>
      <c r="M350" s="1"/>
      <c r="N350" s="1"/>
    </row>
    <row r="351" spans="1:14" ht="13.5" customHeight="1">
      <c r="A351" s="182"/>
      <c r="B351" s="63">
        <v>80153</v>
      </c>
      <c r="C351" s="24"/>
      <c r="D351" s="61" t="s">
        <v>422</v>
      </c>
      <c r="E351" s="121"/>
      <c r="F351" s="26"/>
      <c r="G351" s="25"/>
      <c r="H351" s="25"/>
      <c r="I351" s="25"/>
      <c r="J351" s="1"/>
      <c r="K351" s="1"/>
      <c r="L351" s="1"/>
      <c r="M351" s="1"/>
      <c r="N351" s="1"/>
    </row>
    <row r="352" spans="1:14" ht="13.5" customHeight="1">
      <c r="A352" s="182"/>
      <c r="B352" s="65"/>
      <c r="C352" s="24"/>
      <c r="D352" s="61" t="s">
        <v>486</v>
      </c>
      <c r="E352" s="121"/>
      <c r="F352" s="26"/>
      <c r="G352" s="25"/>
      <c r="H352" s="25"/>
      <c r="I352" s="25"/>
      <c r="J352" s="1"/>
      <c r="K352" s="1"/>
      <c r="L352" s="1"/>
      <c r="M352" s="1"/>
      <c r="N352" s="1"/>
    </row>
    <row r="353" spans="1:14" ht="13.5" customHeight="1">
      <c r="A353" s="182"/>
      <c r="B353" s="65"/>
      <c r="C353" s="24"/>
      <c r="D353" s="61" t="s">
        <v>423</v>
      </c>
      <c r="E353" s="121"/>
      <c r="F353" s="61" t="s">
        <v>243</v>
      </c>
      <c r="G353" s="21">
        <f>G354+G358+G360</f>
        <v>35244</v>
      </c>
      <c r="H353" s="21">
        <v>0</v>
      </c>
      <c r="I353" s="21">
        <f>G353</f>
        <v>35244</v>
      </c>
      <c r="J353" s="1"/>
      <c r="K353" s="1"/>
      <c r="L353" s="1"/>
      <c r="M353" s="1"/>
      <c r="N353" s="1"/>
    </row>
    <row r="354" spans="1:14" ht="13.5" customHeight="1">
      <c r="A354" s="182"/>
      <c r="B354" s="65"/>
      <c r="C354" s="24"/>
      <c r="D354" s="127" t="s">
        <v>228</v>
      </c>
      <c r="E354" s="121">
        <v>0</v>
      </c>
      <c r="F354" s="40" t="s">
        <v>300</v>
      </c>
      <c r="G354" s="39">
        <f>G355+G356</f>
        <v>24946</v>
      </c>
      <c r="H354" s="39"/>
      <c r="I354" s="39">
        <f>G354</f>
        <v>24946</v>
      </c>
      <c r="J354" s="1"/>
      <c r="K354" s="1"/>
      <c r="L354" s="1"/>
      <c r="M354" s="1"/>
      <c r="N354" s="1"/>
    </row>
    <row r="355" spans="1:14" ht="13.5" customHeight="1">
      <c r="A355" s="182"/>
      <c r="B355" s="65"/>
      <c r="C355" s="24"/>
      <c r="D355" s="61"/>
      <c r="E355" s="121"/>
      <c r="F355" s="26" t="s">
        <v>354</v>
      </c>
      <c r="G355" s="25">
        <v>23263</v>
      </c>
      <c r="H355" s="25"/>
      <c r="I355" s="25"/>
      <c r="J355" s="1"/>
      <c r="K355" s="1"/>
      <c r="L355" s="1"/>
      <c r="M355" s="1"/>
      <c r="N355" s="1"/>
    </row>
    <row r="356" spans="1:14" ht="13.5" customHeight="1">
      <c r="A356" s="182"/>
      <c r="B356" s="65"/>
      <c r="C356" s="24"/>
      <c r="D356" s="61"/>
      <c r="E356" s="121"/>
      <c r="F356" s="25" t="s">
        <v>439</v>
      </c>
      <c r="G356" s="25">
        <v>1683</v>
      </c>
      <c r="H356" s="25"/>
      <c r="I356" s="25"/>
      <c r="J356" s="1"/>
      <c r="K356" s="1"/>
      <c r="L356" s="1"/>
      <c r="M356" s="1"/>
      <c r="N356" s="1"/>
    </row>
    <row r="357" spans="1:14" ht="13.5" customHeight="1">
      <c r="A357" s="182"/>
      <c r="B357" s="65"/>
      <c r="C357" s="24"/>
      <c r="D357" s="61"/>
      <c r="E357" s="121"/>
      <c r="F357" s="26"/>
      <c r="G357" s="25"/>
      <c r="H357" s="25"/>
      <c r="I357" s="25"/>
      <c r="J357" s="1"/>
      <c r="K357" s="1"/>
      <c r="L357" s="1"/>
      <c r="M357" s="1"/>
      <c r="N357" s="1"/>
    </row>
    <row r="358" spans="1:14" ht="13.5" customHeight="1">
      <c r="A358" s="182"/>
      <c r="B358" s="65"/>
      <c r="C358" s="24"/>
      <c r="D358" s="40" t="s">
        <v>424</v>
      </c>
      <c r="E358" s="39">
        <v>0</v>
      </c>
      <c r="F358" s="26" t="s">
        <v>354</v>
      </c>
      <c r="G358" s="39">
        <v>9950</v>
      </c>
      <c r="H358" s="39"/>
      <c r="I358" s="39">
        <f>G358</f>
        <v>9950</v>
      </c>
      <c r="J358" s="1"/>
      <c r="K358" s="1"/>
      <c r="L358" s="1"/>
      <c r="M358" s="1"/>
      <c r="N358" s="1"/>
    </row>
    <row r="359" spans="1:14" ht="13.5" customHeight="1">
      <c r="A359" s="182"/>
      <c r="B359" s="65"/>
      <c r="C359" s="24"/>
      <c r="D359" s="40"/>
      <c r="E359" s="39"/>
      <c r="F359" s="26"/>
      <c r="G359" s="39"/>
      <c r="H359" s="39"/>
      <c r="I359" s="39"/>
      <c r="J359" s="1"/>
      <c r="K359" s="1"/>
      <c r="L359" s="1"/>
      <c r="M359" s="1"/>
      <c r="N359" s="1"/>
    </row>
    <row r="360" spans="1:14" ht="13.5" customHeight="1">
      <c r="A360" s="182"/>
      <c r="B360" s="65"/>
      <c r="C360" s="24"/>
      <c r="D360" s="127" t="s">
        <v>81</v>
      </c>
      <c r="E360" s="121">
        <v>0</v>
      </c>
      <c r="F360" s="40" t="s">
        <v>300</v>
      </c>
      <c r="G360" s="39">
        <f>G361+G362</f>
        <v>348</v>
      </c>
      <c r="H360" s="39"/>
      <c r="I360" s="39">
        <f>G360</f>
        <v>348</v>
      </c>
      <c r="J360" s="1"/>
      <c r="K360" s="1"/>
      <c r="L360" s="1"/>
      <c r="M360" s="1"/>
      <c r="N360" s="1"/>
    </row>
    <row r="361" spans="1:14" ht="13.5" customHeight="1">
      <c r="A361" s="182"/>
      <c r="B361" s="65"/>
      <c r="C361" s="24"/>
      <c r="D361" s="61"/>
      <c r="E361" s="121"/>
      <c r="F361" s="26" t="s">
        <v>354</v>
      </c>
      <c r="G361" s="25">
        <v>331</v>
      </c>
      <c r="H361" s="25"/>
      <c r="I361" s="25"/>
      <c r="J361" s="1"/>
      <c r="K361" s="1"/>
      <c r="L361" s="1"/>
      <c r="M361" s="1"/>
      <c r="N361" s="1"/>
    </row>
    <row r="362" spans="1:14" ht="13.5" customHeight="1">
      <c r="A362" s="182"/>
      <c r="B362" s="65"/>
      <c r="C362" s="24"/>
      <c r="D362" s="61"/>
      <c r="E362" s="121"/>
      <c r="F362" s="25" t="s">
        <v>439</v>
      </c>
      <c r="G362" s="25">
        <v>17</v>
      </c>
      <c r="H362" s="25"/>
      <c r="I362" s="25"/>
      <c r="J362" s="1"/>
      <c r="K362" s="1"/>
      <c r="L362" s="1"/>
      <c r="M362" s="1"/>
      <c r="N362" s="1"/>
    </row>
    <row r="363" spans="1:14" ht="13.5" customHeight="1">
      <c r="A363" s="182"/>
      <c r="B363" s="65"/>
      <c r="C363" s="24"/>
      <c r="D363" s="61"/>
      <c r="E363" s="121"/>
      <c r="F363" s="26"/>
      <c r="G363" s="25"/>
      <c r="H363" s="25"/>
      <c r="I363" s="25"/>
      <c r="J363" s="1"/>
      <c r="K363" s="1"/>
      <c r="L363" s="1"/>
      <c r="M363" s="1"/>
      <c r="N363" s="1"/>
    </row>
    <row r="364" spans="1:14" ht="13.5" customHeight="1">
      <c r="A364" s="182"/>
      <c r="B364" s="63">
        <v>80195</v>
      </c>
      <c r="C364" s="24"/>
      <c r="D364" s="61" t="s">
        <v>159</v>
      </c>
      <c r="E364" s="21">
        <f>E365+E375</f>
        <v>457620</v>
      </c>
      <c r="F364" s="61" t="s">
        <v>243</v>
      </c>
      <c r="G364" s="21">
        <f>G365+G374</f>
        <v>51585</v>
      </c>
      <c r="H364" s="21">
        <f>H365+H374</f>
        <v>352400</v>
      </c>
      <c r="I364" s="21">
        <f>E364+G364-H364</f>
        <v>156805</v>
      </c>
      <c r="J364" s="1"/>
      <c r="K364" s="1"/>
      <c r="L364" s="1"/>
      <c r="M364" s="1"/>
      <c r="N364" s="1"/>
    </row>
    <row r="365" spans="1:14" ht="13.5" customHeight="1">
      <c r="A365" s="182"/>
      <c r="B365" s="64"/>
      <c r="C365" s="20"/>
      <c r="D365" s="113" t="s">
        <v>158</v>
      </c>
      <c r="E365" s="33">
        <f>E366+E368+E370+E372</f>
        <v>107073</v>
      </c>
      <c r="F365" s="33" t="s">
        <v>300</v>
      </c>
      <c r="G365" s="33">
        <f>G366+G368+G370+G372</f>
        <v>3318</v>
      </c>
      <c r="H365" s="33">
        <v>0</v>
      </c>
      <c r="I365" s="33">
        <f>E365+G365</f>
        <v>110391</v>
      </c>
      <c r="J365" s="1"/>
      <c r="K365" s="1"/>
      <c r="L365" s="1"/>
      <c r="M365" s="1"/>
      <c r="N365" s="1"/>
    </row>
    <row r="366" spans="1:14" ht="13.5" customHeight="1">
      <c r="A366" s="182"/>
      <c r="B366" s="65"/>
      <c r="C366" s="24"/>
      <c r="D366" s="127" t="s">
        <v>207</v>
      </c>
      <c r="E366" s="121">
        <v>31300</v>
      </c>
      <c r="F366" s="118" t="s">
        <v>441</v>
      </c>
      <c r="G366" s="25">
        <v>810</v>
      </c>
      <c r="H366" s="25"/>
      <c r="I366" s="121">
        <f>E366+G366</f>
        <v>32110</v>
      </c>
      <c r="J366" s="1"/>
      <c r="K366" s="1"/>
      <c r="L366" s="1"/>
      <c r="M366" s="1"/>
      <c r="N366" s="1"/>
    </row>
    <row r="367" spans="1:14" ht="13.5" customHeight="1">
      <c r="A367" s="182"/>
      <c r="B367" s="65"/>
      <c r="C367" s="24"/>
      <c r="D367" s="127"/>
      <c r="E367" s="121"/>
      <c r="F367" s="118"/>
      <c r="G367" s="25"/>
      <c r="H367" s="25"/>
      <c r="I367" s="121"/>
      <c r="J367" s="1"/>
      <c r="K367" s="1"/>
      <c r="L367" s="1"/>
      <c r="M367" s="1"/>
      <c r="N367" s="1"/>
    </row>
    <row r="368" spans="1:14" ht="13.5" customHeight="1">
      <c r="A368" s="182"/>
      <c r="B368" s="65"/>
      <c r="C368" s="24"/>
      <c r="D368" s="127" t="s">
        <v>130</v>
      </c>
      <c r="E368" s="121">
        <v>28426</v>
      </c>
      <c r="F368" s="39"/>
      <c r="G368" s="25">
        <v>0</v>
      </c>
      <c r="H368" s="25">
        <v>0</v>
      </c>
      <c r="I368" s="121">
        <f>E368+G368-H368</f>
        <v>28426</v>
      </c>
      <c r="J368" s="1"/>
      <c r="K368" s="1"/>
      <c r="L368" s="1"/>
      <c r="M368" s="1"/>
      <c r="N368" s="1"/>
    </row>
    <row r="369" spans="1:14" ht="13.5" customHeight="1">
      <c r="A369" s="182"/>
      <c r="B369" s="65"/>
      <c r="C369" s="24"/>
      <c r="D369" s="127"/>
      <c r="E369" s="121"/>
      <c r="F369" s="26"/>
      <c r="G369" s="25"/>
      <c r="H369" s="25"/>
      <c r="I369" s="121"/>
      <c r="J369" s="1"/>
      <c r="K369" s="1"/>
      <c r="L369" s="1"/>
      <c r="M369" s="1"/>
      <c r="N369" s="1"/>
    </row>
    <row r="370" spans="1:14" ht="13.5" customHeight="1">
      <c r="A370" s="182"/>
      <c r="B370" s="65"/>
      <c r="C370" s="24"/>
      <c r="D370" s="127" t="s">
        <v>286</v>
      </c>
      <c r="E370" s="121">
        <v>44678</v>
      </c>
      <c r="F370" s="26" t="s">
        <v>443</v>
      </c>
      <c r="G370" s="28">
        <v>2442</v>
      </c>
      <c r="H370" s="28"/>
      <c r="I370" s="121">
        <f>E370+G370</f>
        <v>47120</v>
      </c>
      <c r="J370" s="1"/>
      <c r="K370" s="1"/>
      <c r="L370" s="1"/>
      <c r="M370" s="1"/>
      <c r="N370" s="1"/>
    </row>
    <row r="371" spans="1:14" ht="13.5" customHeight="1">
      <c r="A371" s="182"/>
      <c r="B371" s="65"/>
      <c r="C371" s="24"/>
      <c r="D371" s="127"/>
      <c r="E371" s="121"/>
      <c r="F371" s="26"/>
      <c r="G371" s="25"/>
      <c r="H371" s="25"/>
      <c r="I371" s="121"/>
      <c r="J371" s="1"/>
      <c r="K371" s="1"/>
      <c r="L371" s="1"/>
      <c r="M371" s="1"/>
      <c r="N371" s="1"/>
    </row>
    <row r="372" spans="1:14" ht="13.5" customHeight="1">
      <c r="A372" s="182"/>
      <c r="B372" s="65"/>
      <c r="C372" s="24"/>
      <c r="D372" s="127" t="s">
        <v>228</v>
      </c>
      <c r="E372" s="121">
        <v>2669</v>
      </c>
      <c r="F372" s="124" t="s">
        <v>445</v>
      </c>
      <c r="G372" s="28">
        <v>66</v>
      </c>
      <c r="H372" s="28"/>
      <c r="I372" s="121">
        <f>E372+G372</f>
        <v>2735</v>
      </c>
      <c r="J372" s="1"/>
      <c r="K372" s="1"/>
      <c r="L372" s="1"/>
      <c r="M372" s="1"/>
      <c r="N372" s="1"/>
    </row>
    <row r="373" spans="1:14" ht="13.5" customHeight="1">
      <c r="A373" s="182"/>
      <c r="B373" s="65"/>
      <c r="C373" s="24"/>
      <c r="D373" s="127"/>
      <c r="E373" s="121"/>
      <c r="F373" s="118"/>
      <c r="G373" s="25"/>
      <c r="H373" s="39"/>
      <c r="I373" s="39"/>
      <c r="J373" s="1"/>
      <c r="K373" s="1"/>
      <c r="L373" s="1"/>
      <c r="M373" s="1"/>
      <c r="N373" s="1"/>
    </row>
    <row r="374" spans="1:14" ht="13.5" customHeight="1">
      <c r="A374" s="182"/>
      <c r="B374" s="64"/>
      <c r="C374" s="20"/>
      <c r="D374" s="130" t="s">
        <v>73</v>
      </c>
      <c r="E374" s="21">
        <f>E375</f>
        <v>350547</v>
      </c>
      <c r="F374" s="61" t="s">
        <v>243</v>
      </c>
      <c r="G374" s="21">
        <f>G375+G379</f>
        <v>48267</v>
      </c>
      <c r="H374" s="21">
        <f>H376+H377</f>
        <v>352400</v>
      </c>
      <c r="I374" s="21">
        <f>E374+G374-H374</f>
        <v>46414</v>
      </c>
      <c r="J374" s="1"/>
      <c r="K374" s="1"/>
      <c r="L374" s="1"/>
      <c r="M374" s="1"/>
      <c r="N374" s="1"/>
    </row>
    <row r="375" spans="1:14" ht="13.5" customHeight="1">
      <c r="A375" s="182"/>
      <c r="B375" s="65"/>
      <c r="C375" s="24"/>
      <c r="D375" s="127" t="s">
        <v>139</v>
      </c>
      <c r="E375" s="121">
        <v>350547</v>
      </c>
      <c r="F375" s="39" t="s">
        <v>300</v>
      </c>
      <c r="G375" s="39">
        <f>G376</f>
        <v>17067</v>
      </c>
      <c r="H375" s="121">
        <f>H376+H377</f>
        <v>352400</v>
      </c>
      <c r="I375" s="121">
        <f>E374:E375+G375-H375</f>
        <v>15214</v>
      </c>
      <c r="J375" s="1"/>
      <c r="K375" s="1"/>
      <c r="L375" s="1"/>
      <c r="M375" s="1"/>
      <c r="N375" s="1"/>
    </row>
    <row r="376" spans="1:14" ht="13.5" customHeight="1">
      <c r="A376" s="182"/>
      <c r="B376" s="65"/>
      <c r="C376" s="24"/>
      <c r="D376" s="149"/>
      <c r="E376" s="28"/>
      <c r="F376" s="26" t="s">
        <v>409</v>
      </c>
      <c r="G376" s="25">
        <v>17067</v>
      </c>
      <c r="H376" s="25">
        <v>340000</v>
      </c>
      <c r="I376" s="28"/>
      <c r="J376" s="1"/>
      <c r="K376" s="1"/>
      <c r="L376" s="1"/>
      <c r="M376" s="1"/>
      <c r="N376" s="1"/>
    </row>
    <row r="377" spans="1:14" ht="13.5" customHeight="1">
      <c r="A377" s="182"/>
      <c r="B377" s="65"/>
      <c r="C377" s="24"/>
      <c r="D377" s="42"/>
      <c r="E377" s="28"/>
      <c r="F377" s="25" t="s">
        <v>439</v>
      </c>
      <c r="G377" s="25"/>
      <c r="H377" s="25">
        <v>12400</v>
      </c>
      <c r="I377" s="28"/>
      <c r="J377" s="1"/>
      <c r="K377" s="1"/>
      <c r="L377" s="1"/>
      <c r="M377" s="1"/>
      <c r="N377" s="1"/>
    </row>
    <row r="378" spans="1:14" ht="13.5" customHeight="1">
      <c r="A378" s="182"/>
      <c r="B378" s="65"/>
      <c r="C378" s="24"/>
      <c r="D378" s="42"/>
      <c r="E378" s="28"/>
      <c r="F378" s="25"/>
      <c r="G378" s="25"/>
      <c r="H378" s="25"/>
      <c r="I378" s="28"/>
      <c r="J378" s="1"/>
      <c r="K378" s="1"/>
      <c r="L378" s="1"/>
      <c r="M378" s="1"/>
      <c r="N378" s="1"/>
    </row>
    <row r="379" spans="1:14" ht="13.5" customHeight="1">
      <c r="A379" s="182"/>
      <c r="B379" s="65"/>
      <c r="C379" s="24"/>
      <c r="D379" s="127" t="s">
        <v>319</v>
      </c>
      <c r="E379" s="121">
        <v>0</v>
      </c>
      <c r="F379" s="26" t="s">
        <v>407</v>
      </c>
      <c r="G379" s="25">
        <v>31200</v>
      </c>
      <c r="H379" s="39"/>
      <c r="I379" s="121">
        <f>G379</f>
        <v>31200</v>
      </c>
      <c r="J379" s="1"/>
      <c r="K379" s="1"/>
      <c r="L379" s="1"/>
      <c r="M379" s="1"/>
      <c r="N379" s="1"/>
    </row>
    <row r="380" spans="1:14" ht="13.5" customHeight="1">
      <c r="A380" s="141"/>
      <c r="B380" s="69"/>
      <c r="C380" s="24"/>
      <c r="D380" s="410" t="s">
        <v>406</v>
      </c>
      <c r="E380" s="121"/>
      <c r="F380" s="26"/>
      <c r="G380" s="25"/>
      <c r="H380" s="25"/>
      <c r="I380" s="28"/>
      <c r="J380" s="1"/>
      <c r="K380" s="1"/>
      <c r="L380" s="1"/>
      <c r="M380" s="1"/>
      <c r="N380" s="1"/>
    </row>
    <row r="381" spans="1:14" ht="13.5" customHeight="1">
      <c r="A381" s="62"/>
      <c r="B381" s="62"/>
      <c r="C381" s="62"/>
      <c r="D381" s="62"/>
      <c r="E381" s="46" t="s">
        <v>473</v>
      </c>
      <c r="F381" s="89"/>
      <c r="G381" s="46"/>
      <c r="H381" s="46"/>
      <c r="I381" s="126"/>
      <c r="J381" s="1"/>
      <c r="K381" s="1"/>
      <c r="L381" s="1"/>
      <c r="M381" s="1"/>
      <c r="N381" s="1"/>
    </row>
    <row r="382" spans="1:14" ht="13.5" customHeight="1">
      <c r="A382" s="62"/>
      <c r="B382" s="62"/>
      <c r="C382" s="62"/>
      <c r="D382" s="62"/>
      <c r="E382" s="46"/>
      <c r="F382" s="89"/>
      <c r="G382" s="46"/>
      <c r="H382" s="46"/>
      <c r="I382" s="126"/>
      <c r="J382" s="1"/>
      <c r="K382" s="1"/>
      <c r="L382" s="1"/>
      <c r="M382" s="1"/>
      <c r="N382" s="1"/>
    </row>
    <row r="383" spans="1:14" ht="13.5" customHeight="1">
      <c r="A383" s="321" t="s">
        <v>107</v>
      </c>
      <c r="B383" s="346" t="s">
        <v>108</v>
      </c>
      <c r="C383" s="321" t="s">
        <v>1</v>
      </c>
      <c r="D383" s="321" t="s">
        <v>2</v>
      </c>
      <c r="E383" s="320" t="s">
        <v>113</v>
      </c>
      <c r="F383" s="321" t="s">
        <v>5</v>
      </c>
      <c r="G383" s="320" t="s">
        <v>109</v>
      </c>
      <c r="H383" s="321" t="s">
        <v>110</v>
      </c>
      <c r="I383" s="321" t="s">
        <v>8</v>
      </c>
      <c r="J383" s="1"/>
      <c r="K383" s="1"/>
      <c r="L383" s="1"/>
      <c r="M383" s="1"/>
      <c r="N383" s="1"/>
    </row>
    <row r="384" spans="1:14" ht="13.5" customHeight="1">
      <c r="A384" s="323"/>
      <c r="B384" s="347"/>
      <c r="C384" s="323"/>
      <c r="D384" s="323"/>
      <c r="E384" s="322" t="s">
        <v>4</v>
      </c>
      <c r="F384" s="323"/>
      <c r="G384" s="322"/>
      <c r="H384" s="323"/>
      <c r="I384" s="323" t="s">
        <v>111</v>
      </c>
      <c r="J384" s="1"/>
      <c r="K384" s="1"/>
      <c r="L384" s="1"/>
      <c r="M384" s="1"/>
      <c r="N384" s="1"/>
    </row>
    <row r="385" spans="1:14" ht="13.5" customHeight="1">
      <c r="A385" s="181">
        <v>851</v>
      </c>
      <c r="B385" s="181"/>
      <c r="C385" s="95"/>
      <c r="D385" s="95" t="s">
        <v>76</v>
      </c>
      <c r="E385" s="94">
        <f>E387+E406+E390+E392+E400</f>
        <v>1611000</v>
      </c>
      <c r="F385" s="94"/>
      <c r="G385" s="94">
        <f>G392+G400+G406+G387+G390+G412</f>
        <v>368200</v>
      </c>
      <c r="H385" s="94">
        <f>H387+H390+H392+H400+H406</f>
        <v>207000</v>
      </c>
      <c r="I385" s="94">
        <f>E385+G385-H385</f>
        <v>1772200</v>
      </c>
      <c r="J385" s="1"/>
      <c r="K385" s="1"/>
      <c r="L385" s="1"/>
      <c r="M385" s="1"/>
      <c r="N385" s="1"/>
    </row>
    <row r="386" spans="1:14" ht="13.5" customHeight="1">
      <c r="A386" s="181"/>
      <c r="B386" s="95"/>
      <c r="C386" s="35"/>
      <c r="D386" s="166" t="s">
        <v>205</v>
      </c>
      <c r="E386" s="268">
        <f>E388</f>
        <v>0</v>
      </c>
      <c r="F386" s="32"/>
      <c r="G386" s="268">
        <f>G388+G413</f>
        <v>362500</v>
      </c>
      <c r="H386" s="32">
        <v>0</v>
      </c>
      <c r="I386" s="32">
        <f>G386</f>
        <v>362500</v>
      </c>
      <c r="J386" s="1"/>
      <c r="K386" s="1"/>
      <c r="L386" s="1"/>
      <c r="M386" s="1"/>
      <c r="N386" s="1"/>
    </row>
    <row r="387" spans="1:14" s="8" customFormat="1" ht="13.5" customHeight="1">
      <c r="A387" s="220"/>
      <c r="B387" s="349">
        <v>85111</v>
      </c>
      <c r="C387" s="222"/>
      <c r="D387" s="221" t="s">
        <v>167</v>
      </c>
      <c r="E387" s="223">
        <v>0</v>
      </c>
      <c r="F387" s="61" t="s">
        <v>243</v>
      </c>
      <c r="G387" s="223">
        <f>G388</f>
        <v>348000</v>
      </c>
      <c r="H387" s="224">
        <v>0</v>
      </c>
      <c r="I387" s="224">
        <f>E387+G387</f>
        <v>348000</v>
      </c>
      <c r="J387" s="7"/>
      <c r="K387" s="7"/>
      <c r="L387" s="7"/>
      <c r="M387" s="7"/>
      <c r="N387" s="7"/>
    </row>
    <row r="388" spans="1:14" s="8" customFormat="1" ht="13.5" customHeight="1">
      <c r="A388" s="233"/>
      <c r="B388" s="242"/>
      <c r="C388" s="222"/>
      <c r="D388" s="192" t="s">
        <v>248</v>
      </c>
      <c r="E388" s="274"/>
      <c r="F388" s="124" t="s">
        <v>411</v>
      </c>
      <c r="G388" s="421">
        <v>348000</v>
      </c>
      <c r="H388" s="422">
        <v>0</v>
      </c>
      <c r="I388" s="422"/>
      <c r="J388" s="7"/>
      <c r="K388" s="7"/>
      <c r="L388" s="7"/>
      <c r="M388" s="7"/>
      <c r="N388" s="7"/>
    </row>
    <row r="389" spans="1:14" s="8" customFormat="1" ht="13.5" customHeight="1">
      <c r="A389" s="233"/>
      <c r="B389" s="243"/>
      <c r="C389" s="222"/>
      <c r="D389" s="221"/>
      <c r="E389" s="223"/>
      <c r="F389" s="61"/>
      <c r="G389" s="223"/>
      <c r="H389" s="224"/>
      <c r="I389" s="224"/>
      <c r="J389" s="7"/>
      <c r="K389" s="7"/>
      <c r="L389" s="7"/>
      <c r="M389" s="7"/>
      <c r="N389" s="7"/>
    </row>
    <row r="390" spans="1:14" s="8" customFormat="1" ht="13.5" customHeight="1">
      <c r="A390" s="233"/>
      <c r="B390" s="349">
        <v>85117</v>
      </c>
      <c r="C390" s="222"/>
      <c r="D390" s="221" t="s">
        <v>261</v>
      </c>
      <c r="E390" s="223">
        <f>E391</f>
        <v>10000</v>
      </c>
      <c r="F390" s="61" t="s">
        <v>243</v>
      </c>
      <c r="G390" s="223">
        <v>0</v>
      </c>
      <c r="H390" s="224">
        <v>10000</v>
      </c>
      <c r="I390" s="224">
        <v>0</v>
      </c>
      <c r="J390" s="7"/>
      <c r="K390" s="7"/>
      <c r="L390" s="7"/>
      <c r="M390" s="7"/>
      <c r="N390" s="7"/>
    </row>
    <row r="391" spans="1:14" s="8" customFormat="1" ht="13.5" customHeight="1">
      <c r="A391" s="233"/>
      <c r="B391" s="243"/>
      <c r="C391" s="222"/>
      <c r="D391" s="275" t="s">
        <v>164</v>
      </c>
      <c r="E391" s="276">
        <v>10000</v>
      </c>
      <c r="F391" s="26" t="s">
        <v>385</v>
      </c>
      <c r="G391" s="280"/>
      <c r="H391" s="281">
        <v>10000</v>
      </c>
      <c r="I391" s="281">
        <v>0</v>
      </c>
      <c r="J391" s="7"/>
      <c r="K391" s="7"/>
      <c r="L391" s="7"/>
      <c r="M391" s="7"/>
      <c r="N391" s="7"/>
    </row>
    <row r="392" spans="1:14" ht="13.5" customHeight="1">
      <c r="A392" s="225"/>
      <c r="B392" s="64">
        <v>85153</v>
      </c>
      <c r="C392" s="61"/>
      <c r="D392" s="61" t="s">
        <v>155</v>
      </c>
      <c r="E392" s="21">
        <v>0</v>
      </c>
      <c r="F392" s="21" t="s">
        <v>243</v>
      </c>
      <c r="G392" s="21">
        <f>G393+G395+G397+G399</f>
        <v>2800</v>
      </c>
      <c r="H392" s="21"/>
      <c r="I392" s="21">
        <f>G392</f>
        <v>2800</v>
      </c>
      <c r="J392" s="1"/>
      <c r="K392" s="1"/>
      <c r="L392" s="1"/>
      <c r="M392" s="1"/>
      <c r="N392" s="1"/>
    </row>
    <row r="393" spans="1:14" ht="13.5" customHeight="1">
      <c r="A393" s="225"/>
      <c r="B393" s="64"/>
      <c r="C393" s="61"/>
      <c r="D393" s="127" t="s">
        <v>130</v>
      </c>
      <c r="E393" s="28">
        <v>0</v>
      </c>
      <c r="F393" s="26" t="s">
        <v>405</v>
      </c>
      <c r="G393" s="25">
        <v>960</v>
      </c>
      <c r="H393" s="25"/>
      <c r="I393" s="39">
        <v>960</v>
      </c>
      <c r="J393" s="1"/>
      <c r="K393" s="1"/>
      <c r="L393" s="1"/>
      <c r="M393" s="1"/>
      <c r="N393" s="1"/>
    </row>
    <row r="394" spans="1:14" ht="13.5" customHeight="1">
      <c r="A394" s="225"/>
      <c r="B394" s="64"/>
      <c r="C394" s="61"/>
      <c r="D394" s="127"/>
      <c r="E394" s="28"/>
      <c r="F394" s="25"/>
      <c r="G394" s="25"/>
      <c r="H394" s="25"/>
      <c r="I394" s="39"/>
      <c r="J394" s="1"/>
      <c r="K394" s="1"/>
      <c r="L394" s="1"/>
      <c r="M394" s="1"/>
      <c r="N394" s="1"/>
    </row>
    <row r="395" spans="1:14" ht="13.5" customHeight="1">
      <c r="A395" s="225"/>
      <c r="B395" s="64"/>
      <c r="C395" s="61"/>
      <c r="D395" s="127" t="s">
        <v>286</v>
      </c>
      <c r="E395" s="28">
        <v>0</v>
      </c>
      <c r="F395" s="26" t="s">
        <v>405</v>
      </c>
      <c r="G395" s="25">
        <v>890</v>
      </c>
      <c r="H395" s="25"/>
      <c r="I395" s="39">
        <v>890</v>
      </c>
      <c r="J395" s="1"/>
      <c r="K395" s="1"/>
      <c r="L395" s="1"/>
      <c r="M395" s="1"/>
      <c r="N395" s="1"/>
    </row>
    <row r="396" spans="1:14" ht="13.5" customHeight="1">
      <c r="A396" s="225"/>
      <c r="B396" s="64"/>
      <c r="C396" s="61"/>
      <c r="D396" s="127"/>
      <c r="E396" s="28"/>
      <c r="F396" s="25"/>
      <c r="G396" s="25"/>
      <c r="H396" s="25"/>
      <c r="I396" s="39"/>
      <c r="J396" s="1"/>
      <c r="K396" s="1"/>
      <c r="L396" s="1"/>
      <c r="M396" s="1"/>
      <c r="N396" s="1"/>
    </row>
    <row r="397" spans="1:14" ht="13.5" customHeight="1">
      <c r="A397" s="225"/>
      <c r="B397" s="64"/>
      <c r="C397" s="61"/>
      <c r="D397" s="127" t="s">
        <v>157</v>
      </c>
      <c r="E397" s="28">
        <v>0</v>
      </c>
      <c r="F397" s="26" t="s">
        <v>405</v>
      </c>
      <c r="G397" s="25">
        <v>250</v>
      </c>
      <c r="H397" s="25"/>
      <c r="I397" s="39">
        <v>250</v>
      </c>
      <c r="J397" s="1"/>
      <c r="K397" s="1"/>
      <c r="L397" s="1"/>
      <c r="M397" s="1"/>
      <c r="N397" s="1"/>
    </row>
    <row r="398" spans="1:14" ht="13.5" customHeight="1">
      <c r="A398" s="225"/>
      <c r="B398" s="64"/>
      <c r="C398" s="61"/>
      <c r="D398" s="127"/>
      <c r="E398" s="28"/>
      <c r="F398" s="26"/>
      <c r="G398" s="25"/>
      <c r="H398" s="25"/>
      <c r="I398" s="39"/>
      <c r="J398" s="1"/>
      <c r="K398" s="1"/>
      <c r="L398" s="1"/>
      <c r="M398" s="1"/>
      <c r="N398" s="1"/>
    </row>
    <row r="399" spans="1:14" ht="13.5" customHeight="1">
      <c r="A399" s="225"/>
      <c r="B399" s="64"/>
      <c r="C399" s="61"/>
      <c r="D399" s="127" t="s">
        <v>228</v>
      </c>
      <c r="E399" s="28">
        <v>0</v>
      </c>
      <c r="F399" s="26" t="s">
        <v>405</v>
      </c>
      <c r="G399" s="25">
        <v>700</v>
      </c>
      <c r="H399" s="25"/>
      <c r="I399" s="39">
        <v>700</v>
      </c>
      <c r="J399" s="1"/>
      <c r="K399" s="1"/>
      <c r="L399" s="1"/>
      <c r="M399" s="1"/>
      <c r="N399" s="1"/>
    </row>
    <row r="400" spans="1:14" ht="13.5" customHeight="1">
      <c r="A400" s="182"/>
      <c r="B400" s="63">
        <v>85154</v>
      </c>
      <c r="C400" s="61"/>
      <c r="D400" s="61" t="s">
        <v>156</v>
      </c>
      <c r="E400" s="21">
        <v>0</v>
      </c>
      <c r="F400" s="61" t="s">
        <v>243</v>
      </c>
      <c r="G400" s="21">
        <f>G401+G403</f>
        <v>2400</v>
      </c>
      <c r="H400" s="21"/>
      <c r="I400" s="21">
        <f>G400</f>
        <v>2400</v>
      </c>
      <c r="J400" s="1"/>
      <c r="K400" s="1"/>
      <c r="L400" s="1"/>
      <c r="M400" s="1"/>
      <c r="N400" s="1"/>
    </row>
    <row r="401" spans="1:14" ht="13.5" customHeight="1">
      <c r="A401" s="182"/>
      <c r="B401" s="64"/>
      <c r="C401" s="61"/>
      <c r="D401" s="127" t="s">
        <v>130</v>
      </c>
      <c r="E401" s="121">
        <v>0</v>
      </c>
      <c r="F401" s="26" t="s">
        <v>405</v>
      </c>
      <c r="G401" s="28">
        <v>1300</v>
      </c>
      <c r="H401" s="121"/>
      <c r="I401" s="121">
        <v>1300</v>
      </c>
      <c r="J401" s="1"/>
      <c r="K401" s="1"/>
      <c r="L401" s="1"/>
      <c r="M401" s="1"/>
      <c r="N401" s="1"/>
    </row>
    <row r="402" spans="1:14" ht="13.5" customHeight="1">
      <c r="A402" s="182"/>
      <c r="B402" s="64"/>
      <c r="C402" s="61"/>
      <c r="D402" s="127"/>
      <c r="E402" s="121"/>
      <c r="F402" s="25"/>
      <c r="G402" s="28"/>
      <c r="H402" s="121"/>
      <c r="I402" s="121"/>
      <c r="J402" s="1"/>
      <c r="K402" s="1"/>
      <c r="L402" s="1"/>
      <c r="M402" s="1"/>
      <c r="N402" s="1"/>
    </row>
    <row r="403" spans="1:14" ht="13.5" customHeight="1">
      <c r="A403" s="182"/>
      <c r="B403" s="64"/>
      <c r="C403" s="61"/>
      <c r="D403" s="127" t="s">
        <v>287</v>
      </c>
      <c r="E403" s="28">
        <v>0</v>
      </c>
      <c r="F403" s="26" t="s">
        <v>405</v>
      </c>
      <c r="G403" s="25">
        <v>1100</v>
      </c>
      <c r="H403" s="25"/>
      <c r="I403" s="121">
        <v>1300</v>
      </c>
      <c r="J403" s="1"/>
      <c r="K403" s="1"/>
      <c r="L403" s="1"/>
      <c r="M403" s="1"/>
      <c r="N403" s="1"/>
    </row>
    <row r="404" spans="1:14" ht="13.5" customHeight="1">
      <c r="A404" s="182"/>
      <c r="B404" s="63">
        <v>85156</v>
      </c>
      <c r="C404" s="195"/>
      <c r="D404" s="144" t="s">
        <v>135</v>
      </c>
      <c r="E404" s="198"/>
      <c r="F404" s="303"/>
      <c r="G404" s="303"/>
      <c r="H404" s="303"/>
      <c r="I404" s="198"/>
      <c r="J404" s="1"/>
      <c r="K404" s="1"/>
      <c r="L404" s="1"/>
      <c r="M404" s="1"/>
      <c r="N404" s="1"/>
    </row>
    <row r="405" spans="1:14" ht="13.5" customHeight="1">
      <c r="A405" s="182"/>
      <c r="B405" s="64"/>
      <c r="C405" s="20"/>
      <c r="D405" s="61" t="s">
        <v>136</v>
      </c>
      <c r="E405" s="21"/>
      <c r="F405" s="33"/>
      <c r="G405" s="33"/>
      <c r="H405" s="33"/>
      <c r="I405" s="21"/>
      <c r="J405" s="1"/>
      <c r="K405" s="1"/>
      <c r="L405" s="1"/>
      <c r="M405" s="1"/>
      <c r="N405" s="1"/>
    </row>
    <row r="406" spans="1:14" ht="13.5" customHeight="1">
      <c r="A406" s="182"/>
      <c r="B406" s="64"/>
      <c r="C406" s="20"/>
      <c r="D406" s="61" t="s">
        <v>137</v>
      </c>
      <c r="E406" s="21">
        <f>E409+E407</f>
        <v>1601000</v>
      </c>
      <c r="F406" s="61" t="s">
        <v>243</v>
      </c>
      <c r="G406" s="21">
        <f>G407</f>
        <v>0</v>
      </c>
      <c r="H406" s="21">
        <f>H409</f>
        <v>197000</v>
      </c>
      <c r="I406" s="21">
        <f>E406+G406-H406</f>
        <v>1404000</v>
      </c>
      <c r="J406" s="1"/>
      <c r="K406" s="1"/>
      <c r="L406" s="1"/>
      <c r="M406" s="1"/>
      <c r="N406" s="1"/>
    </row>
    <row r="407" spans="1:14" ht="13.5" customHeight="1">
      <c r="A407" s="182"/>
      <c r="B407" s="64"/>
      <c r="C407" s="20"/>
      <c r="D407" s="127" t="s">
        <v>262</v>
      </c>
      <c r="E407" s="121">
        <v>25000</v>
      </c>
      <c r="F407" s="214"/>
      <c r="G407" s="121">
        <v>0</v>
      </c>
      <c r="H407" s="121">
        <v>0</v>
      </c>
      <c r="I407" s="121">
        <f>E407</f>
        <v>25000</v>
      </c>
      <c r="J407" s="1"/>
      <c r="K407" s="1"/>
      <c r="L407" s="1"/>
      <c r="M407" s="1"/>
      <c r="N407" s="1"/>
    </row>
    <row r="408" spans="1:14" ht="13.5" customHeight="1">
      <c r="A408" s="182"/>
      <c r="B408" s="64"/>
      <c r="C408" s="20"/>
      <c r="D408" s="61"/>
      <c r="E408" s="21"/>
      <c r="F408" s="21"/>
      <c r="G408" s="21"/>
      <c r="H408" s="21"/>
      <c r="I408" s="21"/>
      <c r="J408" s="1"/>
      <c r="K408" s="1"/>
      <c r="L408" s="1"/>
      <c r="M408" s="1"/>
      <c r="N408" s="1"/>
    </row>
    <row r="409" spans="1:14" ht="13.5" customHeight="1">
      <c r="A409" s="182"/>
      <c r="B409" s="65"/>
      <c r="C409" s="24"/>
      <c r="D409" s="127" t="s">
        <v>163</v>
      </c>
      <c r="E409" s="121">
        <v>1576000</v>
      </c>
      <c r="F409" s="214" t="s">
        <v>300</v>
      </c>
      <c r="G409" s="25">
        <v>0</v>
      </c>
      <c r="H409" s="39">
        <f>H410+H411</f>
        <v>197000</v>
      </c>
      <c r="I409" s="121">
        <f>E409+G409-H409</f>
        <v>1379000</v>
      </c>
      <c r="J409" s="1"/>
      <c r="K409" s="1"/>
      <c r="L409" s="1"/>
      <c r="M409" s="1"/>
      <c r="N409" s="1"/>
    </row>
    <row r="410" spans="1:14" ht="13.5" customHeight="1">
      <c r="A410" s="182"/>
      <c r="B410" s="65"/>
      <c r="C410" s="24"/>
      <c r="D410" s="40"/>
      <c r="E410" s="121"/>
      <c r="F410" s="25" t="s">
        <v>362</v>
      </c>
      <c r="G410" s="25"/>
      <c r="H410" s="25">
        <v>150000</v>
      </c>
      <c r="I410" s="28"/>
      <c r="J410" s="1"/>
      <c r="K410" s="1"/>
      <c r="L410" s="1"/>
      <c r="M410" s="1"/>
      <c r="N410" s="1"/>
    </row>
    <row r="411" spans="1:14" ht="13.5" customHeight="1">
      <c r="A411" s="182"/>
      <c r="B411" s="65"/>
      <c r="C411" s="24"/>
      <c r="D411" s="40"/>
      <c r="E411" s="121"/>
      <c r="F411" s="26" t="s">
        <v>371</v>
      </c>
      <c r="G411" s="25"/>
      <c r="H411" s="25">
        <v>47000</v>
      </c>
      <c r="I411" s="28"/>
      <c r="J411" s="1"/>
      <c r="K411" s="1"/>
      <c r="L411" s="1"/>
      <c r="M411" s="1"/>
      <c r="N411" s="1"/>
    </row>
    <row r="412" spans="1:14" ht="13.5" customHeight="1">
      <c r="A412" s="182"/>
      <c r="B412" s="63">
        <v>85195</v>
      </c>
      <c r="C412" s="20"/>
      <c r="D412" s="61" t="s">
        <v>73</v>
      </c>
      <c r="E412" s="21"/>
      <c r="F412" s="61" t="s">
        <v>243</v>
      </c>
      <c r="G412" s="21">
        <f>G413+G415</f>
        <v>15000</v>
      </c>
      <c r="H412" s="21">
        <v>0</v>
      </c>
      <c r="I412" s="21">
        <f>I413</f>
        <v>14500</v>
      </c>
      <c r="J412" s="1"/>
      <c r="K412" s="1"/>
      <c r="L412" s="1"/>
      <c r="M412" s="1"/>
      <c r="N412" s="1"/>
    </row>
    <row r="413" spans="1:14" ht="13.5" customHeight="1">
      <c r="A413" s="182"/>
      <c r="B413" s="65"/>
      <c r="C413" s="24"/>
      <c r="D413" s="40" t="s">
        <v>316</v>
      </c>
      <c r="E413" s="121"/>
      <c r="F413" s="40" t="s">
        <v>300</v>
      </c>
      <c r="G413" s="39">
        <v>14500</v>
      </c>
      <c r="H413" s="39">
        <v>0</v>
      </c>
      <c r="I413" s="121">
        <f>G413</f>
        <v>14500</v>
      </c>
      <c r="J413" s="1"/>
      <c r="K413" s="1"/>
      <c r="L413" s="1"/>
      <c r="M413" s="1"/>
      <c r="N413" s="1"/>
    </row>
    <row r="414" spans="1:14" ht="13.5" customHeight="1">
      <c r="A414" s="182"/>
      <c r="B414" s="65"/>
      <c r="C414" s="24"/>
      <c r="D414" s="40"/>
      <c r="E414" s="121"/>
      <c r="F414" s="26" t="s">
        <v>348</v>
      </c>
      <c r="G414" s="25">
        <v>14500</v>
      </c>
      <c r="H414" s="25"/>
      <c r="I414" s="28"/>
      <c r="J414" s="1"/>
      <c r="K414" s="1"/>
      <c r="L414" s="1"/>
      <c r="M414" s="1"/>
      <c r="N414" s="1"/>
    </row>
    <row r="415" spans="1:14" ht="13.5" customHeight="1">
      <c r="A415" s="141"/>
      <c r="B415" s="69"/>
      <c r="C415" s="24"/>
      <c r="D415" s="40"/>
      <c r="E415" s="121"/>
      <c r="F415" s="25" t="s">
        <v>433</v>
      </c>
      <c r="G415" s="25">
        <v>500</v>
      </c>
      <c r="H415" s="25"/>
      <c r="I415" s="28"/>
      <c r="J415" s="1"/>
      <c r="K415" s="1"/>
      <c r="L415" s="1"/>
      <c r="M415" s="1"/>
      <c r="N415" s="1"/>
    </row>
    <row r="416" spans="1:14" ht="13.5" customHeight="1">
      <c r="A416" s="62"/>
      <c r="B416" s="62"/>
      <c r="C416" s="62"/>
      <c r="D416" s="350"/>
      <c r="E416" s="216"/>
      <c r="F416" s="47"/>
      <c r="G416" s="46"/>
      <c r="H416" s="46"/>
      <c r="I416" s="126"/>
      <c r="J416" s="1"/>
      <c r="K416" s="1"/>
      <c r="L416" s="1"/>
      <c r="M416" s="1"/>
      <c r="N416" s="1"/>
    </row>
    <row r="417" spans="1:14" ht="13.5" customHeight="1">
      <c r="A417" s="62"/>
      <c r="B417" s="62"/>
      <c r="C417" s="62"/>
      <c r="D417" s="350"/>
      <c r="E417" s="216"/>
      <c r="F417" s="47"/>
      <c r="G417" s="46"/>
      <c r="H417" s="46"/>
      <c r="I417" s="126"/>
      <c r="J417" s="1"/>
      <c r="K417" s="1"/>
      <c r="L417" s="1"/>
      <c r="M417" s="1"/>
      <c r="N417" s="1"/>
    </row>
    <row r="418" spans="1:14" ht="13.5" customHeight="1">
      <c r="A418" s="62"/>
      <c r="B418" s="62"/>
      <c r="C418" s="62"/>
      <c r="D418" s="350"/>
      <c r="E418" s="216"/>
      <c r="F418" s="47"/>
      <c r="G418" s="46"/>
      <c r="H418" s="46"/>
      <c r="I418" s="126"/>
      <c r="J418" s="1"/>
      <c r="K418" s="1"/>
      <c r="L418" s="1"/>
      <c r="M418" s="1"/>
      <c r="N418" s="1"/>
    </row>
    <row r="419" spans="1:14" ht="13.5" customHeight="1">
      <c r="A419" s="62"/>
      <c r="B419" s="62"/>
      <c r="C419" s="62"/>
      <c r="D419" s="350"/>
      <c r="E419" s="46" t="s">
        <v>474</v>
      </c>
      <c r="F419" s="47"/>
      <c r="G419" s="46"/>
      <c r="H419" s="46"/>
      <c r="I419" s="126"/>
      <c r="J419" s="1"/>
      <c r="K419" s="1"/>
      <c r="L419" s="1"/>
      <c r="M419" s="1"/>
      <c r="N419" s="1"/>
    </row>
    <row r="420" spans="1:14" ht="13.5" customHeight="1">
      <c r="A420" s="62"/>
      <c r="B420" s="62"/>
      <c r="C420" s="62"/>
      <c r="D420" s="350"/>
      <c r="E420" s="216"/>
      <c r="F420" s="47"/>
      <c r="G420" s="46"/>
      <c r="H420" s="46"/>
      <c r="I420" s="126"/>
      <c r="J420" s="1"/>
      <c r="K420" s="1"/>
      <c r="L420" s="1"/>
      <c r="M420" s="1"/>
      <c r="N420" s="1"/>
    </row>
    <row r="421" spans="1:14" ht="13.5" customHeight="1">
      <c r="A421" s="321" t="s">
        <v>107</v>
      </c>
      <c r="B421" s="320" t="s">
        <v>108</v>
      </c>
      <c r="C421" s="321" t="s">
        <v>1</v>
      </c>
      <c r="D421" s="321" t="s">
        <v>2</v>
      </c>
      <c r="E421" s="320" t="s">
        <v>113</v>
      </c>
      <c r="F421" s="321" t="s">
        <v>5</v>
      </c>
      <c r="G421" s="320" t="s">
        <v>109</v>
      </c>
      <c r="H421" s="321" t="s">
        <v>110</v>
      </c>
      <c r="I421" s="321" t="s">
        <v>8</v>
      </c>
      <c r="J421" s="1"/>
      <c r="K421" s="1"/>
      <c r="L421" s="1"/>
      <c r="M421" s="1"/>
      <c r="N421" s="1"/>
    </row>
    <row r="422" spans="1:14" ht="13.5" customHeight="1">
      <c r="A422" s="323"/>
      <c r="B422" s="322"/>
      <c r="C422" s="323"/>
      <c r="D422" s="323"/>
      <c r="E422" s="322" t="s">
        <v>4</v>
      </c>
      <c r="F422" s="323"/>
      <c r="G422" s="322"/>
      <c r="H422" s="323"/>
      <c r="I422" s="323" t="s">
        <v>111</v>
      </c>
      <c r="J422" s="1"/>
      <c r="K422" s="1"/>
      <c r="L422" s="1"/>
      <c r="M422" s="1"/>
      <c r="N422" s="1"/>
    </row>
    <row r="423" spans="1:14" ht="13.5" customHeight="1">
      <c r="A423" s="181">
        <v>852</v>
      </c>
      <c r="B423" s="181"/>
      <c r="C423" s="204"/>
      <c r="D423" s="95" t="s">
        <v>79</v>
      </c>
      <c r="E423" s="94">
        <f>E425+E445+E450+E451</f>
        <v>7710780</v>
      </c>
      <c r="F423" s="94"/>
      <c r="G423" s="94">
        <f>G425+G442+G445+G450+G451</f>
        <v>580822</v>
      </c>
      <c r="H423" s="94">
        <f>H445+H450+H425</f>
        <v>9022</v>
      </c>
      <c r="I423" s="94">
        <f>E423+G423-H423</f>
        <v>8282580</v>
      </c>
      <c r="J423" s="1"/>
      <c r="K423" s="1"/>
      <c r="L423" s="1"/>
      <c r="M423" s="1"/>
      <c r="N423" s="1"/>
    </row>
    <row r="424" spans="1:14" ht="13.5" customHeight="1">
      <c r="A424" s="181"/>
      <c r="B424" s="181"/>
      <c r="C424" s="35"/>
      <c r="D424" s="166" t="s">
        <v>205</v>
      </c>
      <c r="E424" s="226">
        <f>E447</f>
        <v>0</v>
      </c>
      <c r="F424" s="226"/>
      <c r="G424" s="226">
        <f>G426</f>
        <v>26322</v>
      </c>
      <c r="H424" s="226">
        <f>H426+H447</f>
        <v>0</v>
      </c>
      <c r="I424" s="226">
        <f>E424+G424-H424</f>
        <v>26322</v>
      </c>
      <c r="J424" s="1"/>
      <c r="K424" s="1"/>
      <c r="L424" s="1"/>
      <c r="M424" s="1"/>
      <c r="N424" s="1"/>
    </row>
    <row r="425" spans="1:14" ht="13.5" customHeight="1">
      <c r="A425" s="154"/>
      <c r="B425" s="63">
        <v>85202</v>
      </c>
      <c r="C425" s="20"/>
      <c r="D425" s="61" t="s">
        <v>140</v>
      </c>
      <c r="E425" s="21">
        <f>E427+E435</f>
        <v>7152580</v>
      </c>
      <c r="F425" s="61" t="s">
        <v>243</v>
      </c>
      <c r="G425" s="21">
        <f>G427+G435</f>
        <v>570900</v>
      </c>
      <c r="H425" s="21">
        <f>H427+H435</f>
        <v>5022</v>
      </c>
      <c r="I425" s="21">
        <f>E425+G425-H425</f>
        <v>7718458</v>
      </c>
      <c r="J425" s="4"/>
      <c r="K425" s="1"/>
      <c r="L425" s="1"/>
      <c r="M425" s="1"/>
      <c r="N425" s="1"/>
    </row>
    <row r="426" spans="1:14" ht="13.5" customHeight="1">
      <c r="A426" s="182"/>
      <c r="B426" s="64"/>
      <c r="C426" s="195"/>
      <c r="D426" s="192" t="s">
        <v>248</v>
      </c>
      <c r="E426" s="194"/>
      <c r="F426" s="193"/>
      <c r="G426" s="193">
        <v>26322</v>
      </c>
      <c r="H426" s="193"/>
      <c r="I426" s="193">
        <f>G426-H426</f>
        <v>26322</v>
      </c>
      <c r="J426" s="1"/>
      <c r="K426" s="1"/>
      <c r="L426" s="1"/>
      <c r="M426" s="1"/>
      <c r="N426" s="1"/>
    </row>
    <row r="427" spans="1:14" ht="13.5" customHeight="1">
      <c r="A427" s="182"/>
      <c r="B427" s="65"/>
      <c r="C427" s="24"/>
      <c r="D427" s="127" t="s">
        <v>196</v>
      </c>
      <c r="E427" s="121">
        <v>3136695</v>
      </c>
      <c r="F427" s="121" t="s">
        <v>300</v>
      </c>
      <c r="G427" s="121">
        <f>SUM(G428:G433)</f>
        <v>128071</v>
      </c>
      <c r="H427" s="121">
        <f>H432</f>
        <v>5022</v>
      </c>
      <c r="I427" s="121">
        <f>E427+G427-H427</f>
        <v>3259744</v>
      </c>
      <c r="J427" s="1"/>
      <c r="K427" s="1"/>
      <c r="L427" s="1"/>
      <c r="M427" s="1"/>
      <c r="N427" s="1"/>
    </row>
    <row r="428" spans="1:14" ht="13.5" customHeight="1">
      <c r="A428" s="182"/>
      <c r="B428" s="65"/>
      <c r="C428" s="24"/>
      <c r="D428" s="192"/>
      <c r="E428" s="194"/>
      <c r="F428" s="208" t="s">
        <v>337</v>
      </c>
      <c r="G428" s="25">
        <v>4998</v>
      </c>
      <c r="H428" s="25"/>
      <c r="I428" s="25"/>
      <c r="J428" s="1"/>
      <c r="K428" s="1"/>
      <c r="L428" s="1"/>
      <c r="M428" s="1"/>
      <c r="N428" s="1"/>
    </row>
    <row r="429" spans="1:14" ht="13.5" customHeight="1">
      <c r="A429" s="182"/>
      <c r="B429" s="65"/>
      <c r="C429" s="24"/>
      <c r="D429" s="192"/>
      <c r="E429" s="194"/>
      <c r="F429" s="25" t="s">
        <v>362</v>
      </c>
      <c r="G429" s="25">
        <v>30573</v>
      </c>
      <c r="H429" s="25"/>
      <c r="I429" s="25"/>
      <c r="J429" s="1"/>
      <c r="K429" s="1"/>
      <c r="L429" s="1"/>
      <c r="M429" s="1"/>
      <c r="N429" s="1"/>
    </row>
    <row r="430" spans="1:14" ht="13.5" customHeight="1">
      <c r="A430" s="182"/>
      <c r="B430" s="65"/>
      <c r="C430" s="24"/>
      <c r="D430" s="150"/>
      <c r="E430" s="121"/>
      <c r="F430" s="118" t="s">
        <v>388</v>
      </c>
      <c r="G430" s="25">
        <v>70000</v>
      </c>
      <c r="H430" s="39"/>
      <c r="I430" s="39"/>
      <c r="J430" s="1"/>
      <c r="K430" s="1"/>
      <c r="L430" s="1"/>
      <c r="M430" s="1"/>
      <c r="N430" s="1"/>
    </row>
    <row r="431" spans="1:14" ht="13.5" customHeight="1">
      <c r="A431" s="182"/>
      <c r="B431" s="65"/>
      <c r="C431" s="24"/>
      <c r="D431" s="127"/>
      <c r="E431" s="121"/>
      <c r="F431" s="118" t="s">
        <v>441</v>
      </c>
      <c r="G431" s="25">
        <v>3000</v>
      </c>
      <c r="H431" s="25"/>
      <c r="I431" s="25"/>
      <c r="J431" s="1"/>
      <c r="K431" s="1"/>
      <c r="L431" s="1"/>
      <c r="M431" s="1"/>
      <c r="N431" s="1"/>
    </row>
    <row r="432" spans="1:14" ht="13.5" customHeight="1">
      <c r="A432" s="182"/>
      <c r="B432" s="65"/>
      <c r="C432" s="24"/>
      <c r="D432" s="127"/>
      <c r="E432" s="121"/>
      <c r="F432" s="26" t="s">
        <v>442</v>
      </c>
      <c r="G432" s="25"/>
      <c r="H432" s="25">
        <v>5022</v>
      </c>
      <c r="I432" s="25"/>
      <c r="J432" s="1"/>
      <c r="K432" s="1"/>
      <c r="L432" s="1"/>
      <c r="M432" s="1"/>
      <c r="N432" s="1"/>
    </row>
    <row r="433" spans="1:14" ht="13.5" customHeight="1">
      <c r="A433" s="182"/>
      <c r="B433" s="65"/>
      <c r="C433" s="24"/>
      <c r="D433" s="127"/>
      <c r="E433" s="121"/>
      <c r="F433" s="26" t="s">
        <v>385</v>
      </c>
      <c r="G433" s="25">
        <v>19500</v>
      </c>
      <c r="H433" s="25"/>
      <c r="I433" s="25"/>
      <c r="J433" s="1"/>
      <c r="K433" s="1"/>
      <c r="L433" s="1"/>
      <c r="M433" s="1"/>
      <c r="N433" s="1"/>
    </row>
    <row r="434" spans="1:14" ht="13.5" customHeight="1">
      <c r="A434" s="182"/>
      <c r="B434" s="65"/>
      <c r="C434" s="24"/>
      <c r="D434" s="127"/>
      <c r="E434" s="121"/>
      <c r="F434" s="25"/>
      <c r="G434" s="25"/>
      <c r="H434" s="25"/>
      <c r="I434" s="25"/>
      <c r="J434" s="1"/>
      <c r="K434" s="1"/>
      <c r="L434" s="1"/>
      <c r="M434" s="1"/>
      <c r="N434" s="1"/>
    </row>
    <row r="435" spans="1:14" ht="13.5" customHeight="1">
      <c r="A435" s="182"/>
      <c r="B435" s="65"/>
      <c r="C435" s="24"/>
      <c r="D435" s="127" t="s">
        <v>141</v>
      </c>
      <c r="E435" s="121">
        <v>4015885</v>
      </c>
      <c r="F435" s="39" t="s">
        <v>300</v>
      </c>
      <c r="G435" s="39">
        <f>SUM(G436:G440)</f>
        <v>442829</v>
      </c>
      <c r="H435" s="39">
        <v>0</v>
      </c>
      <c r="I435" s="39">
        <f>E435+G435-H435</f>
        <v>4458714</v>
      </c>
      <c r="J435" s="1"/>
      <c r="K435" s="1"/>
      <c r="L435" s="1"/>
      <c r="M435" s="1"/>
      <c r="N435" s="1"/>
    </row>
    <row r="436" spans="1:14" ht="13.5" customHeight="1">
      <c r="A436" s="182"/>
      <c r="B436" s="65"/>
      <c r="C436" s="24"/>
      <c r="D436" s="150"/>
      <c r="E436" s="121"/>
      <c r="F436" s="208" t="s">
        <v>337</v>
      </c>
      <c r="G436" s="25">
        <v>38312</v>
      </c>
      <c r="H436" s="25"/>
      <c r="I436" s="39"/>
      <c r="J436" s="1"/>
      <c r="K436" s="1"/>
      <c r="L436" s="1"/>
      <c r="M436" s="1"/>
      <c r="N436" s="1"/>
    </row>
    <row r="437" spans="1:14" ht="13.5" customHeight="1">
      <c r="A437" s="182"/>
      <c r="B437" s="65"/>
      <c r="C437" s="24"/>
      <c r="D437" s="127"/>
      <c r="E437" s="121"/>
      <c r="F437" s="25" t="s">
        <v>362</v>
      </c>
      <c r="G437" s="25">
        <v>209777</v>
      </c>
      <c r="H437" s="25"/>
      <c r="I437" s="39"/>
      <c r="J437" s="1"/>
      <c r="K437" s="1"/>
      <c r="L437" s="1"/>
      <c r="M437" s="1"/>
      <c r="N437" s="1"/>
    </row>
    <row r="438" spans="1:14" ht="13.5" customHeight="1">
      <c r="A438" s="182"/>
      <c r="B438" s="65"/>
      <c r="C438" s="24"/>
      <c r="D438" s="127"/>
      <c r="E438" s="121"/>
      <c r="F438" s="118" t="s">
        <v>388</v>
      </c>
      <c r="G438" s="25">
        <v>100000</v>
      </c>
      <c r="H438" s="25"/>
      <c r="I438" s="39"/>
      <c r="J438" s="1"/>
      <c r="K438" s="1"/>
      <c r="L438" s="1"/>
      <c r="M438" s="1"/>
      <c r="N438" s="1"/>
    </row>
    <row r="439" spans="1:14" ht="13.5" customHeight="1">
      <c r="A439" s="182"/>
      <c r="B439" s="65"/>
      <c r="C439" s="24"/>
      <c r="D439" s="127"/>
      <c r="E439" s="121"/>
      <c r="F439" s="26" t="s">
        <v>442</v>
      </c>
      <c r="G439" s="25">
        <v>60586</v>
      </c>
      <c r="H439" s="25"/>
      <c r="I439" s="39"/>
      <c r="J439" s="1"/>
      <c r="K439" s="1"/>
      <c r="L439" s="1"/>
      <c r="M439" s="1"/>
      <c r="N439" s="1"/>
    </row>
    <row r="440" spans="1:14" ht="13.5" customHeight="1">
      <c r="A440" s="182"/>
      <c r="B440" s="65"/>
      <c r="C440" s="24"/>
      <c r="D440" s="127"/>
      <c r="E440" s="121"/>
      <c r="F440" s="26" t="s">
        <v>382</v>
      </c>
      <c r="G440" s="25">
        <v>34154</v>
      </c>
      <c r="H440" s="25"/>
      <c r="I440" s="39"/>
      <c r="J440" s="1"/>
      <c r="K440" s="1"/>
      <c r="L440" s="1"/>
      <c r="M440" s="1"/>
      <c r="N440" s="1"/>
    </row>
    <row r="441" spans="1:14" ht="13.5" customHeight="1">
      <c r="A441" s="182"/>
      <c r="B441" s="69"/>
      <c r="C441" s="24"/>
      <c r="D441" s="192"/>
      <c r="E441" s="121"/>
      <c r="F441" s="26"/>
      <c r="G441" s="44"/>
      <c r="H441" s="44"/>
      <c r="I441" s="187"/>
      <c r="J441" s="1"/>
      <c r="K441" s="1"/>
      <c r="L441" s="1"/>
      <c r="M441" s="1"/>
      <c r="N441" s="1"/>
    </row>
    <row r="442" spans="1:14" ht="13.5" customHeight="1">
      <c r="A442" s="182"/>
      <c r="B442" s="64">
        <v>85205</v>
      </c>
      <c r="C442" s="20"/>
      <c r="D442" s="61" t="s">
        <v>321</v>
      </c>
      <c r="E442" s="21">
        <v>0</v>
      </c>
      <c r="F442" s="61" t="s">
        <v>244</v>
      </c>
      <c r="G442" s="33">
        <v>5922</v>
      </c>
      <c r="H442" s="33">
        <v>0</v>
      </c>
      <c r="I442" s="33">
        <v>5922</v>
      </c>
      <c r="J442" s="1"/>
      <c r="K442" s="1"/>
      <c r="L442" s="1"/>
      <c r="M442" s="1"/>
      <c r="N442" s="1"/>
    </row>
    <row r="443" spans="1:14" ht="13.5" customHeight="1">
      <c r="A443" s="182"/>
      <c r="B443" s="65"/>
      <c r="C443" s="24"/>
      <c r="D443" s="127" t="s">
        <v>138</v>
      </c>
      <c r="E443" s="121">
        <v>0</v>
      </c>
      <c r="F443" s="26" t="s">
        <v>407</v>
      </c>
      <c r="G443" s="25">
        <v>5922</v>
      </c>
      <c r="H443" s="25"/>
      <c r="I443" s="39">
        <v>5922</v>
      </c>
      <c r="J443" s="1"/>
      <c r="K443" s="1"/>
      <c r="L443" s="1"/>
      <c r="M443" s="1"/>
      <c r="N443" s="1"/>
    </row>
    <row r="444" spans="1:14" ht="13.5" customHeight="1">
      <c r="A444" s="182"/>
      <c r="B444" s="69"/>
      <c r="C444" s="24"/>
      <c r="D444" s="127"/>
      <c r="E444" s="121"/>
      <c r="F444" s="26"/>
      <c r="G444" s="25"/>
      <c r="H444" s="25"/>
      <c r="I444" s="39"/>
      <c r="J444" s="1"/>
      <c r="K444" s="1"/>
      <c r="L444" s="1"/>
      <c r="M444" s="1"/>
      <c r="N444" s="1"/>
    </row>
    <row r="445" spans="1:10" ht="13.5" customHeight="1">
      <c r="A445" s="182"/>
      <c r="B445" s="64">
        <v>85218</v>
      </c>
      <c r="C445" s="195"/>
      <c r="D445" s="144" t="s">
        <v>84</v>
      </c>
      <c r="E445" s="198">
        <f>E446</f>
        <v>531200</v>
      </c>
      <c r="F445" s="144" t="s">
        <v>243</v>
      </c>
      <c r="G445" s="198">
        <f>G446</f>
        <v>4000</v>
      </c>
      <c r="H445" s="198">
        <f>H446</f>
        <v>2000</v>
      </c>
      <c r="I445" s="198">
        <f>E445+G445-H445</f>
        <v>533200</v>
      </c>
      <c r="J445" s="288"/>
    </row>
    <row r="446" spans="1:9" ht="13.5" customHeight="1">
      <c r="A446" s="182"/>
      <c r="B446" s="65"/>
      <c r="C446" s="24"/>
      <c r="D446" s="127" t="s">
        <v>138</v>
      </c>
      <c r="E446" s="121">
        <v>531200</v>
      </c>
      <c r="F446" s="25" t="s">
        <v>439</v>
      </c>
      <c r="G446" s="25">
        <v>4000</v>
      </c>
      <c r="H446" s="25">
        <v>2000</v>
      </c>
      <c r="I446" s="39">
        <f>E446+G446-H446</f>
        <v>533200</v>
      </c>
    </row>
    <row r="447" spans="1:9" ht="13.5" customHeight="1">
      <c r="A447" s="182"/>
      <c r="B447" s="65"/>
      <c r="C447" s="24"/>
      <c r="D447" s="127"/>
      <c r="E447" s="121"/>
      <c r="F447" s="26"/>
      <c r="G447" s="25"/>
      <c r="H447" s="25"/>
      <c r="I447" s="39">
        <f>E447-H447</f>
        <v>0</v>
      </c>
    </row>
    <row r="448" spans="1:9" ht="13.5" customHeight="1">
      <c r="A448" s="182"/>
      <c r="B448" s="63">
        <v>85220</v>
      </c>
      <c r="C448" s="20"/>
      <c r="D448" s="61" t="s">
        <v>224</v>
      </c>
      <c r="E448" s="21"/>
      <c r="F448" s="33"/>
      <c r="G448" s="33"/>
      <c r="H448" s="33"/>
      <c r="I448" s="33"/>
    </row>
    <row r="449" spans="1:9" ht="13.5" customHeight="1">
      <c r="A449" s="182"/>
      <c r="B449" s="64"/>
      <c r="C449" s="20"/>
      <c r="D449" s="61" t="s">
        <v>225</v>
      </c>
      <c r="E449" s="21"/>
      <c r="F449" s="33"/>
      <c r="G449" s="33"/>
      <c r="H449" s="33"/>
      <c r="I449" s="33"/>
    </row>
    <row r="450" spans="1:10" ht="13.5" customHeight="1">
      <c r="A450" s="182"/>
      <c r="B450" s="69"/>
      <c r="C450" s="24"/>
      <c r="D450" s="61" t="s">
        <v>226</v>
      </c>
      <c r="E450" s="21">
        <v>2000</v>
      </c>
      <c r="F450" s="25" t="s">
        <v>439</v>
      </c>
      <c r="G450" s="33">
        <v>0</v>
      </c>
      <c r="H450" s="25">
        <v>2000</v>
      </c>
      <c r="I450" s="33">
        <f>E450-H450</f>
        <v>0</v>
      </c>
      <c r="J450" s="288"/>
    </row>
    <row r="451" spans="1:10" ht="13.5" customHeight="1">
      <c r="A451" s="182"/>
      <c r="B451" s="64">
        <v>85295</v>
      </c>
      <c r="C451" s="20"/>
      <c r="D451" s="61" t="s">
        <v>153</v>
      </c>
      <c r="E451" s="21">
        <f>E452</f>
        <v>25000</v>
      </c>
      <c r="F451" s="61" t="s">
        <v>243</v>
      </c>
      <c r="G451" s="33">
        <v>0</v>
      </c>
      <c r="H451" s="33">
        <v>0</v>
      </c>
      <c r="I451" s="33">
        <f>E451-H451</f>
        <v>25000</v>
      </c>
      <c r="J451" s="288"/>
    </row>
    <row r="452" spans="1:10" ht="13.5" customHeight="1">
      <c r="A452" s="141"/>
      <c r="B452" s="69"/>
      <c r="C452" s="24"/>
      <c r="D452" s="127" t="s">
        <v>81</v>
      </c>
      <c r="E452" s="121">
        <v>25000</v>
      </c>
      <c r="F452" s="25"/>
      <c r="G452" s="25"/>
      <c r="H452" s="25"/>
      <c r="I452" s="187"/>
      <c r="J452" s="288"/>
    </row>
    <row r="453" spans="1:10" ht="13.5" customHeight="1">
      <c r="A453" s="62"/>
      <c r="B453" s="62"/>
      <c r="C453" s="62"/>
      <c r="D453" s="215"/>
      <c r="E453" s="216"/>
      <c r="F453" s="46"/>
      <c r="G453" s="46"/>
      <c r="H453" s="46"/>
      <c r="I453" s="353"/>
      <c r="J453" s="288"/>
    </row>
    <row r="454" spans="1:10" ht="13.5" customHeight="1">
      <c r="A454" s="62"/>
      <c r="B454" s="62"/>
      <c r="C454" s="62"/>
      <c r="D454" s="215"/>
      <c r="E454" s="216"/>
      <c r="F454" s="46"/>
      <c r="G454" s="46"/>
      <c r="H454" s="46"/>
      <c r="I454" s="353"/>
      <c r="J454" s="288"/>
    </row>
    <row r="455" spans="1:10" ht="13.5" customHeight="1">
      <c r="A455" s="62"/>
      <c r="B455" s="62"/>
      <c r="C455" s="62"/>
      <c r="D455" s="215"/>
      <c r="E455" s="216"/>
      <c r="F455" s="46"/>
      <c r="G455" s="46"/>
      <c r="H455" s="46"/>
      <c r="I455" s="353"/>
      <c r="J455" s="288"/>
    </row>
    <row r="456" spans="1:10" ht="13.5" customHeight="1">
      <c r="A456" s="62"/>
      <c r="B456" s="62"/>
      <c r="C456" s="62"/>
      <c r="D456" s="215"/>
      <c r="E456" s="216"/>
      <c r="F456" s="46"/>
      <c r="G456" s="46"/>
      <c r="H456" s="46"/>
      <c r="I456" s="353"/>
      <c r="J456" s="288"/>
    </row>
    <row r="457" spans="1:10" ht="13.5" customHeight="1">
      <c r="A457" s="62"/>
      <c r="B457" s="62"/>
      <c r="C457" s="62"/>
      <c r="D457" s="215"/>
      <c r="E457" s="46" t="s">
        <v>475</v>
      </c>
      <c r="F457" s="46"/>
      <c r="G457" s="46"/>
      <c r="H457" s="46"/>
      <c r="I457" s="353"/>
      <c r="J457" s="288"/>
    </row>
    <row r="458" spans="1:10" ht="13.5" customHeight="1">
      <c r="A458" s="62"/>
      <c r="B458" s="62"/>
      <c r="C458" s="62"/>
      <c r="D458" s="215"/>
      <c r="E458" s="216"/>
      <c r="F458" s="46"/>
      <c r="G458" s="46"/>
      <c r="H458" s="46"/>
      <c r="I458" s="353"/>
      <c r="J458" s="288"/>
    </row>
    <row r="459" spans="1:10" ht="13.5" customHeight="1">
      <c r="A459" s="321" t="s">
        <v>107</v>
      </c>
      <c r="B459" s="320" t="s">
        <v>108</v>
      </c>
      <c r="C459" s="321" t="s">
        <v>1</v>
      </c>
      <c r="D459" s="321" t="s">
        <v>2</v>
      </c>
      <c r="E459" s="320" t="s">
        <v>113</v>
      </c>
      <c r="F459" s="321" t="s">
        <v>5</v>
      </c>
      <c r="G459" s="320" t="s">
        <v>109</v>
      </c>
      <c r="H459" s="321" t="s">
        <v>110</v>
      </c>
      <c r="I459" s="321" t="s">
        <v>8</v>
      </c>
      <c r="J459" s="288"/>
    </row>
    <row r="460" spans="1:10" ht="13.5" customHeight="1">
      <c r="A460" s="323"/>
      <c r="B460" s="322"/>
      <c r="C460" s="323"/>
      <c r="D460" s="323"/>
      <c r="E460" s="322" t="s">
        <v>4</v>
      </c>
      <c r="F460" s="323"/>
      <c r="G460" s="322"/>
      <c r="H460" s="323"/>
      <c r="I460" s="323" t="s">
        <v>111</v>
      </c>
      <c r="J460" s="288"/>
    </row>
    <row r="461" spans="1:9" ht="13.5" customHeight="1">
      <c r="A461" s="169">
        <v>853</v>
      </c>
      <c r="B461" s="203"/>
      <c r="C461" s="169"/>
      <c r="D461" s="157" t="s">
        <v>142</v>
      </c>
      <c r="E461" s="201"/>
      <c r="F461" s="201"/>
      <c r="G461" s="200"/>
      <c r="H461" s="201"/>
      <c r="I461" s="232"/>
    </row>
    <row r="462" spans="1:10" ht="13.5" customHeight="1">
      <c r="A462" s="95"/>
      <c r="B462" s="204"/>
      <c r="C462" s="95"/>
      <c r="D462" s="101" t="s">
        <v>143</v>
      </c>
      <c r="E462" s="94">
        <f>E463+E468+E480+E483</f>
        <v>2853632</v>
      </c>
      <c r="F462" s="94"/>
      <c r="G462" s="96">
        <f>G463+G468+G480+G483</f>
        <v>224539</v>
      </c>
      <c r="H462" s="94">
        <f>H463+H468+H480+H483</f>
        <v>45222</v>
      </c>
      <c r="I462" s="97">
        <f>E462+G462-H462</f>
        <v>3032949</v>
      </c>
      <c r="J462" s="288"/>
    </row>
    <row r="463" spans="1:10" ht="13.5" customHeight="1">
      <c r="A463" s="220"/>
      <c r="B463" s="70">
        <v>85311</v>
      </c>
      <c r="C463" s="71"/>
      <c r="D463" s="155" t="s">
        <v>154</v>
      </c>
      <c r="E463" s="72">
        <f>E464</f>
        <v>45222</v>
      </c>
      <c r="F463" s="61" t="s">
        <v>243</v>
      </c>
      <c r="G463" s="283">
        <f>G464+G465</f>
        <v>46889</v>
      </c>
      <c r="H463" s="265">
        <v>45222</v>
      </c>
      <c r="I463" s="234">
        <f>E463+G463-H463</f>
        <v>46889</v>
      </c>
      <c r="J463" s="288"/>
    </row>
    <row r="464" spans="1:9" ht="13.5" customHeight="1">
      <c r="A464" s="233"/>
      <c r="B464" s="205"/>
      <c r="C464" s="206"/>
      <c r="D464" s="236" t="s">
        <v>250</v>
      </c>
      <c r="E464" s="237">
        <v>45222</v>
      </c>
      <c r="F464" s="25" t="s">
        <v>433</v>
      </c>
      <c r="G464" s="282"/>
      <c r="H464" s="110">
        <v>45222</v>
      </c>
      <c r="I464" s="238">
        <f>E464+G464-H464</f>
        <v>0</v>
      </c>
    </row>
    <row r="465" spans="1:9" ht="13.5" customHeight="1">
      <c r="A465" s="233"/>
      <c r="B465" s="205"/>
      <c r="C465" s="206"/>
      <c r="D465" s="236" t="s">
        <v>81</v>
      </c>
      <c r="E465" s="237">
        <v>0</v>
      </c>
      <c r="F465" s="25" t="s">
        <v>300</v>
      </c>
      <c r="G465" s="282">
        <f>G466+G467</f>
        <v>46889</v>
      </c>
      <c r="H465" s="237"/>
      <c r="I465" s="238">
        <f>G465</f>
        <v>46889</v>
      </c>
    </row>
    <row r="466" spans="1:9" ht="13.5" customHeight="1">
      <c r="A466" s="233"/>
      <c r="B466" s="205"/>
      <c r="C466" s="206"/>
      <c r="D466" s="236"/>
      <c r="E466" s="237"/>
      <c r="F466" s="25" t="s">
        <v>433</v>
      </c>
      <c r="G466" s="345">
        <v>1667</v>
      </c>
      <c r="H466" s="110"/>
      <c r="I466" s="426"/>
    </row>
    <row r="467" spans="1:9" ht="13.5" customHeight="1">
      <c r="A467" s="233"/>
      <c r="B467" s="205"/>
      <c r="C467" s="206"/>
      <c r="D467" s="236"/>
      <c r="E467" s="237"/>
      <c r="F467" s="25" t="s">
        <v>433</v>
      </c>
      <c r="G467" s="345">
        <v>45222</v>
      </c>
      <c r="H467" s="110"/>
      <c r="I467" s="426"/>
    </row>
    <row r="468" spans="1:10" ht="13.5" customHeight="1">
      <c r="A468" s="182"/>
      <c r="B468" s="63">
        <v>85321</v>
      </c>
      <c r="C468" s="20"/>
      <c r="D468" s="61" t="s">
        <v>144</v>
      </c>
      <c r="E468" s="21">
        <f>E469</f>
        <v>113000</v>
      </c>
      <c r="F468" s="21" t="s">
        <v>243</v>
      </c>
      <c r="G468" s="21">
        <f>G469</f>
        <v>77485</v>
      </c>
      <c r="H468" s="21">
        <f>H469</f>
        <v>0</v>
      </c>
      <c r="I468" s="21">
        <f>E468+G468-H468</f>
        <v>190485</v>
      </c>
      <c r="J468" s="288"/>
    </row>
    <row r="469" spans="1:9" ht="13.5" customHeight="1">
      <c r="A469" s="182"/>
      <c r="B469" s="64"/>
      <c r="C469" s="20"/>
      <c r="D469" s="127" t="s">
        <v>164</v>
      </c>
      <c r="E469" s="121">
        <v>113000</v>
      </c>
      <c r="F469" s="39" t="s">
        <v>300</v>
      </c>
      <c r="G469" s="121">
        <f>SUM(G470:G478)</f>
        <v>77485</v>
      </c>
      <c r="H469" s="121"/>
      <c r="I469" s="121">
        <f>E469+G469-H469</f>
        <v>190485</v>
      </c>
    </row>
    <row r="470" spans="1:9" ht="13.5" customHeight="1">
      <c r="A470" s="182"/>
      <c r="B470" s="65"/>
      <c r="C470" s="24"/>
      <c r="D470" s="42"/>
      <c r="E470" s="28"/>
      <c r="F470" s="118" t="s">
        <v>408</v>
      </c>
      <c r="G470" s="25">
        <v>265</v>
      </c>
      <c r="H470" s="25"/>
      <c r="I470" s="28"/>
    </row>
    <row r="471" spans="1:9" ht="13.5" customHeight="1">
      <c r="A471" s="182"/>
      <c r="B471" s="65"/>
      <c r="C471" s="24"/>
      <c r="D471" s="42"/>
      <c r="E471" s="28"/>
      <c r="F471" s="118" t="s">
        <v>410</v>
      </c>
      <c r="G471" s="25">
        <v>48</v>
      </c>
      <c r="H471" s="25"/>
      <c r="I471" s="28"/>
    </row>
    <row r="472" spans="1:9" ht="13.5" customHeight="1">
      <c r="A472" s="182"/>
      <c r="B472" s="65"/>
      <c r="C472" s="24"/>
      <c r="D472" s="42"/>
      <c r="E472" s="28"/>
      <c r="F472" s="118" t="s">
        <v>415</v>
      </c>
      <c r="G472" s="25">
        <v>169</v>
      </c>
      <c r="H472" s="25"/>
      <c r="I472" s="28"/>
    </row>
    <row r="473" spans="1:9" ht="13.5" customHeight="1">
      <c r="A473" s="182"/>
      <c r="B473" s="65"/>
      <c r="C473" s="24"/>
      <c r="D473" s="42"/>
      <c r="E473" s="28"/>
      <c r="F473" s="118" t="s">
        <v>416</v>
      </c>
      <c r="G473" s="25">
        <v>157</v>
      </c>
      <c r="H473" s="25"/>
      <c r="I473" s="28"/>
    </row>
    <row r="474" spans="1:9" ht="13.5" customHeight="1">
      <c r="A474" s="182"/>
      <c r="B474" s="65"/>
      <c r="C474" s="24"/>
      <c r="D474" s="42"/>
      <c r="E474" s="28"/>
      <c r="F474" s="118" t="s">
        <v>421</v>
      </c>
      <c r="G474" s="25">
        <v>145</v>
      </c>
      <c r="H474" s="25"/>
      <c r="I474" s="28"/>
    </row>
    <row r="475" spans="1:9" ht="13.5" customHeight="1">
      <c r="A475" s="182"/>
      <c r="B475" s="65"/>
      <c r="C475" s="24"/>
      <c r="D475" s="42"/>
      <c r="E475" s="28"/>
      <c r="F475" s="26" t="s">
        <v>354</v>
      </c>
      <c r="G475" s="25">
        <v>22623</v>
      </c>
      <c r="H475" s="25"/>
      <c r="I475" s="28"/>
    </row>
    <row r="476" spans="1:9" ht="13.5" customHeight="1">
      <c r="A476" s="182"/>
      <c r="B476" s="65"/>
      <c r="C476" s="24"/>
      <c r="D476" s="42"/>
      <c r="E476" s="28"/>
      <c r="F476" s="118" t="s">
        <v>435</v>
      </c>
      <c r="G476" s="25">
        <v>85</v>
      </c>
      <c r="H476" s="25"/>
      <c r="I476" s="28"/>
    </row>
    <row r="477" spans="1:9" ht="13.5" customHeight="1">
      <c r="A477" s="182"/>
      <c r="B477" s="65"/>
      <c r="C477" s="24"/>
      <c r="D477" s="42"/>
      <c r="E477" s="28"/>
      <c r="F477" s="118" t="s">
        <v>441</v>
      </c>
      <c r="G477" s="25">
        <v>53583</v>
      </c>
      <c r="H477" s="25"/>
      <c r="I477" s="28"/>
    </row>
    <row r="478" spans="1:9" ht="13.5" customHeight="1">
      <c r="A478" s="182"/>
      <c r="B478" s="65"/>
      <c r="C478" s="24"/>
      <c r="D478" s="42"/>
      <c r="E478" s="28"/>
      <c r="F478" s="26" t="s">
        <v>371</v>
      </c>
      <c r="G478" s="25">
        <v>410</v>
      </c>
      <c r="H478" s="25"/>
      <c r="I478" s="28"/>
    </row>
    <row r="479" spans="1:9" ht="13.5" customHeight="1">
      <c r="A479" s="182"/>
      <c r="B479" s="65"/>
      <c r="C479" s="24"/>
      <c r="D479" s="42"/>
      <c r="E479" s="28"/>
      <c r="F479" s="26"/>
      <c r="G479" s="25"/>
      <c r="H479" s="25"/>
      <c r="I479" s="28"/>
    </row>
    <row r="480" spans="1:10" ht="13.5" customHeight="1">
      <c r="A480" s="182"/>
      <c r="B480" s="50">
        <v>85333</v>
      </c>
      <c r="C480" s="20"/>
      <c r="D480" s="61" t="s">
        <v>145</v>
      </c>
      <c r="E480" s="21">
        <v>2160410</v>
      </c>
      <c r="F480" s="21" t="s">
        <v>243</v>
      </c>
      <c r="G480" s="21">
        <f>G481+G482</f>
        <v>92000</v>
      </c>
      <c r="H480" s="21">
        <v>0</v>
      </c>
      <c r="I480" s="21">
        <f>E480+G480</f>
        <v>2252410</v>
      </c>
      <c r="J480" s="288"/>
    </row>
    <row r="481" spans="1:9" ht="13.5" customHeight="1">
      <c r="A481" s="182"/>
      <c r="B481" s="182"/>
      <c r="C481" s="24"/>
      <c r="D481" s="127"/>
      <c r="E481" s="121"/>
      <c r="F481" s="26" t="s">
        <v>409</v>
      </c>
      <c r="G481" s="25">
        <v>6300</v>
      </c>
      <c r="H481" s="25"/>
      <c r="I481" s="25"/>
    </row>
    <row r="482" spans="1:9" ht="13.5" customHeight="1">
      <c r="A482" s="182"/>
      <c r="B482" s="141"/>
      <c r="C482" s="24"/>
      <c r="D482" s="127"/>
      <c r="E482" s="121"/>
      <c r="F482" s="26" t="s">
        <v>382</v>
      </c>
      <c r="G482" s="25">
        <v>85700</v>
      </c>
      <c r="H482" s="25"/>
      <c r="I482" s="25"/>
    </row>
    <row r="483" spans="1:10" ht="13.5" customHeight="1">
      <c r="A483" s="182"/>
      <c r="B483" s="64">
        <v>85395</v>
      </c>
      <c r="C483" s="20"/>
      <c r="D483" s="61" t="s">
        <v>153</v>
      </c>
      <c r="E483" s="21">
        <v>535000</v>
      </c>
      <c r="F483" s="21" t="s">
        <v>243</v>
      </c>
      <c r="G483" s="21">
        <f>G484+G485</f>
        <v>8165</v>
      </c>
      <c r="H483" s="21">
        <v>0</v>
      </c>
      <c r="I483" s="21">
        <f>E483+G483-H483</f>
        <v>543165</v>
      </c>
      <c r="J483" s="288"/>
    </row>
    <row r="484" spans="1:9" ht="13.5" customHeight="1">
      <c r="A484" s="182"/>
      <c r="B484" s="64"/>
      <c r="C484" s="20"/>
      <c r="D484" s="410" t="s">
        <v>403</v>
      </c>
      <c r="E484" s="121"/>
      <c r="F484" s="118" t="s">
        <v>388</v>
      </c>
      <c r="G484" s="25">
        <v>3125</v>
      </c>
      <c r="H484" s="25"/>
      <c r="I484" s="25"/>
    </row>
    <row r="485" spans="1:9" ht="13.5" customHeight="1">
      <c r="A485" s="182"/>
      <c r="B485" s="64"/>
      <c r="C485" s="20"/>
      <c r="D485" s="410" t="s">
        <v>425</v>
      </c>
      <c r="E485" s="121"/>
      <c r="F485" s="26" t="s">
        <v>426</v>
      </c>
      <c r="G485" s="25">
        <v>5040</v>
      </c>
      <c r="H485" s="25"/>
      <c r="I485" s="25"/>
    </row>
    <row r="486" spans="1:9" ht="13.5" customHeight="1">
      <c r="A486" s="141"/>
      <c r="B486" s="195"/>
      <c r="C486" s="20"/>
      <c r="D486" s="127"/>
      <c r="E486" s="121"/>
      <c r="F486" s="26"/>
      <c r="G486" s="25"/>
      <c r="H486" s="25"/>
      <c r="I486" s="25"/>
    </row>
    <row r="487" spans="1:11" ht="13.5" customHeight="1">
      <c r="A487" s="169">
        <v>854</v>
      </c>
      <c r="B487" s="169"/>
      <c r="C487" s="35"/>
      <c r="D487" s="31" t="s">
        <v>91</v>
      </c>
      <c r="E487" s="32">
        <f>E489+E515+E522+E546+E556+E587+E595+E601+E613+E506+E575</f>
        <v>10447001</v>
      </c>
      <c r="F487" s="32"/>
      <c r="G487" s="32">
        <f>G489+G506+G515+G522+G546+G556+G575+G587+G595+G601+G613</f>
        <v>1630886</v>
      </c>
      <c r="H487" s="32">
        <f>H489+H515+H522+H546+H587+H595+H601+H613+H506+H575</f>
        <v>964304</v>
      </c>
      <c r="I487" s="32">
        <f>E487+G487-H487</f>
        <v>11113583</v>
      </c>
      <c r="J487" s="335"/>
      <c r="K487" s="5"/>
    </row>
    <row r="488" spans="1:10" ht="13.5" customHeight="1">
      <c r="A488" s="181"/>
      <c r="B488" s="181"/>
      <c r="C488" s="35"/>
      <c r="D488" s="166" t="s">
        <v>248</v>
      </c>
      <c r="E488" s="226">
        <f>E490</f>
        <v>0</v>
      </c>
      <c r="F488" s="226"/>
      <c r="G488" s="226">
        <f>G490+G523+G576</f>
        <v>28900</v>
      </c>
      <c r="H488" s="226">
        <v>0</v>
      </c>
      <c r="I488" s="226">
        <f>E488+G488-H488</f>
        <v>28900</v>
      </c>
      <c r="J488" s="5"/>
    </row>
    <row r="489" spans="1:11" ht="13.5" customHeight="1">
      <c r="A489" s="154"/>
      <c r="B489" s="50">
        <v>85403</v>
      </c>
      <c r="C489" s="20"/>
      <c r="D489" s="61" t="s">
        <v>92</v>
      </c>
      <c r="E489" s="21">
        <f>E491</f>
        <v>1272596</v>
      </c>
      <c r="F489" s="21" t="s">
        <v>243</v>
      </c>
      <c r="G489" s="21">
        <f>G491</f>
        <v>289538</v>
      </c>
      <c r="H489" s="21">
        <f>H491</f>
        <v>32289</v>
      </c>
      <c r="I489" s="21">
        <f>E489+G489-H489</f>
        <v>1529845</v>
      </c>
      <c r="J489" s="5"/>
      <c r="K489" s="5"/>
    </row>
    <row r="490" spans="1:10" ht="13.5" customHeight="1">
      <c r="A490" s="182"/>
      <c r="B490" s="191"/>
      <c r="C490" s="20"/>
      <c r="D490" s="192" t="s">
        <v>248</v>
      </c>
      <c r="E490" s="194"/>
      <c r="F490" s="26"/>
      <c r="G490" s="194"/>
      <c r="H490" s="194"/>
      <c r="I490" s="194">
        <f>E490+G490-H490</f>
        <v>0</v>
      </c>
      <c r="J490" s="5"/>
    </row>
    <row r="491" spans="1:10" ht="13.5" customHeight="1">
      <c r="A491" s="182"/>
      <c r="B491" s="182"/>
      <c r="C491" s="24"/>
      <c r="D491" s="127" t="s">
        <v>228</v>
      </c>
      <c r="E491" s="121">
        <v>1272596</v>
      </c>
      <c r="F491" s="39" t="s">
        <v>300</v>
      </c>
      <c r="G491" s="39">
        <f>SUM(G492:G494)+SUM(G499:G505)</f>
        <v>289538</v>
      </c>
      <c r="H491" s="39">
        <f>H492+H500+H505</f>
        <v>32289</v>
      </c>
      <c r="I491" s="39">
        <f>E491+G491-H491</f>
        <v>1529845</v>
      </c>
      <c r="J491" s="335"/>
    </row>
    <row r="492" spans="1:10" ht="13.5" customHeight="1">
      <c r="A492" s="182"/>
      <c r="B492" s="182"/>
      <c r="C492" s="24"/>
      <c r="D492" s="192"/>
      <c r="E492" s="114"/>
      <c r="F492" s="26" t="s">
        <v>409</v>
      </c>
      <c r="G492" s="25">
        <v>30751</v>
      </c>
      <c r="H492" s="25">
        <v>9825</v>
      </c>
      <c r="I492" s="28"/>
      <c r="J492" s="5"/>
    </row>
    <row r="493" spans="1:10" ht="13.5" customHeight="1">
      <c r="A493" s="182"/>
      <c r="B493" s="182"/>
      <c r="C493" s="24"/>
      <c r="D493" s="192"/>
      <c r="E493" s="114"/>
      <c r="F493" s="124" t="s">
        <v>411</v>
      </c>
      <c r="G493" s="25">
        <v>165</v>
      </c>
      <c r="H493" s="25"/>
      <c r="I493" s="28"/>
      <c r="J493" s="5"/>
    </row>
    <row r="494" spans="1:10" ht="13.5" customHeight="1">
      <c r="A494" s="141"/>
      <c r="B494" s="141"/>
      <c r="C494" s="24"/>
      <c r="D494" s="192"/>
      <c r="E494" s="114"/>
      <c r="F494" s="118" t="s">
        <v>388</v>
      </c>
      <c r="G494" s="25">
        <v>38518</v>
      </c>
      <c r="H494" s="25"/>
      <c r="I494" s="28"/>
      <c r="J494" s="5"/>
    </row>
    <row r="495" spans="1:10" ht="13.5" customHeight="1">
      <c r="A495" s="62"/>
      <c r="B495" s="62"/>
      <c r="C495" s="62"/>
      <c r="D495" s="445"/>
      <c r="E495" s="46" t="s">
        <v>476</v>
      </c>
      <c r="F495" s="89"/>
      <c r="G495" s="46"/>
      <c r="H495" s="46"/>
      <c r="I495" s="126"/>
      <c r="J495" s="5"/>
    </row>
    <row r="496" spans="1:9" ht="13.5" customHeight="1">
      <c r="A496" s="62"/>
      <c r="B496" s="62"/>
      <c r="C496" s="62"/>
      <c r="D496" s="445"/>
      <c r="E496" s="328"/>
      <c r="F496" s="89"/>
      <c r="G496" s="46"/>
      <c r="H496" s="46"/>
      <c r="I496" s="126"/>
    </row>
    <row r="497" spans="1:9" ht="13.5" customHeight="1">
      <c r="A497" s="321" t="s">
        <v>107</v>
      </c>
      <c r="B497" s="346" t="s">
        <v>108</v>
      </c>
      <c r="C497" s="321" t="s">
        <v>1</v>
      </c>
      <c r="D497" s="321" t="s">
        <v>2</v>
      </c>
      <c r="E497" s="320" t="s">
        <v>113</v>
      </c>
      <c r="F497" s="321" t="s">
        <v>5</v>
      </c>
      <c r="G497" s="320" t="s">
        <v>109</v>
      </c>
      <c r="H497" s="321" t="s">
        <v>110</v>
      </c>
      <c r="I497" s="321" t="s">
        <v>8</v>
      </c>
    </row>
    <row r="498" spans="1:9" ht="13.5" customHeight="1">
      <c r="A498" s="348"/>
      <c r="B498" s="427"/>
      <c r="C498" s="323"/>
      <c r="D498" s="323"/>
      <c r="E498" s="322" t="s">
        <v>4</v>
      </c>
      <c r="F498" s="323"/>
      <c r="G498" s="322"/>
      <c r="H498" s="323"/>
      <c r="I498" s="323" t="s">
        <v>111</v>
      </c>
    </row>
    <row r="499" spans="1:9" ht="13.5" customHeight="1">
      <c r="A499" s="154"/>
      <c r="B499" s="77"/>
      <c r="C499" s="24"/>
      <c r="D499" s="192"/>
      <c r="E499" s="114"/>
      <c r="F499" s="118" t="s">
        <v>441</v>
      </c>
      <c r="G499" s="25">
        <v>83000</v>
      </c>
      <c r="H499" s="25"/>
      <c r="I499" s="28"/>
    </row>
    <row r="500" spans="1:9" ht="13.5" customHeight="1">
      <c r="A500" s="182"/>
      <c r="B500" s="65"/>
      <c r="C500" s="24"/>
      <c r="D500" s="42"/>
      <c r="E500" s="28"/>
      <c r="F500" s="26" t="s">
        <v>442</v>
      </c>
      <c r="G500" s="25">
        <v>42000</v>
      </c>
      <c r="H500" s="25">
        <v>19000</v>
      </c>
      <c r="I500" s="28"/>
    </row>
    <row r="501" spans="1:9" ht="13.5" customHeight="1">
      <c r="A501" s="182"/>
      <c r="B501" s="65"/>
      <c r="C501" s="24"/>
      <c r="D501" s="42"/>
      <c r="E501" s="28"/>
      <c r="F501" s="26" t="s">
        <v>382</v>
      </c>
      <c r="G501" s="25">
        <v>11226</v>
      </c>
      <c r="H501" s="25"/>
      <c r="I501" s="28"/>
    </row>
    <row r="502" spans="1:9" ht="13.5" customHeight="1">
      <c r="A502" s="182"/>
      <c r="B502" s="65"/>
      <c r="C502" s="24"/>
      <c r="D502" s="42"/>
      <c r="E502" s="28"/>
      <c r="F502" s="26" t="s">
        <v>385</v>
      </c>
      <c r="G502" s="25">
        <v>7168</v>
      </c>
      <c r="H502" s="25"/>
      <c r="I502" s="28"/>
    </row>
    <row r="503" spans="1:9" ht="13.5" customHeight="1">
      <c r="A503" s="182"/>
      <c r="B503" s="65"/>
      <c r="C503" s="24"/>
      <c r="D503" s="42"/>
      <c r="E503" s="28"/>
      <c r="F503" s="26" t="s">
        <v>385</v>
      </c>
      <c r="G503" s="25">
        <v>9468</v>
      </c>
      <c r="H503" s="25"/>
      <c r="I503" s="28"/>
    </row>
    <row r="504" spans="1:9" ht="13.5" customHeight="1">
      <c r="A504" s="182"/>
      <c r="B504" s="65"/>
      <c r="C504" s="24"/>
      <c r="D504" s="42"/>
      <c r="E504" s="28"/>
      <c r="F504" s="26" t="s">
        <v>445</v>
      </c>
      <c r="G504" s="25">
        <v>58000</v>
      </c>
      <c r="H504" s="25"/>
      <c r="I504" s="28"/>
    </row>
    <row r="505" spans="1:9" ht="13.5" customHeight="1">
      <c r="A505" s="182"/>
      <c r="B505" s="69"/>
      <c r="C505" s="24"/>
      <c r="D505" s="42"/>
      <c r="E505" s="25"/>
      <c r="F505" s="26" t="s">
        <v>445</v>
      </c>
      <c r="G505" s="25">
        <v>9242</v>
      </c>
      <c r="H505" s="25">
        <v>3464</v>
      </c>
      <c r="I505" s="28"/>
    </row>
    <row r="506" spans="1:11" ht="13.5" customHeight="1">
      <c r="A506" s="182"/>
      <c r="B506" s="64">
        <v>85404</v>
      </c>
      <c r="C506" s="195"/>
      <c r="D506" s="144" t="s">
        <v>263</v>
      </c>
      <c r="E506" s="198">
        <f>E507+E513</f>
        <v>62404</v>
      </c>
      <c r="F506" s="144" t="s">
        <v>243</v>
      </c>
      <c r="G506" s="303">
        <f>G507+G513</f>
        <v>9348</v>
      </c>
      <c r="H506" s="303">
        <f>H507+H513</f>
        <v>1462</v>
      </c>
      <c r="I506" s="198">
        <f>E506+G506-H506</f>
        <v>70290</v>
      </c>
      <c r="J506" s="335"/>
      <c r="K506" s="5"/>
    </row>
    <row r="507" spans="1:11" ht="13.5" customHeight="1">
      <c r="A507" s="182"/>
      <c r="B507" s="64"/>
      <c r="C507" s="20"/>
      <c r="D507" s="127" t="s">
        <v>228</v>
      </c>
      <c r="E507" s="121">
        <v>43552</v>
      </c>
      <c r="F507" s="39" t="s">
        <v>300</v>
      </c>
      <c r="G507" s="39">
        <f>SUM(G508:G511)</f>
        <v>9348</v>
      </c>
      <c r="H507" s="39">
        <f>H511</f>
        <v>1200</v>
      </c>
      <c r="I507" s="39">
        <f>E507+G507-H507</f>
        <v>51700</v>
      </c>
      <c r="J507" s="335"/>
      <c r="K507" s="5"/>
    </row>
    <row r="508" spans="1:10" ht="13.5" customHeight="1">
      <c r="A508" s="182"/>
      <c r="B508" s="64"/>
      <c r="C508" s="20"/>
      <c r="D508" s="61"/>
      <c r="E508" s="21"/>
      <c r="F508" s="26" t="s">
        <v>409</v>
      </c>
      <c r="G508" s="25">
        <v>221</v>
      </c>
      <c r="H508" s="25"/>
      <c r="I508" s="28"/>
      <c r="J508" s="5"/>
    </row>
    <row r="509" spans="1:10" ht="13.5" customHeight="1">
      <c r="A509" s="182"/>
      <c r="B509" s="64"/>
      <c r="C509" s="20"/>
      <c r="D509" s="61"/>
      <c r="E509" s="21"/>
      <c r="F509" s="26" t="s">
        <v>414</v>
      </c>
      <c r="G509" s="25">
        <v>1142</v>
      </c>
      <c r="H509" s="25"/>
      <c r="I509" s="28"/>
      <c r="J509" s="5"/>
    </row>
    <row r="510" spans="1:10" ht="13.5" customHeight="1">
      <c r="A510" s="182"/>
      <c r="B510" s="64"/>
      <c r="C510" s="20"/>
      <c r="D510" s="61"/>
      <c r="E510" s="21"/>
      <c r="F510" s="118" t="s">
        <v>441</v>
      </c>
      <c r="G510" s="25">
        <v>7000</v>
      </c>
      <c r="H510" s="25"/>
      <c r="I510" s="28"/>
      <c r="J510" s="5"/>
    </row>
    <row r="511" spans="1:10" ht="13.5" customHeight="1">
      <c r="A511" s="182"/>
      <c r="B511" s="64"/>
      <c r="C511" s="20"/>
      <c r="D511" s="61"/>
      <c r="E511" s="21"/>
      <c r="F511" s="26" t="s">
        <v>445</v>
      </c>
      <c r="G511" s="25">
        <v>985</v>
      </c>
      <c r="H511" s="25">
        <v>1200</v>
      </c>
      <c r="I511" s="28"/>
      <c r="J511" s="5"/>
    </row>
    <row r="512" spans="1:10" ht="13.5" customHeight="1">
      <c r="A512" s="182"/>
      <c r="B512" s="64"/>
      <c r="C512" s="20"/>
      <c r="D512" s="61"/>
      <c r="E512" s="21"/>
      <c r="F512" s="26"/>
      <c r="G512" s="25"/>
      <c r="H512" s="25"/>
      <c r="I512" s="28"/>
      <c r="J512" s="5"/>
    </row>
    <row r="513" spans="1:11" ht="13.5" customHeight="1">
      <c r="A513" s="182"/>
      <c r="B513" s="65"/>
      <c r="C513" s="24"/>
      <c r="D513" s="127" t="s">
        <v>146</v>
      </c>
      <c r="E513" s="121">
        <v>18852</v>
      </c>
      <c r="F513" s="26" t="s">
        <v>409</v>
      </c>
      <c r="G513" s="25"/>
      <c r="H513" s="25">
        <v>262</v>
      </c>
      <c r="I513" s="121">
        <f>E513+G513-H513</f>
        <v>18590</v>
      </c>
      <c r="J513" s="335"/>
      <c r="K513" s="5"/>
    </row>
    <row r="514" spans="1:10" ht="13.5" customHeight="1">
      <c r="A514" s="182"/>
      <c r="B514" s="65"/>
      <c r="C514" s="24"/>
      <c r="D514" s="127"/>
      <c r="E514" s="121"/>
      <c r="F514" s="26"/>
      <c r="G514" s="25"/>
      <c r="H514" s="25"/>
      <c r="I514" s="121"/>
      <c r="J514" s="335"/>
    </row>
    <row r="515" spans="1:10" ht="13.5" customHeight="1">
      <c r="A515" s="182"/>
      <c r="B515" s="63">
        <v>85406</v>
      </c>
      <c r="C515" s="20"/>
      <c r="D515" s="61" t="s">
        <v>94</v>
      </c>
      <c r="E515" s="21">
        <f>E516+E519</f>
        <v>1076303</v>
      </c>
      <c r="F515" s="21" t="s">
        <v>243</v>
      </c>
      <c r="G515" s="21">
        <f>G516+G519</f>
        <v>16643</v>
      </c>
      <c r="H515" s="21">
        <f>H516+H519</f>
        <v>5859</v>
      </c>
      <c r="I515" s="21">
        <f>E515+G515-H515</f>
        <v>1087087</v>
      </c>
      <c r="J515" s="5"/>
    </row>
    <row r="516" spans="1:10" ht="13.5" customHeight="1">
      <c r="A516" s="182"/>
      <c r="B516" s="65"/>
      <c r="C516" s="24"/>
      <c r="D516" s="127" t="s">
        <v>146</v>
      </c>
      <c r="E516" s="121">
        <v>477084</v>
      </c>
      <c r="F516" s="40" t="s">
        <v>300</v>
      </c>
      <c r="G516" s="121">
        <f>G517+G518</f>
        <v>7607</v>
      </c>
      <c r="H516" s="121">
        <f>H517</f>
        <v>2507</v>
      </c>
      <c r="I516" s="121">
        <f>E516+G516-H516</f>
        <v>482184</v>
      </c>
      <c r="J516" s="335"/>
    </row>
    <row r="517" spans="1:10" ht="13.5" customHeight="1">
      <c r="A517" s="182"/>
      <c r="B517" s="65"/>
      <c r="C517" s="24"/>
      <c r="D517" s="42"/>
      <c r="E517" s="28"/>
      <c r="F517" s="26" t="s">
        <v>409</v>
      </c>
      <c r="G517" s="25">
        <v>5007</v>
      </c>
      <c r="H517" s="28">
        <v>2507</v>
      </c>
      <c r="I517" s="28"/>
      <c r="J517" s="5"/>
    </row>
    <row r="518" spans="1:10" ht="13.5" customHeight="1">
      <c r="A518" s="182"/>
      <c r="B518" s="65"/>
      <c r="C518" s="24"/>
      <c r="D518" s="42"/>
      <c r="E518" s="28"/>
      <c r="F518" s="25" t="s">
        <v>439</v>
      </c>
      <c r="G518" s="25">
        <v>2600</v>
      </c>
      <c r="H518" s="25"/>
      <c r="I518" s="25"/>
      <c r="J518" s="5"/>
    </row>
    <row r="519" spans="1:10" ht="13.5" customHeight="1">
      <c r="A519" s="182"/>
      <c r="B519" s="65"/>
      <c r="C519" s="69"/>
      <c r="D519" s="229" t="s">
        <v>157</v>
      </c>
      <c r="E519" s="240">
        <v>599219</v>
      </c>
      <c r="F519" s="40" t="s">
        <v>300</v>
      </c>
      <c r="G519" s="240">
        <f>G520+G521</f>
        <v>9036</v>
      </c>
      <c r="H519" s="240">
        <f>H520</f>
        <v>3352</v>
      </c>
      <c r="I519" s="240">
        <f>E519+G519-H519</f>
        <v>604903</v>
      </c>
      <c r="J519" s="335"/>
    </row>
    <row r="520" spans="1:10" ht="13.5" customHeight="1">
      <c r="A520" s="182"/>
      <c r="B520" s="65"/>
      <c r="C520" s="24"/>
      <c r="D520" s="42"/>
      <c r="E520" s="28"/>
      <c r="F520" s="26" t="s">
        <v>409</v>
      </c>
      <c r="G520" s="25">
        <v>6436</v>
      </c>
      <c r="H520" s="25">
        <v>3352</v>
      </c>
      <c r="I520" s="28"/>
      <c r="J520" s="5"/>
    </row>
    <row r="521" spans="1:10" ht="13.5" customHeight="1">
      <c r="A521" s="182"/>
      <c r="B521" s="69"/>
      <c r="C521" s="24"/>
      <c r="D521" s="42"/>
      <c r="E521" s="28"/>
      <c r="F521" s="25" t="s">
        <v>439</v>
      </c>
      <c r="G521" s="25">
        <v>2600</v>
      </c>
      <c r="H521" s="25"/>
      <c r="I521" s="28"/>
      <c r="J521" s="5"/>
    </row>
    <row r="522" spans="1:10" ht="13.5" customHeight="1">
      <c r="A522" s="182"/>
      <c r="B522" s="63">
        <v>85410</v>
      </c>
      <c r="C522" s="20"/>
      <c r="D522" s="61" t="s">
        <v>96</v>
      </c>
      <c r="E522" s="21">
        <f>E524+E541</f>
        <v>2461439</v>
      </c>
      <c r="F522" s="61" t="s">
        <v>243</v>
      </c>
      <c r="G522" s="21">
        <f>G524+G541</f>
        <v>470802</v>
      </c>
      <c r="H522" s="21">
        <f>H524+H541</f>
        <v>219138</v>
      </c>
      <c r="I522" s="21">
        <f>E522+G522-H522</f>
        <v>2713103</v>
      </c>
      <c r="J522" s="335"/>
    </row>
    <row r="523" spans="1:10" ht="13.5" customHeight="1">
      <c r="A523" s="182"/>
      <c r="B523" s="64"/>
      <c r="C523" s="20"/>
      <c r="D523" s="207" t="s">
        <v>248</v>
      </c>
      <c r="E523" s="21"/>
      <c r="F523" s="21"/>
      <c r="G523" s="21">
        <v>25800</v>
      </c>
      <c r="H523" s="21">
        <v>0</v>
      </c>
      <c r="I523" s="21">
        <f>G523</f>
        <v>25800</v>
      </c>
      <c r="J523" s="5"/>
    </row>
    <row r="524" spans="1:10" ht="13.5" customHeight="1">
      <c r="A524" s="182"/>
      <c r="B524" s="65"/>
      <c r="C524" s="24"/>
      <c r="D524" s="127" t="s">
        <v>132</v>
      </c>
      <c r="E524" s="121">
        <v>2151045</v>
      </c>
      <c r="F524" s="40" t="s">
        <v>300</v>
      </c>
      <c r="G524" s="121">
        <f>SUM(G525:G530)+SUM(G537:G539)</f>
        <v>260039</v>
      </c>
      <c r="H524" s="121">
        <f>SUM(H525:H530)+H537+H539</f>
        <v>201829</v>
      </c>
      <c r="I524" s="121">
        <f>E524+G524-H524</f>
        <v>2209255</v>
      </c>
      <c r="J524" s="335"/>
    </row>
    <row r="525" spans="1:10" ht="13.5" customHeight="1">
      <c r="A525" s="182"/>
      <c r="B525" s="65"/>
      <c r="C525" s="24"/>
      <c r="D525" s="42"/>
      <c r="E525" s="28"/>
      <c r="F525" s="26" t="s">
        <v>409</v>
      </c>
      <c r="G525" s="25">
        <v>56739</v>
      </c>
      <c r="H525" s="25"/>
      <c r="I525" s="120"/>
      <c r="J525" s="5"/>
    </row>
    <row r="526" spans="1:10" ht="13.5" customHeight="1">
      <c r="A526" s="182"/>
      <c r="B526" s="65"/>
      <c r="C526" s="24"/>
      <c r="D526" s="42"/>
      <c r="E526" s="28"/>
      <c r="F526" s="26" t="s">
        <v>416</v>
      </c>
      <c r="G526" s="25"/>
      <c r="H526" s="25">
        <v>25000</v>
      </c>
      <c r="I526" s="120"/>
      <c r="J526" s="5"/>
    </row>
    <row r="527" spans="1:10" ht="13.5" customHeight="1">
      <c r="A527" s="182"/>
      <c r="B527" s="65"/>
      <c r="C527" s="24"/>
      <c r="D527" s="42"/>
      <c r="E527" s="28"/>
      <c r="F527" s="134" t="s">
        <v>419</v>
      </c>
      <c r="G527" s="25">
        <v>5000</v>
      </c>
      <c r="H527" s="25">
        <v>55000</v>
      </c>
      <c r="I527" s="44"/>
      <c r="J527" s="5"/>
    </row>
    <row r="528" spans="1:10" ht="13.5" customHeight="1">
      <c r="A528" s="182"/>
      <c r="B528" s="65"/>
      <c r="C528" s="24"/>
      <c r="D528" s="42"/>
      <c r="E528" s="28"/>
      <c r="F528" s="118" t="s">
        <v>388</v>
      </c>
      <c r="G528" s="25">
        <v>78000</v>
      </c>
      <c r="H528" s="25"/>
      <c r="I528" s="25"/>
      <c r="J528" s="5"/>
    </row>
    <row r="529" spans="1:10" ht="13.5" customHeight="1">
      <c r="A529" s="182"/>
      <c r="B529" s="65"/>
      <c r="C529" s="24"/>
      <c r="D529" s="42"/>
      <c r="E529" s="28"/>
      <c r="F529" s="118" t="s">
        <v>388</v>
      </c>
      <c r="G529" s="25"/>
      <c r="H529" s="25">
        <v>53000</v>
      </c>
      <c r="I529" s="25"/>
      <c r="J529" s="5"/>
    </row>
    <row r="530" spans="1:10" ht="13.5" customHeight="1">
      <c r="A530" s="141"/>
      <c r="B530" s="69"/>
      <c r="C530" s="24"/>
      <c r="D530" s="42"/>
      <c r="E530" s="28"/>
      <c r="F530" s="118" t="s">
        <v>441</v>
      </c>
      <c r="G530" s="25">
        <v>24500</v>
      </c>
      <c r="H530" s="25">
        <v>26500</v>
      </c>
      <c r="I530" s="25"/>
      <c r="J530" s="5"/>
    </row>
    <row r="531" spans="1:10" ht="13.5" customHeight="1">
      <c r="A531" s="62"/>
      <c r="B531" s="62"/>
      <c r="C531" s="62"/>
      <c r="D531" s="62"/>
      <c r="E531" s="126"/>
      <c r="F531" s="89"/>
      <c r="G531" s="46"/>
      <c r="H531" s="46"/>
      <c r="I531" s="46"/>
      <c r="J531" s="5"/>
    </row>
    <row r="532" spans="1:10" ht="13.5" customHeight="1">
      <c r="A532" s="62"/>
      <c r="B532" s="62"/>
      <c r="C532" s="62"/>
      <c r="D532" s="62"/>
      <c r="E532" s="126"/>
      <c r="F532" s="89"/>
      <c r="G532" s="46"/>
      <c r="H532" s="46"/>
      <c r="I532" s="46"/>
      <c r="J532" s="5"/>
    </row>
    <row r="533" spans="1:10" ht="13.5" customHeight="1">
      <c r="A533" s="62"/>
      <c r="B533" s="62"/>
      <c r="C533" s="62"/>
      <c r="D533" s="62"/>
      <c r="E533" s="46" t="s">
        <v>477</v>
      </c>
      <c r="F533" s="89"/>
      <c r="G533" s="46"/>
      <c r="H533" s="46"/>
      <c r="I533" s="46"/>
      <c r="J533" s="5"/>
    </row>
    <row r="534" spans="1:10" ht="13.5" customHeight="1">
      <c r="A534" s="62"/>
      <c r="B534" s="62"/>
      <c r="C534" s="62"/>
      <c r="D534" s="62"/>
      <c r="E534" s="126"/>
      <c r="F534" s="89"/>
      <c r="G534" s="46"/>
      <c r="H534" s="46"/>
      <c r="I534" s="46"/>
      <c r="J534" s="5"/>
    </row>
    <row r="535" spans="1:10" ht="13.5" customHeight="1">
      <c r="A535" s="321" t="s">
        <v>107</v>
      </c>
      <c r="B535" s="346" t="s">
        <v>108</v>
      </c>
      <c r="C535" s="321" t="s">
        <v>1</v>
      </c>
      <c r="D535" s="321" t="s">
        <v>2</v>
      </c>
      <c r="E535" s="320" t="s">
        <v>113</v>
      </c>
      <c r="F535" s="321" t="s">
        <v>5</v>
      </c>
      <c r="G535" s="320" t="s">
        <v>109</v>
      </c>
      <c r="H535" s="321" t="s">
        <v>110</v>
      </c>
      <c r="I535" s="321" t="s">
        <v>8</v>
      </c>
      <c r="J535" s="5"/>
    </row>
    <row r="536" spans="1:10" ht="13.5" customHeight="1">
      <c r="A536" s="348"/>
      <c r="B536" s="427"/>
      <c r="C536" s="323"/>
      <c r="D536" s="323"/>
      <c r="E536" s="322" t="s">
        <v>4</v>
      </c>
      <c r="F536" s="323"/>
      <c r="G536" s="322"/>
      <c r="H536" s="323"/>
      <c r="I536" s="323" t="s">
        <v>111</v>
      </c>
      <c r="J536" s="5"/>
    </row>
    <row r="537" spans="1:10" ht="13.5" customHeight="1">
      <c r="A537" s="154"/>
      <c r="B537" s="77"/>
      <c r="C537" s="24"/>
      <c r="D537" s="42"/>
      <c r="E537" s="28"/>
      <c r="F537" s="26" t="s">
        <v>371</v>
      </c>
      <c r="G537" s="25">
        <v>1000</v>
      </c>
      <c r="H537" s="25">
        <v>21000</v>
      </c>
      <c r="I537" s="25"/>
      <c r="J537" s="5"/>
    </row>
    <row r="538" spans="1:10" ht="13.5" customHeight="1">
      <c r="A538" s="182"/>
      <c r="B538" s="65"/>
      <c r="C538" s="24"/>
      <c r="D538" s="42"/>
      <c r="E538" s="28"/>
      <c r="F538" s="26" t="s">
        <v>382</v>
      </c>
      <c r="G538" s="25">
        <v>73800</v>
      </c>
      <c r="H538" s="25"/>
      <c r="I538" s="25"/>
      <c r="J538" s="5"/>
    </row>
    <row r="539" spans="1:10" ht="13.5" customHeight="1">
      <c r="A539" s="182"/>
      <c r="B539" s="65"/>
      <c r="C539" s="24"/>
      <c r="D539" s="42"/>
      <c r="E539" s="28"/>
      <c r="F539" s="26" t="s">
        <v>444</v>
      </c>
      <c r="G539" s="25">
        <v>21000</v>
      </c>
      <c r="H539" s="25">
        <v>21329</v>
      </c>
      <c r="I539" s="25"/>
      <c r="J539" s="5"/>
    </row>
    <row r="540" spans="1:10" ht="13.5" customHeight="1">
      <c r="A540" s="182"/>
      <c r="B540" s="65"/>
      <c r="C540" s="24"/>
      <c r="D540" s="42"/>
      <c r="E540" s="28"/>
      <c r="F540" s="26"/>
      <c r="G540" s="25"/>
      <c r="H540" s="25"/>
      <c r="I540" s="25"/>
      <c r="J540" s="5"/>
    </row>
    <row r="541" spans="1:10" ht="13.5" customHeight="1">
      <c r="A541" s="182"/>
      <c r="B541" s="65"/>
      <c r="C541" s="24"/>
      <c r="D541" s="127" t="s">
        <v>240</v>
      </c>
      <c r="E541" s="121">
        <v>310394</v>
      </c>
      <c r="F541" s="26" t="s">
        <v>300</v>
      </c>
      <c r="G541" s="39">
        <f>SUM(G542:G545)</f>
        <v>210763</v>
      </c>
      <c r="H541" s="39">
        <f>H542+H545</f>
        <v>17309</v>
      </c>
      <c r="I541" s="121">
        <f>E541+G541-H541</f>
        <v>503848</v>
      </c>
      <c r="J541" s="335"/>
    </row>
    <row r="542" spans="1:10" ht="13.5" customHeight="1">
      <c r="A542" s="182"/>
      <c r="B542" s="65"/>
      <c r="C542" s="24"/>
      <c r="D542" s="127"/>
      <c r="E542" s="121"/>
      <c r="F542" s="26" t="s">
        <v>409</v>
      </c>
      <c r="G542" s="25">
        <v>763</v>
      </c>
      <c r="H542" s="25">
        <v>5309</v>
      </c>
      <c r="I542" s="121"/>
      <c r="J542" s="5"/>
    </row>
    <row r="543" spans="1:10" ht="13.5" customHeight="1">
      <c r="A543" s="182"/>
      <c r="B543" s="65"/>
      <c r="C543" s="24"/>
      <c r="D543" s="127"/>
      <c r="E543" s="121"/>
      <c r="F543" s="118" t="s">
        <v>388</v>
      </c>
      <c r="G543" s="25">
        <v>110000</v>
      </c>
      <c r="H543" s="25"/>
      <c r="I543" s="121"/>
      <c r="J543" s="5"/>
    </row>
    <row r="544" spans="1:10" ht="13.5" customHeight="1">
      <c r="A544" s="182"/>
      <c r="B544" s="65"/>
      <c r="C544" s="24"/>
      <c r="D544" s="127"/>
      <c r="E544" s="121"/>
      <c r="F544" s="26" t="s">
        <v>378</v>
      </c>
      <c r="G544" s="25">
        <v>100000</v>
      </c>
      <c r="H544" s="25"/>
      <c r="I544" s="121"/>
      <c r="J544" s="5"/>
    </row>
    <row r="545" spans="1:10" ht="13.5" customHeight="1">
      <c r="A545" s="182"/>
      <c r="B545" s="69"/>
      <c r="C545" s="42"/>
      <c r="D545" s="127"/>
      <c r="E545" s="121"/>
      <c r="F545" s="26" t="s">
        <v>382</v>
      </c>
      <c r="G545" s="25"/>
      <c r="H545" s="25">
        <v>12000</v>
      </c>
      <c r="I545" s="121"/>
      <c r="J545" s="5"/>
    </row>
    <row r="546" spans="1:10" ht="13.5" customHeight="1">
      <c r="A546" s="182"/>
      <c r="B546" s="64">
        <v>85411</v>
      </c>
      <c r="C546" s="195"/>
      <c r="D546" s="144" t="s">
        <v>150</v>
      </c>
      <c r="E546" s="198">
        <f>E547</f>
        <v>1271316</v>
      </c>
      <c r="F546" s="144" t="s">
        <v>243</v>
      </c>
      <c r="G546" s="21">
        <f>G547</f>
        <v>7475</v>
      </c>
      <c r="H546" s="21">
        <f>H547</f>
        <v>220666</v>
      </c>
      <c r="I546" s="21">
        <f>E546+G546-H546</f>
        <v>1058125</v>
      </c>
      <c r="J546" s="335"/>
    </row>
    <row r="547" spans="1:10" ht="13.5" customHeight="1">
      <c r="A547" s="182"/>
      <c r="B547" s="65"/>
      <c r="C547" s="24"/>
      <c r="D547" s="127" t="s">
        <v>240</v>
      </c>
      <c r="E547" s="121">
        <v>1271316</v>
      </c>
      <c r="F547" s="39" t="s">
        <v>300</v>
      </c>
      <c r="G547" s="121">
        <f>SUM(G548:G554)</f>
        <v>7475</v>
      </c>
      <c r="H547" s="121">
        <f>SUM(H548:H554)</f>
        <v>220666</v>
      </c>
      <c r="I547" s="121">
        <f>E547+G547-H547</f>
        <v>1058125</v>
      </c>
      <c r="J547" s="5"/>
    </row>
    <row r="548" spans="1:10" ht="13.5" customHeight="1">
      <c r="A548" s="182"/>
      <c r="B548" s="65"/>
      <c r="C548" s="24"/>
      <c r="D548" s="42"/>
      <c r="E548" s="121"/>
      <c r="F548" s="26" t="s">
        <v>409</v>
      </c>
      <c r="G548" s="25">
        <v>419</v>
      </c>
      <c r="H548" s="25">
        <v>11283</v>
      </c>
      <c r="I548" s="28"/>
      <c r="J548" s="5"/>
    </row>
    <row r="549" spans="1:10" ht="13.5" customHeight="1">
      <c r="A549" s="182"/>
      <c r="B549" s="65"/>
      <c r="C549" s="24"/>
      <c r="D549" s="42"/>
      <c r="E549" s="121"/>
      <c r="F549" s="118" t="s">
        <v>388</v>
      </c>
      <c r="G549" s="25"/>
      <c r="H549" s="25">
        <v>44000</v>
      </c>
      <c r="I549" s="28"/>
      <c r="J549" s="5"/>
    </row>
    <row r="550" spans="1:10" ht="13.5" customHeight="1">
      <c r="A550" s="182"/>
      <c r="B550" s="65"/>
      <c r="C550" s="24"/>
      <c r="D550" s="42"/>
      <c r="E550" s="121"/>
      <c r="F550" s="118" t="s">
        <v>388</v>
      </c>
      <c r="G550" s="25"/>
      <c r="H550" s="25">
        <v>110000</v>
      </c>
      <c r="I550" s="28"/>
      <c r="J550" s="5"/>
    </row>
    <row r="551" spans="1:10" ht="13.5" customHeight="1">
      <c r="A551" s="182"/>
      <c r="B551" s="65"/>
      <c r="C551" s="24"/>
      <c r="D551" s="42"/>
      <c r="E551" s="121"/>
      <c r="F551" s="25" t="s">
        <v>439</v>
      </c>
      <c r="G551" s="25">
        <v>2850</v>
      </c>
      <c r="H551" s="25"/>
      <c r="I551" s="28"/>
      <c r="J551" s="5"/>
    </row>
    <row r="552" spans="1:10" ht="13.5" customHeight="1">
      <c r="A552" s="182"/>
      <c r="B552" s="65"/>
      <c r="C552" s="24"/>
      <c r="D552" s="42"/>
      <c r="E552" s="121"/>
      <c r="F552" s="118" t="s">
        <v>441</v>
      </c>
      <c r="G552" s="25"/>
      <c r="H552" s="25"/>
      <c r="I552" s="28"/>
      <c r="J552" s="5"/>
    </row>
    <row r="553" spans="1:10" ht="13.5" customHeight="1">
      <c r="A553" s="182"/>
      <c r="B553" s="65"/>
      <c r="C553" s="24"/>
      <c r="D553" s="42"/>
      <c r="E553" s="121"/>
      <c r="F553" s="26" t="s">
        <v>382</v>
      </c>
      <c r="G553" s="25"/>
      <c r="H553" s="25">
        <v>51185</v>
      </c>
      <c r="I553" s="121"/>
      <c r="J553" s="5"/>
    </row>
    <row r="554" spans="1:10" ht="13.5" customHeight="1">
      <c r="A554" s="182"/>
      <c r="B554" s="65"/>
      <c r="C554" s="24"/>
      <c r="D554" s="42"/>
      <c r="E554" s="121"/>
      <c r="F554" s="26" t="s">
        <v>445</v>
      </c>
      <c r="G554" s="25">
        <v>4206</v>
      </c>
      <c r="H554" s="25">
        <v>4198</v>
      </c>
      <c r="I554" s="28"/>
      <c r="J554" s="5"/>
    </row>
    <row r="555" spans="1:10" ht="13.5" customHeight="1">
      <c r="A555" s="182"/>
      <c r="B555" s="65"/>
      <c r="C555" s="24"/>
      <c r="D555" s="42"/>
      <c r="E555" s="121"/>
      <c r="F555" s="118"/>
      <c r="G555" s="25"/>
      <c r="H555" s="25"/>
      <c r="I555" s="121"/>
      <c r="J555" s="5"/>
    </row>
    <row r="556" spans="1:10" ht="13.5" customHeight="1">
      <c r="A556" s="182"/>
      <c r="B556" s="63">
        <v>85416</v>
      </c>
      <c r="C556" s="20"/>
      <c r="D556" s="61" t="s">
        <v>317</v>
      </c>
      <c r="E556" s="21">
        <v>0</v>
      </c>
      <c r="F556" s="21" t="s">
        <v>243</v>
      </c>
      <c r="G556" s="21">
        <f>G557+G562+G566</f>
        <v>68600</v>
      </c>
      <c r="H556" s="21">
        <v>0</v>
      </c>
      <c r="I556" s="21">
        <f>G556</f>
        <v>68600</v>
      </c>
      <c r="J556" s="335"/>
    </row>
    <row r="557" spans="1:10" ht="13.5" customHeight="1">
      <c r="A557" s="182"/>
      <c r="B557" s="65"/>
      <c r="C557" s="24"/>
      <c r="D557" s="127" t="s">
        <v>204</v>
      </c>
      <c r="E557" s="121">
        <v>0</v>
      </c>
      <c r="F557" s="39" t="s">
        <v>300</v>
      </c>
      <c r="G557" s="39">
        <f>SUM(G558:G560)</f>
        <v>19600</v>
      </c>
      <c r="H557" s="39"/>
      <c r="I557" s="121">
        <f>G557</f>
        <v>19600</v>
      </c>
      <c r="J557" s="5"/>
    </row>
    <row r="558" spans="1:10" ht="13.5" customHeight="1">
      <c r="A558" s="182"/>
      <c r="B558" s="65"/>
      <c r="C558" s="24"/>
      <c r="D558" s="42" t="s">
        <v>151</v>
      </c>
      <c r="E558" s="120"/>
      <c r="F558" s="118" t="s">
        <v>408</v>
      </c>
      <c r="G558" s="25">
        <v>7000</v>
      </c>
      <c r="H558" s="25"/>
      <c r="I558" s="28"/>
      <c r="J558" s="5"/>
    </row>
    <row r="559" spans="1:10" ht="13.5" customHeight="1">
      <c r="A559" s="182"/>
      <c r="B559" s="65"/>
      <c r="C559" s="24"/>
      <c r="D559" s="42"/>
      <c r="E559" s="28"/>
      <c r="F559" s="25" t="s">
        <v>362</v>
      </c>
      <c r="G559" s="25">
        <v>700</v>
      </c>
      <c r="H559" s="25"/>
      <c r="I559" s="120"/>
      <c r="J559" s="5"/>
    </row>
    <row r="560" spans="1:10" ht="13.5" customHeight="1">
      <c r="A560" s="182"/>
      <c r="B560" s="65"/>
      <c r="C560" s="24"/>
      <c r="D560" s="42"/>
      <c r="E560" s="28"/>
      <c r="F560" s="118" t="s">
        <v>436</v>
      </c>
      <c r="G560" s="25">
        <v>11900</v>
      </c>
      <c r="H560" s="25"/>
      <c r="I560" s="120"/>
      <c r="J560" s="5"/>
    </row>
    <row r="561" spans="1:10" ht="13.5" customHeight="1">
      <c r="A561" s="182"/>
      <c r="B561" s="65"/>
      <c r="C561" s="24"/>
      <c r="D561" s="42"/>
      <c r="E561" s="28"/>
      <c r="F561" s="118"/>
      <c r="G561" s="25"/>
      <c r="H561" s="25"/>
      <c r="I561" s="120"/>
      <c r="J561" s="5"/>
    </row>
    <row r="562" spans="1:10" ht="13.5" customHeight="1">
      <c r="A562" s="182"/>
      <c r="B562" s="65"/>
      <c r="C562" s="24"/>
      <c r="D562" s="127" t="s">
        <v>67</v>
      </c>
      <c r="E562" s="121">
        <v>0</v>
      </c>
      <c r="F562" s="39" t="s">
        <v>300</v>
      </c>
      <c r="G562" s="39">
        <f>G563+G564</f>
        <v>16800</v>
      </c>
      <c r="H562" s="39"/>
      <c r="I562" s="121">
        <f>G562</f>
        <v>16800</v>
      </c>
      <c r="J562" s="5"/>
    </row>
    <row r="563" spans="1:10" ht="13.5" customHeight="1">
      <c r="A563" s="182"/>
      <c r="B563" s="65"/>
      <c r="C563" s="24"/>
      <c r="D563" s="42" t="s">
        <v>151</v>
      </c>
      <c r="E563" s="120"/>
      <c r="F563" s="118" t="s">
        <v>408</v>
      </c>
      <c r="G563" s="25">
        <v>10500</v>
      </c>
      <c r="H563" s="39"/>
      <c r="I563" s="28"/>
      <c r="J563" s="5"/>
    </row>
    <row r="564" spans="1:10" ht="13.5" customHeight="1">
      <c r="A564" s="182"/>
      <c r="B564" s="65"/>
      <c r="C564" s="24"/>
      <c r="D564" s="42"/>
      <c r="E564" s="28"/>
      <c r="F564" s="26" t="s">
        <v>436</v>
      </c>
      <c r="G564" s="25">
        <v>6300</v>
      </c>
      <c r="H564" s="25"/>
      <c r="I564" s="28"/>
      <c r="J564" s="5"/>
    </row>
    <row r="565" spans="1:10" ht="13.5" customHeight="1">
      <c r="A565" s="182"/>
      <c r="B565" s="65"/>
      <c r="C565" s="24"/>
      <c r="D565" s="42"/>
      <c r="E565" s="28"/>
      <c r="F565" s="118"/>
      <c r="G565" s="25"/>
      <c r="H565" s="25"/>
      <c r="I565" s="28"/>
      <c r="J565" s="5"/>
    </row>
    <row r="566" spans="1:10" ht="13.5" customHeight="1">
      <c r="A566" s="182"/>
      <c r="B566" s="65"/>
      <c r="C566" s="24"/>
      <c r="D566" s="127" t="s">
        <v>132</v>
      </c>
      <c r="E566" s="121">
        <v>0</v>
      </c>
      <c r="F566" s="39" t="s">
        <v>300</v>
      </c>
      <c r="G566" s="39">
        <f>G567+G568</f>
        <v>32200</v>
      </c>
      <c r="H566" s="39"/>
      <c r="I566" s="121">
        <f>G566</f>
        <v>32200</v>
      </c>
      <c r="J566" s="5"/>
    </row>
    <row r="567" spans="1:10" ht="13.5" customHeight="1">
      <c r="A567" s="182"/>
      <c r="B567" s="65"/>
      <c r="C567" s="24"/>
      <c r="D567" s="42" t="s">
        <v>151</v>
      </c>
      <c r="E567" s="120"/>
      <c r="F567" s="118" t="s">
        <v>408</v>
      </c>
      <c r="G567" s="25">
        <v>10500</v>
      </c>
      <c r="H567" s="25"/>
      <c r="I567" s="120"/>
      <c r="J567" s="5"/>
    </row>
    <row r="568" spans="1:10" ht="13.5" customHeight="1">
      <c r="A568" s="141"/>
      <c r="B568" s="69"/>
      <c r="C568" s="24"/>
      <c r="D568" s="42"/>
      <c r="E568" s="120"/>
      <c r="F568" s="26" t="s">
        <v>436</v>
      </c>
      <c r="G568" s="25">
        <v>21700</v>
      </c>
      <c r="H568" s="25"/>
      <c r="I568" s="120"/>
      <c r="J568" s="5"/>
    </row>
    <row r="569" spans="1:10" ht="13.5" customHeight="1">
      <c r="A569" s="62"/>
      <c r="B569" s="62"/>
      <c r="C569" s="62"/>
      <c r="D569" s="62"/>
      <c r="E569" s="446"/>
      <c r="F569" s="89"/>
      <c r="G569" s="46"/>
      <c r="H569" s="46"/>
      <c r="I569" s="446"/>
      <c r="J569" s="5"/>
    </row>
    <row r="570" spans="1:10" ht="13.5" customHeight="1">
      <c r="A570" s="62"/>
      <c r="B570" s="62"/>
      <c r="C570" s="62"/>
      <c r="D570" s="62"/>
      <c r="E570" s="446"/>
      <c r="F570" s="89"/>
      <c r="G570" s="46"/>
      <c r="H570" s="46"/>
      <c r="I570" s="446"/>
      <c r="J570" s="5"/>
    </row>
    <row r="571" spans="1:10" ht="13.5" customHeight="1">
      <c r="A571" s="62"/>
      <c r="B571" s="62"/>
      <c r="C571" s="62"/>
      <c r="D571" s="62"/>
      <c r="E571" s="46" t="s">
        <v>478</v>
      </c>
      <c r="F571" s="89"/>
      <c r="G571" s="46"/>
      <c r="H571" s="46"/>
      <c r="I571" s="446"/>
      <c r="J571" s="5"/>
    </row>
    <row r="572" spans="1:10" ht="13.5" customHeight="1">
      <c r="A572" s="62"/>
      <c r="B572" s="62"/>
      <c r="C572" s="62"/>
      <c r="D572" s="62"/>
      <c r="E572" s="46"/>
      <c r="F572" s="89"/>
      <c r="G572" s="46"/>
      <c r="H572" s="46"/>
      <c r="I572" s="446"/>
      <c r="J572" s="5"/>
    </row>
    <row r="573" spans="1:10" ht="13.5" customHeight="1">
      <c r="A573" s="321" t="s">
        <v>107</v>
      </c>
      <c r="B573" s="346" t="s">
        <v>108</v>
      </c>
      <c r="C573" s="321" t="s">
        <v>1</v>
      </c>
      <c r="D573" s="321" t="s">
        <v>2</v>
      </c>
      <c r="E573" s="320" t="s">
        <v>113</v>
      </c>
      <c r="F573" s="321" t="s">
        <v>5</v>
      </c>
      <c r="G573" s="320" t="s">
        <v>109</v>
      </c>
      <c r="H573" s="321" t="s">
        <v>110</v>
      </c>
      <c r="I573" s="321" t="s">
        <v>8</v>
      </c>
      <c r="J573" s="5"/>
    </row>
    <row r="574" spans="1:10" ht="13.5" customHeight="1">
      <c r="A574" s="323"/>
      <c r="B574" s="347"/>
      <c r="C574" s="323"/>
      <c r="D574" s="323"/>
      <c r="E574" s="322" t="s">
        <v>4</v>
      </c>
      <c r="F574" s="323"/>
      <c r="G574" s="322"/>
      <c r="H574" s="323"/>
      <c r="I574" s="323" t="s">
        <v>111</v>
      </c>
      <c r="J574" s="5"/>
    </row>
    <row r="575" spans="1:10" ht="13.5" customHeight="1">
      <c r="A575" s="154"/>
      <c r="B575" s="63">
        <v>85417</v>
      </c>
      <c r="C575" s="20"/>
      <c r="D575" s="61" t="s">
        <v>327</v>
      </c>
      <c r="E575" s="21">
        <f>E577</f>
        <v>263220</v>
      </c>
      <c r="F575" s="72" t="s">
        <v>243</v>
      </c>
      <c r="G575" s="33">
        <f>G577</f>
        <v>144057</v>
      </c>
      <c r="H575" s="33">
        <f>H577</f>
        <v>24756</v>
      </c>
      <c r="I575" s="21">
        <f>E575+G575-H575</f>
        <v>382521</v>
      </c>
      <c r="J575" s="5"/>
    </row>
    <row r="576" spans="1:10" ht="13.5" customHeight="1">
      <c r="A576" s="182"/>
      <c r="B576" s="64"/>
      <c r="C576" s="195"/>
      <c r="D576" s="207" t="s">
        <v>248</v>
      </c>
      <c r="E576" s="198"/>
      <c r="F576" s="107"/>
      <c r="G576" s="303">
        <v>3100</v>
      </c>
      <c r="H576" s="303"/>
      <c r="I576" s="198">
        <v>3100</v>
      </c>
      <c r="J576" s="5"/>
    </row>
    <row r="577" spans="1:10" ht="13.5" customHeight="1">
      <c r="A577" s="182"/>
      <c r="B577" s="65"/>
      <c r="C577" s="24"/>
      <c r="D577" s="127" t="s">
        <v>100</v>
      </c>
      <c r="E577" s="121">
        <v>263220</v>
      </c>
      <c r="F577" s="214" t="s">
        <v>300</v>
      </c>
      <c r="G577" s="39">
        <f>SUM(G578:G586)</f>
        <v>144057</v>
      </c>
      <c r="H577" s="39">
        <f>H582+H586</f>
        <v>24756</v>
      </c>
      <c r="I577" s="121">
        <f>E577+G577-H577</f>
        <v>382521</v>
      </c>
      <c r="J577" s="5"/>
    </row>
    <row r="578" spans="1:9" ht="13.5" customHeight="1">
      <c r="A578" s="182"/>
      <c r="B578" s="65"/>
      <c r="C578" s="24"/>
      <c r="D578" s="42"/>
      <c r="E578" s="28"/>
      <c r="F578" s="26" t="s">
        <v>409</v>
      </c>
      <c r="G578" s="25">
        <v>3872</v>
      </c>
      <c r="H578" s="25"/>
      <c r="I578" s="28"/>
    </row>
    <row r="579" spans="1:9" ht="13.5" customHeight="1">
      <c r="A579" s="182"/>
      <c r="B579" s="65"/>
      <c r="C579" s="24"/>
      <c r="D579" s="42"/>
      <c r="E579" s="28"/>
      <c r="F579" s="26" t="s">
        <v>416</v>
      </c>
      <c r="G579" s="25">
        <v>25000</v>
      </c>
      <c r="H579" s="25"/>
      <c r="I579" s="28"/>
    </row>
    <row r="580" spans="1:9" ht="13.5" customHeight="1">
      <c r="A580" s="182"/>
      <c r="B580" s="65"/>
      <c r="C580" s="24"/>
      <c r="D580" s="42"/>
      <c r="E580" s="28"/>
      <c r="F580" s="134" t="s">
        <v>419</v>
      </c>
      <c r="G580" s="25">
        <v>50000</v>
      </c>
      <c r="H580" s="25"/>
      <c r="I580" s="28"/>
    </row>
    <row r="581" spans="1:9" ht="13.5" customHeight="1">
      <c r="A581" s="182"/>
      <c r="B581" s="65"/>
      <c r="C581" s="24"/>
      <c r="D581" s="42"/>
      <c r="E581" s="28"/>
      <c r="F581" s="118" t="s">
        <v>388</v>
      </c>
      <c r="G581" s="25">
        <v>33000</v>
      </c>
      <c r="H581" s="25"/>
      <c r="I581" s="28"/>
    </row>
    <row r="582" spans="1:9" ht="13.5" customHeight="1">
      <c r="A582" s="182"/>
      <c r="B582" s="65"/>
      <c r="C582" s="24"/>
      <c r="D582" s="42"/>
      <c r="E582" s="28"/>
      <c r="F582" s="118" t="s">
        <v>388</v>
      </c>
      <c r="G582" s="25"/>
      <c r="H582" s="25">
        <v>17000</v>
      </c>
      <c r="I582" s="28"/>
    </row>
    <row r="583" spans="1:9" ht="13.5" customHeight="1">
      <c r="A583" s="182"/>
      <c r="B583" s="65"/>
      <c r="C583" s="24"/>
      <c r="D583" s="42"/>
      <c r="E583" s="28"/>
      <c r="F583" s="118" t="s">
        <v>441</v>
      </c>
      <c r="G583" s="25">
        <v>2000</v>
      </c>
      <c r="H583" s="25"/>
      <c r="I583" s="28"/>
    </row>
    <row r="584" spans="1:9" ht="13.5" customHeight="1">
      <c r="A584" s="182"/>
      <c r="B584" s="65"/>
      <c r="C584" s="24"/>
      <c r="D584" s="42"/>
      <c r="E584" s="28"/>
      <c r="F584" s="26" t="s">
        <v>371</v>
      </c>
      <c r="G584" s="25">
        <v>20000</v>
      </c>
      <c r="H584" s="25"/>
      <c r="I584" s="28"/>
    </row>
    <row r="585" spans="1:9" ht="13.5" customHeight="1">
      <c r="A585" s="182"/>
      <c r="B585" s="65"/>
      <c r="C585" s="24"/>
      <c r="D585" s="42"/>
      <c r="E585" s="28"/>
      <c r="F585" s="26" t="s">
        <v>382</v>
      </c>
      <c r="G585" s="25">
        <v>2100</v>
      </c>
      <c r="H585" s="25"/>
      <c r="I585" s="28"/>
    </row>
    <row r="586" spans="1:9" ht="13.5" customHeight="1">
      <c r="A586" s="182"/>
      <c r="B586" s="65"/>
      <c r="C586" s="24"/>
      <c r="D586" s="42"/>
      <c r="E586" s="28"/>
      <c r="F586" s="26" t="s">
        <v>444</v>
      </c>
      <c r="G586" s="25">
        <v>8085</v>
      </c>
      <c r="H586" s="25">
        <v>7756</v>
      </c>
      <c r="I586" s="28"/>
    </row>
    <row r="587" spans="1:10" ht="13.5" customHeight="1">
      <c r="A587" s="178"/>
      <c r="B587" s="50">
        <v>85419</v>
      </c>
      <c r="C587" s="20"/>
      <c r="D587" s="61" t="s">
        <v>227</v>
      </c>
      <c r="E587" s="21">
        <f>E588</f>
        <v>463430</v>
      </c>
      <c r="F587" s="21" t="s">
        <v>243</v>
      </c>
      <c r="G587" s="21">
        <f>G588</f>
        <v>8856</v>
      </c>
      <c r="H587" s="21">
        <f>H588</f>
        <v>119947</v>
      </c>
      <c r="I587" s="21">
        <f>E587+G587-H587</f>
        <v>352339</v>
      </c>
      <c r="J587" s="288"/>
    </row>
    <row r="588" spans="1:9" ht="13.5" customHeight="1">
      <c r="A588" s="178"/>
      <c r="B588" s="182"/>
      <c r="C588" s="24"/>
      <c r="D588" s="127" t="s">
        <v>228</v>
      </c>
      <c r="E588" s="121">
        <v>463430</v>
      </c>
      <c r="F588" s="39" t="s">
        <v>300</v>
      </c>
      <c r="G588" s="121">
        <f>G589</f>
        <v>8856</v>
      </c>
      <c r="H588" s="121">
        <f>SUM(H589:H593)</f>
        <v>119947</v>
      </c>
      <c r="I588" s="121">
        <f>E588+G588-H588</f>
        <v>352339</v>
      </c>
    </row>
    <row r="589" spans="1:9" ht="13.5" customHeight="1">
      <c r="A589" s="178"/>
      <c r="B589" s="182"/>
      <c r="C589" s="24"/>
      <c r="D589" s="42"/>
      <c r="E589" s="28"/>
      <c r="F589" s="26" t="s">
        <v>409</v>
      </c>
      <c r="G589" s="25">
        <v>8856</v>
      </c>
      <c r="H589" s="25"/>
      <c r="I589" s="28"/>
    </row>
    <row r="590" spans="1:9" ht="13.5" customHeight="1">
      <c r="A590" s="178"/>
      <c r="B590" s="182"/>
      <c r="C590" s="24"/>
      <c r="D590" s="42"/>
      <c r="E590" s="28"/>
      <c r="F590" s="26" t="s">
        <v>414</v>
      </c>
      <c r="G590" s="25"/>
      <c r="H590" s="25">
        <v>1142</v>
      </c>
      <c r="I590" s="28"/>
    </row>
    <row r="591" spans="1:9" ht="13.5" customHeight="1">
      <c r="A591" s="178"/>
      <c r="B591" s="182"/>
      <c r="C591" s="24"/>
      <c r="D591" s="42"/>
      <c r="E591" s="28"/>
      <c r="F591" s="118" t="s">
        <v>441</v>
      </c>
      <c r="G591" s="25"/>
      <c r="H591" s="25">
        <v>90000</v>
      </c>
      <c r="I591" s="28"/>
    </row>
    <row r="592" spans="1:9" ht="13.5" customHeight="1">
      <c r="A592" s="178"/>
      <c r="B592" s="182"/>
      <c r="C592" s="24"/>
      <c r="D592" s="42"/>
      <c r="E592" s="25"/>
      <c r="F592" s="26" t="s">
        <v>442</v>
      </c>
      <c r="G592" s="25"/>
      <c r="H592" s="25">
        <v>23000</v>
      </c>
      <c r="I592" s="28"/>
    </row>
    <row r="593" spans="1:9" ht="13.5" customHeight="1">
      <c r="A593" s="178"/>
      <c r="B593" s="182"/>
      <c r="C593" s="24"/>
      <c r="D593" s="42"/>
      <c r="E593" s="28"/>
      <c r="F593" s="26" t="s">
        <v>445</v>
      </c>
      <c r="G593" s="25"/>
      <c r="H593" s="25">
        <v>5805</v>
      </c>
      <c r="I593" s="28"/>
    </row>
    <row r="594" spans="1:9" ht="13.5" customHeight="1">
      <c r="A594" s="178"/>
      <c r="B594" s="141"/>
      <c r="C594" s="24"/>
      <c r="D594" s="128"/>
      <c r="E594" s="354"/>
      <c r="F594" s="26"/>
      <c r="G594" s="81"/>
      <c r="H594" s="25"/>
      <c r="I594" s="28"/>
    </row>
    <row r="595" spans="1:10" ht="13.5" customHeight="1">
      <c r="A595" s="217"/>
      <c r="B595" s="242">
        <v>85420</v>
      </c>
      <c r="C595" s="243"/>
      <c r="D595" s="244" t="s">
        <v>165</v>
      </c>
      <c r="E595" s="245">
        <f>E596</f>
        <v>3252138</v>
      </c>
      <c r="F595" s="244" t="s">
        <v>243</v>
      </c>
      <c r="G595" s="245">
        <f>G596</f>
        <v>570793</v>
      </c>
      <c r="H595" s="246">
        <f>H596</f>
        <v>0</v>
      </c>
      <c r="I595" s="246">
        <f>I596</f>
        <v>3822931</v>
      </c>
      <c r="J595" s="288"/>
    </row>
    <row r="596" spans="1:9" ht="13.5" customHeight="1">
      <c r="A596" s="217"/>
      <c r="B596" s="247"/>
      <c r="C596" s="248"/>
      <c r="D596" s="151" t="s">
        <v>166</v>
      </c>
      <c r="E596" s="55">
        <v>3252138</v>
      </c>
      <c r="F596" s="39" t="s">
        <v>300</v>
      </c>
      <c r="G596" s="55">
        <f>G597+G598+G599</f>
        <v>570793</v>
      </c>
      <c r="H596" s="57"/>
      <c r="I596" s="57">
        <f>E596+G596-H596</f>
        <v>3822931</v>
      </c>
    </row>
    <row r="597" spans="1:9" ht="13.5" customHeight="1">
      <c r="A597" s="217"/>
      <c r="B597" s="247"/>
      <c r="C597" s="248"/>
      <c r="D597" s="151"/>
      <c r="E597" s="55"/>
      <c r="F597" s="26" t="s">
        <v>409</v>
      </c>
      <c r="G597" s="133">
        <v>62147</v>
      </c>
      <c r="H597" s="134"/>
      <c r="I597" s="134"/>
    </row>
    <row r="598" spans="1:9" ht="13.5" customHeight="1">
      <c r="A598" s="217"/>
      <c r="B598" s="247"/>
      <c r="C598" s="248"/>
      <c r="D598" s="151"/>
      <c r="E598" s="55"/>
      <c r="F598" s="26" t="s">
        <v>409</v>
      </c>
      <c r="G598" s="133">
        <v>437298</v>
      </c>
      <c r="H598" s="134"/>
      <c r="I598" s="134"/>
    </row>
    <row r="599" spans="1:9" ht="13.5" customHeight="1">
      <c r="A599" s="217"/>
      <c r="B599" s="247"/>
      <c r="C599" s="248"/>
      <c r="D599" s="151"/>
      <c r="E599" s="55"/>
      <c r="F599" s="26" t="s">
        <v>378</v>
      </c>
      <c r="G599" s="133">
        <v>71348</v>
      </c>
      <c r="H599" s="132"/>
      <c r="I599" s="132"/>
    </row>
    <row r="600" spans="1:9" ht="13.5" customHeight="1">
      <c r="A600" s="217"/>
      <c r="B600" s="247"/>
      <c r="C600" s="248"/>
      <c r="D600" s="151"/>
      <c r="E600" s="55"/>
      <c r="F600" s="208"/>
      <c r="G600" s="133"/>
      <c r="H600" s="132"/>
      <c r="I600" s="132"/>
    </row>
    <row r="601" spans="1:10" ht="13.5" customHeight="1">
      <c r="A601" s="182"/>
      <c r="B601" s="50">
        <v>85446</v>
      </c>
      <c r="C601" s="20"/>
      <c r="D601" s="61" t="s">
        <v>133</v>
      </c>
      <c r="E601" s="21">
        <f>E602+E604+E606+E608</f>
        <v>7433</v>
      </c>
      <c r="F601" s="221" t="s">
        <v>243</v>
      </c>
      <c r="G601" s="21">
        <f>G602+G604+G608+G606</f>
        <v>1100</v>
      </c>
      <c r="H601" s="21">
        <f>H608+H602+H604+H606</f>
        <v>1108</v>
      </c>
      <c r="I601" s="21">
        <f>E601+G601-H601</f>
        <v>7425</v>
      </c>
      <c r="J601" s="288"/>
    </row>
    <row r="602" spans="1:9" ht="13.5" customHeight="1">
      <c r="A602" s="182"/>
      <c r="B602" s="182"/>
      <c r="C602" s="125"/>
      <c r="D602" s="127" t="s">
        <v>146</v>
      </c>
      <c r="E602" s="121">
        <v>2203</v>
      </c>
      <c r="F602" s="208" t="s">
        <v>337</v>
      </c>
      <c r="G602" s="28">
        <v>700</v>
      </c>
      <c r="H602" s="28">
        <v>0</v>
      </c>
      <c r="I602" s="121">
        <f>E602+G602</f>
        <v>2903</v>
      </c>
    </row>
    <row r="603" spans="1:9" ht="13.5" customHeight="1">
      <c r="A603" s="182"/>
      <c r="B603" s="182"/>
      <c r="C603" s="125"/>
      <c r="D603" s="127"/>
      <c r="E603" s="121"/>
      <c r="F603" s="118"/>
      <c r="G603" s="25"/>
      <c r="H603" s="25"/>
      <c r="I603" s="121"/>
    </row>
    <row r="604" spans="1:9" ht="13.5" customHeight="1">
      <c r="A604" s="182"/>
      <c r="B604" s="182"/>
      <c r="C604" s="24"/>
      <c r="D604" s="127" t="s">
        <v>95</v>
      </c>
      <c r="E604" s="121">
        <v>2907</v>
      </c>
      <c r="F604" s="208" t="s">
        <v>337</v>
      </c>
      <c r="G604" s="28">
        <v>400</v>
      </c>
      <c r="H604" s="28">
        <v>0</v>
      </c>
      <c r="I604" s="121">
        <f>E604+G604</f>
        <v>3307</v>
      </c>
    </row>
    <row r="605" spans="1:9" ht="13.5" customHeight="1">
      <c r="A605" s="182"/>
      <c r="B605" s="182"/>
      <c r="C605" s="24"/>
      <c r="D605" s="127"/>
      <c r="E605" s="121"/>
      <c r="F605" s="25"/>
      <c r="G605" s="25"/>
      <c r="H605" s="25"/>
      <c r="I605" s="121"/>
    </row>
    <row r="606" spans="1:9" ht="13.5" customHeight="1">
      <c r="A606" s="182"/>
      <c r="B606" s="182"/>
      <c r="C606" s="24"/>
      <c r="D606" s="127" t="s">
        <v>240</v>
      </c>
      <c r="E606" s="121">
        <v>1208</v>
      </c>
      <c r="F606" s="26" t="s">
        <v>445</v>
      </c>
      <c r="G606" s="28">
        <v>0</v>
      </c>
      <c r="H606" s="28">
        <v>8</v>
      </c>
      <c r="I606" s="121">
        <f>E606+G606-H606</f>
        <v>1200</v>
      </c>
    </row>
    <row r="607" spans="1:9" ht="13.5" customHeight="1">
      <c r="A607" s="182"/>
      <c r="B607" s="182"/>
      <c r="C607" s="24"/>
      <c r="D607" s="127"/>
      <c r="E607" s="121"/>
      <c r="F607" s="118"/>
      <c r="G607" s="25"/>
      <c r="H607" s="25"/>
      <c r="I607" s="121"/>
    </row>
    <row r="608" spans="1:9" ht="13.5" customHeight="1">
      <c r="A608" s="141"/>
      <c r="B608" s="141"/>
      <c r="C608" s="24"/>
      <c r="D608" s="127" t="s">
        <v>139</v>
      </c>
      <c r="E608" s="121">
        <v>1115</v>
      </c>
      <c r="F608" s="208" t="s">
        <v>337</v>
      </c>
      <c r="G608" s="28"/>
      <c r="H608" s="28">
        <v>1100</v>
      </c>
      <c r="I608" s="121">
        <f>E608+G608-H608</f>
        <v>15</v>
      </c>
    </row>
    <row r="609" spans="1:9" ht="13.5" customHeight="1">
      <c r="A609" s="62"/>
      <c r="B609" s="62"/>
      <c r="C609" s="62"/>
      <c r="D609" s="215"/>
      <c r="E609" s="46" t="s">
        <v>479</v>
      </c>
      <c r="F609" s="89"/>
      <c r="G609" s="216"/>
      <c r="H609" s="126"/>
      <c r="I609" s="216"/>
    </row>
    <row r="610" spans="1:9" ht="13.5" customHeight="1">
      <c r="A610" s="62"/>
      <c r="B610" s="62"/>
      <c r="C610" s="62"/>
      <c r="D610" s="215"/>
      <c r="E610" s="216"/>
      <c r="F610" s="89"/>
      <c r="G610" s="216"/>
      <c r="H610" s="126"/>
      <c r="I610" s="216"/>
    </row>
    <row r="611" spans="1:9" ht="13.5" customHeight="1">
      <c r="A611" s="321" t="s">
        <v>107</v>
      </c>
      <c r="B611" s="346" t="s">
        <v>108</v>
      </c>
      <c r="C611" s="321" t="s">
        <v>1</v>
      </c>
      <c r="D611" s="321" t="s">
        <v>2</v>
      </c>
      <c r="E611" s="320" t="s">
        <v>113</v>
      </c>
      <c r="F611" s="321" t="s">
        <v>5</v>
      </c>
      <c r="G611" s="320" t="s">
        <v>109</v>
      </c>
      <c r="H611" s="321" t="s">
        <v>110</v>
      </c>
      <c r="I611" s="321" t="s">
        <v>8</v>
      </c>
    </row>
    <row r="612" spans="1:9" ht="13.5" customHeight="1">
      <c r="A612" s="348"/>
      <c r="B612" s="427"/>
      <c r="C612" s="323"/>
      <c r="D612" s="323"/>
      <c r="E612" s="322" t="s">
        <v>4</v>
      </c>
      <c r="F612" s="323"/>
      <c r="G612" s="322"/>
      <c r="H612" s="323"/>
      <c r="I612" s="323" t="s">
        <v>111</v>
      </c>
    </row>
    <row r="613" spans="1:10" ht="13.5" customHeight="1">
      <c r="A613" s="184"/>
      <c r="B613" s="50">
        <v>85495</v>
      </c>
      <c r="C613" s="20"/>
      <c r="D613" s="61" t="s">
        <v>73</v>
      </c>
      <c r="E613" s="21">
        <f>E614+E615+E616+E617+E618</f>
        <v>316722</v>
      </c>
      <c r="F613" s="221" t="s">
        <v>243</v>
      </c>
      <c r="G613" s="21">
        <f>G614+G617+G618+G615</f>
        <v>43674</v>
      </c>
      <c r="H613" s="21">
        <f>H614+H618+H615+H617</f>
        <v>339079</v>
      </c>
      <c r="I613" s="21">
        <f>E613+G613-H613</f>
        <v>21317</v>
      </c>
      <c r="J613" s="288"/>
    </row>
    <row r="614" spans="1:9" ht="13.5" customHeight="1">
      <c r="A614" s="178"/>
      <c r="B614" s="182"/>
      <c r="C614" s="24"/>
      <c r="D614" s="127" t="s">
        <v>228</v>
      </c>
      <c r="E614" s="121">
        <v>10775</v>
      </c>
      <c r="F614" s="26"/>
      <c r="G614" s="25">
        <v>0</v>
      </c>
      <c r="H614" s="25">
        <v>0</v>
      </c>
      <c r="I614" s="121">
        <f>E614+G614-H614</f>
        <v>10775</v>
      </c>
    </row>
    <row r="615" spans="1:9" ht="13.5" customHeight="1">
      <c r="A615" s="178"/>
      <c r="B615" s="182"/>
      <c r="C615" s="24"/>
      <c r="D615" s="127" t="s">
        <v>146</v>
      </c>
      <c r="E615" s="121">
        <v>5135</v>
      </c>
      <c r="F615" s="118"/>
      <c r="G615" s="39">
        <v>0</v>
      </c>
      <c r="H615" s="39">
        <v>0</v>
      </c>
      <c r="I615" s="121">
        <f>E615+G615-H615</f>
        <v>5135</v>
      </c>
    </row>
    <row r="616" spans="1:9" ht="13.5" customHeight="1">
      <c r="A616" s="178"/>
      <c r="B616" s="182"/>
      <c r="C616" s="24"/>
      <c r="D616" s="127" t="s">
        <v>95</v>
      </c>
      <c r="E616" s="121">
        <v>962</v>
      </c>
      <c r="F616" s="39"/>
      <c r="G616" s="39">
        <v>0</v>
      </c>
      <c r="H616" s="39">
        <v>0</v>
      </c>
      <c r="I616" s="121">
        <f>E616</f>
        <v>962</v>
      </c>
    </row>
    <row r="617" spans="1:9" ht="13.5" customHeight="1">
      <c r="A617" s="178"/>
      <c r="B617" s="182"/>
      <c r="C617" s="24"/>
      <c r="D617" s="127" t="s">
        <v>240</v>
      </c>
      <c r="E617" s="121">
        <v>0</v>
      </c>
      <c r="F617" s="26" t="s">
        <v>445</v>
      </c>
      <c r="G617" s="25">
        <v>242</v>
      </c>
      <c r="H617" s="25">
        <v>0</v>
      </c>
      <c r="I617" s="121">
        <f>E617+G617-H617</f>
        <v>242</v>
      </c>
    </row>
    <row r="618" spans="1:9" ht="13.5" customHeight="1">
      <c r="A618" s="178"/>
      <c r="B618" s="182"/>
      <c r="C618" s="24"/>
      <c r="D618" s="127" t="s">
        <v>81</v>
      </c>
      <c r="E618" s="121">
        <v>299850</v>
      </c>
      <c r="F618" s="39" t="s">
        <v>300</v>
      </c>
      <c r="G618" s="121">
        <f>G620+G625</f>
        <v>43432</v>
      </c>
      <c r="H618" s="121">
        <f>SUM(H619:H626)</f>
        <v>339079</v>
      </c>
      <c r="I618" s="121">
        <f>E618+G618-H618</f>
        <v>4203</v>
      </c>
    </row>
    <row r="619" spans="1:9" ht="13.5" customHeight="1">
      <c r="A619" s="178"/>
      <c r="B619" s="182"/>
      <c r="C619" s="24"/>
      <c r="D619" s="127"/>
      <c r="E619" s="121"/>
      <c r="F619" s="118" t="s">
        <v>408</v>
      </c>
      <c r="G619" s="25"/>
      <c r="H619" s="25">
        <v>28000</v>
      </c>
      <c r="I619" s="28"/>
    </row>
    <row r="620" spans="1:9" ht="13.5" customHeight="1">
      <c r="A620" s="178"/>
      <c r="B620" s="182"/>
      <c r="C620" s="24"/>
      <c r="D620" s="127"/>
      <c r="E620" s="121"/>
      <c r="F620" s="26" t="s">
        <v>409</v>
      </c>
      <c r="G620" s="25">
        <v>3432</v>
      </c>
      <c r="H620" s="25">
        <v>200000</v>
      </c>
      <c r="I620" s="28"/>
    </row>
    <row r="621" spans="1:9" ht="13.5" customHeight="1">
      <c r="A621" s="178"/>
      <c r="B621" s="182"/>
      <c r="C621" s="24"/>
      <c r="D621" s="127"/>
      <c r="E621" s="121"/>
      <c r="F621" s="25" t="s">
        <v>362</v>
      </c>
      <c r="G621" s="25"/>
      <c r="H621" s="25">
        <v>700</v>
      </c>
      <c r="I621" s="28"/>
    </row>
    <row r="622" spans="1:9" ht="13.5" customHeight="1">
      <c r="A622" s="178"/>
      <c r="B622" s="182"/>
      <c r="C622" s="24"/>
      <c r="D622" s="127"/>
      <c r="E622" s="121"/>
      <c r="F622" s="26" t="s">
        <v>436</v>
      </c>
      <c r="G622" s="25"/>
      <c r="H622" s="25">
        <v>39900</v>
      </c>
      <c r="I622" s="28"/>
    </row>
    <row r="623" spans="1:9" ht="13.5" customHeight="1">
      <c r="A623" s="178"/>
      <c r="B623" s="182"/>
      <c r="C623" s="24"/>
      <c r="D623" s="127"/>
      <c r="E623" s="121"/>
      <c r="F623" s="25" t="s">
        <v>439</v>
      </c>
      <c r="G623" s="25"/>
      <c r="H623" s="25">
        <v>8050</v>
      </c>
      <c r="I623" s="28"/>
    </row>
    <row r="624" spans="1:9" ht="13.5" customHeight="1">
      <c r="A624" s="178"/>
      <c r="B624" s="182"/>
      <c r="C624" s="24"/>
      <c r="D624" s="127"/>
      <c r="E624" s="121"/>
      <c r="F624" s="26" t="s">
        <v>378</v>
      </c>
      <c r="G624" s="28"/>
      <c r="H624" s="28">
        <v>4429</v>
      </c>
      <c r="I624" s="28"/>
    </row>
    <row r="625" spans="1:9" ht="13.5" customHeight="1">
      <c r="A625" s="178"/>
      <c r="B625" s="182"/>
      <c r="C625" s="24"/>
      <c r="D625" s="127"/>
      <c r="E625" s="121"/>
      <c r="F625" s="26" t="s">
        <v>385</v>
      </c>
      <c r="G625" s="28">
        <v>40000</v>
      </c>
      <c r="H625" s="28"/>
      <c r="I625" s="28"/>
    </row>
    <row r="626" spans="1:9" ht="13.5" customHeight="1">
      <c r="A626" s="189"/>
      <c r="B626" s="141"/>
      <c r="C626" s="77"/>
      <c r="D626" s="127"/>
      <c r="E626" s="25"/>
      <c r="F626" s="26" t="s">
        <v>445</v>
      </c>
      <c r="G626" s="28"/>
      <c r="H626" s="28">
        <v>58000</v>
      </c>
      <c r="I626" s="28"/>
    </row>
    <row r="627" spans="1:10" ht="13.5" customHeight="1">
      <c r="A627" s="163">
        <v>855</v>
      </c>
      <c r="B627" s="181"/>
      <c r="C627" s="35"/>
      <c r="D627" s="95" t="s">
        <v>290</v>
      </c>
      <c r="E627" s="94">
        <f>E635+E655</f>
        <v>4971366</v>
      </c>
      <c r="F627" s="94"/>
      <c r="G627" s="94">
        <f>G635+G655+G629</f>
        <v>271572</v>
      </c>
      <c r="H627" s="94">
        <f>H635+H655+H629</f>
        <v>171560</v>
      </c>
      <c r="I627" s="94">
        <f>E627+G627-H627</f>
        <v>5071378</v>
      </c>
      <c r="J627" s="5"/>
    </row>
    <row r="628" spans="1:9" ht="13.5" customHeight="1">
      <c r="A628" s="163"/>
      <c r="B628" s="95"/>
      <c r="C628" s="35"/>
      <c r="D628" s="166" t="s">
        <v>248</v>
      </c>
      <c r="E628" s="201">
        <v>0</v>
      </c>
      <c r="F628" s="32"/>
      <c r="G628" s="201"/>
      <c r="H628" s="201">
        <v>0</v>
      </c>
      <c r="I628" s="201">
        <f>E628+G628</f>
        <v>0</v>
      </c>
    </row>
    <row r="629" spans="1:9" ht="13.5" customHeight="1">
      <c r="A629" s="220"/>
      <c r="B629" s="70">
        <v>85504</v>
      </c>
      <c r="C629" s="71"/>
      <c r="D629" s="160" t="s">
        <v>350</v>
      </c>
      <c r="E629" s="336">
        <v>0</v>
      </c>
      <c r="F629" s="72" t="s">
        <v>243</v>
      </c>
      <c r="G629" s="336">
        <f>G630</f>
        <v>45880</v>
      </c>
      <c r="H629" s="336">
        <f>H630</f>
        <v>1240</v>
      </c>
      <c r="I629" s="336">
        <f>I630</f>
        <v>44640</v>
      </c>
    </row>
    <row r="630" spans="1:9" ht="13.5" customHeight="1">
      <c r="A630" s="233"/>
      <c r="B630" s="205"/>
      <c r="C630" s="71"/>
      <c r="D630" s="338" t="s">
        <v>313</v>
      </c>
      <c r="E630" s="336">
        <v>0</v>
      </c>
      <c r="F630" s="117" t="s">
        <v>300</v>
      </c>
      <c r="G630" s="336">
        <f>G631+G633</f>
        <v>45880</v>
      </c>
      <c r="H630" s="336">
        <f>H632</f>
        <v>1240</v>
      </c>
      <c r="I630" s="336">
        <f>E5747+G630-H630</f>
        <v>44640</v>
      </c>
    </row>
    <row r="631" spans="1:9" ht="13.5" customHeight="1">
      <c r="A631" s="233"/>
      <c r="B631" s="205"/>
      <c r="C631" s="71"/>
      <c r="D631" s="207"/>
      <c r="E631" s="336"/>
      <c r="F631" s="118" t="s">
        <v>421</v>
      </c>
      <c r="G631" s="278">
        <v>43710</v>
      </c>
      <c r="H631" s="278"/>
      <c r="I631" s="278"/>
    </row>
    <row r="632" spans="1:9" ht="13.5" customHeight="1">
      <c r="A632" s="233"/>
      <c r="B632" s="205"/>
      <c r="C632" s="71"/>
      <c r="D632" s="207"/>
      <c r="E632" s="336"/>
      <c r="F632" s="25" t="s">
        <v>439</v>
      </c>
      <c r="G632" s="339"/>
      <c r="H632" s="339">
        <v>1240</v>
      </c>
      <c r="I632" s="339"/>
    </row>
    <row r="633" spans="1:9" ht="13.5" customHeight="1">
      <c r="A633" s="233"/>
      <c r="B633" s="205"/>
      <c r="C633" s="71"/>
      <c r="D633" s="207"/>
      <c r="E633" s="336"/>
      <c r="F633" s="25" t="s">
        <v>371</v>
      </c>
      <c r="G633" s="339">
        <v>2170</v>
      </c>
      <c r="H633" s="339"/>
      <c r="I633" s="339"/>
    </row>
    <row r="634" spans="1:9" ht="13.5" customHeight="1">
      <c r="A634" s="233"/>
      <c r="B634" s="205"/>
      <c r="C634" s="71"/>
      <c r="D634" s="207"/>
      <c r="E634" s="336"/>
      <c r="F634" s="25"/>
      <c r="G634" s="339"/>
      <c r="H634" s="339"/>
      <c r="I634" s="339"/>
    </row>
    <row r="635" spans="1:10" ht="13.5" customHeight="1">
      <c r="A635" s="233"/>
      <c r="B635" s="70">
        <v>85508</v>
      </c>
      <c r="C635" s="71"/>
      <c r="D635" s="160" t="s">
        <v>291</v>
      </c>
      <c r="E635" s="336">
        <f>E636+E651</f>
        <v>2669422</v>
      </c>
      <c r="F635" s="72" t="s">
        <v>243</v>
      </c>
      <c r="G635" s="336">
        <f>G636+G651</f>
        <v>109779</v>
      </c>
      <c r="H635" s="336">
        <f>H636+H651</f>
        <v>168663</v>
      </c>
      <c r="I635" s="336">
        <f>E635+G635-H635</f>
        <v>2610538</v>
      </c>
      <c r="J635" s="5"/>
    </row>
    <row r="636" spans="1:9" ht="13.5" customHeight="1">
      <c r="A636" s="233"/>
      <c r="B636" s="205"/>
      <c r="C636" s="71"/>
      <c r="D636" s="338" t="s">
        <v>313</v>
      </c>
      <c r="E636" s="339">
        <v>2633686</v>
      </c>
      <c r="F636" s="117" t="s">
        <v>300</v>
      </c>
      <c r="G636" s="339">
        <f>SUM(G637:G644)</f>
        <v>103779</v>
      </c>
      <c r="H636" s="339">
        <f>H638+H640+H641+H644</f>
        <v>164703</v>
      </c>
      <c r="I636" s="339">
        <f>E636+G636-H636</f>
        <v>2572762</v>
      </c>
    </row>
    <row r="637" spans="1:9" ht="13.5" customHeight="1">
      <c r="A637" s="233"/>
      <c r="B637" s="205"/>
      <c r="C637" s="71"/>
      <c r="D637" s="338"/>
      <c r="E637" s="336"/>
      <c r="F637" s="25" t="s">
        <v>362</v>
      </c>
      <c r="G637" s="278">
        <v>3960</v>
      </c>
      <c r="H637" s="278"/>
      <c r="I637" s="278"/>
    </row>
    <row r="638" spans="1:9" ht="13.5" customHeight="1">
      <c r="A638" s="233"/>
      <c r="B638" s="205"/>
      <c r="C638" s="71"/>
      <c r="D638" s="338"/>
      <c r="E638" s="336"/>
      <c r="F638" s="118" t="s">
        <v>388</v>
      </c>
      <c r="G638" s="278"/>
      <c r="H638" s="278">
        <v>3125</v>
      </c>
      <c r="I638" s="302"/>
    </row>
    <row r="639" spans="1:9" ht="13.5" customHeight="1">
      <c r="A639" s="233"/>
      <c r="B639" s="205"/>
      <c r="C639" s="71"/>
      <c r="D639" s="338"/>
      <c r="E639" s="336"/>
      <c r="F639" s="118" t="s">
        <v>441</v>
      </c>
      <c r="G639" s="278">
        <v>14390</v>
      </c>
      <c r="H639" s="278"/>
      <c r="I639" s="302"/>
    </row>
    <row r="640" spans="1:9" ht="13.5" customHeight="1">
      <c r="A640" s="233"/>
      <c r="B640" s="205"/>
      <c r="C640" s="71"/>
      <c r="D640" s="338"/>
      <c r="E640" s="336"/>
      <c r="F640" s="118" t="s">
        <v>441</v>
      </c>
      <c r="G640" s="278">
        <v>50000</v>
      </c>
      <c r="H640" s="278">
        <v>140000</v>
      </c>
      <c r="I640" s="278"/>
    </row>
    <row r="641" spans="1:9" ht="13.5" customHeight="1">
      <c r="A641" s="233"/>
      <c r="B641" s="205"/>
      <c r="C641" s="71"/>
      <c r="D641" s="338"/>
      <c r="E641" s="336"/>
      <c r="F641" s="26" t="s">
        <v>371</v>
      </c>
      <c r="G641" s="278"/>
      <c r="H641" s="278">
        <v>6000</v>
      </c>
      <c r="I641" s="278"/>
    </row>
    <row r="642" spans="1:9" ht="13.5" customHeight="1">
      <c r="A642" s="233"/>
      <c r="B642" s="205"/>
      <c r="C642" s="71"/>
      <c r="D642" s="338"/>
      <c r="E642" s="336"/>
      <c r="F642" s="26" t="s">
        <v>443</v>
      </c>
      <c r="G642" s="278">
        <v>25429</v>
      </c>
      <c r="H642" s="278"/>
      <c r="I642" s="278"/>
    </row>
    <row r="643" spans="1:9" ht="13.5" customHeight="1">
      <c r="A643" s="233"/>
      <c r="B643" s="205"/>
      <c r="C643" s="71"/>
      <c r="D643" s="338"/>
      <c r="E643" s="336"/>
      <c r="F643" s="26" t="s">
        <v>385</v>
      </c>
      <c r="G643" s="278">
        <v>10000</v>
      </c>
      <c r="H643" s="278"/>
      <c r="I643" s="278"/>
    </row>
    <row r="644" spans="1:9" ht="13.5" customHeight="1">
      <c r="A644" s="235"/>
      <c r="B644" s="206"/>
      <c r="C644" s="71"/>
      <c r="D644" s="338"/>
      <c r="E644" s="72"/>
      <c r="F644" s="26" t="s">
        <v>445</v>
      </c>
      <c r="G644" s="118"/>
      <c r="H644" s="117">
        <v>15578</v>
      </c>
      <c r="I644" s="117"/>
    </row>
    <row r="645" spans="1:9" ht="13.5" customHeight="1">
      <c r="A645" s="239"/>
      <c r="B645" s="239"/>
      <c r="C645" s="239"/>
      <c r="D645" s="447"/>
      <c r="E645" s="448"/>
      <c r="F645" s="47"/>
      <c r="G645" s="89"/>
      <c r="H645" s="448"/>
      <c r="I645" s="448"/>
    </row>
    <row r="646" spans="1:9" ht="13.5" customHeight="1">
      <c r="A646" s="239"/>
      <c r="B646" s="239"/>
      <c r="C646" s="239"/>
      <c r="D646" s="447"/>
      <c r="E646" s="448"/>
      <c r="F646" s="47"/>
      <c r="G646" s="89"/>
      <c r="H646" s="448"/>
      <c r="I646" s="448"/>
    </row>
    <row r="647" spans="1:9" ht="13.5" customHeight="1">
      <c r="A647" s="239"/>
      <c r="B647" s="239"/>
      <c r="C647" s="239"/>
      <c r="D647" s="447"/>
      <c r="E647" s="89" t="s">
        <v>480</v>
      </c>
      <c r="F647" s="47"/>
      <c r="G647" s="89"/>
      <c r="H647" s="448"/>
      <c r="I647" s="448"/>
    </row>
    <row r="648" spans="1:9" ht="13.5" customHeight="1">
      <c r="A648" s="239"/>
      <c r="B648" s="239"/>
      <c r="C648" s="239"/>
      <c r="D648" s="447"/>
      <c r="E648" s="448"/>
      <c r="F648" s="47"/>
      <c r="G648" s="89"/>
      <c r="H648" s="448"/>
      <c r="I648" s="448"/>
    </row>
    <row r="649" spans="1:9" ht="13.5" customHeight="1">
      <c r="A649" s="321" t="s">
        <v>107</v>
      </c>
      <c r="B649" s="346" t="s">
        <v>108</v>
      </c>
      <c r="C649" s="321" t="s">
        <v>1</v>
      </c>
      <c r="D649" s="321" t="s">
        <v>2</v>
      </c>
      <c r="E649" s="320" t="s">
        <v>113</v>
      </c>
      <c r="F649" s="321" t="s">
        <v>5</v>
      </c>
      <c r="G649" s="320" t="s">
        <v>109</v>
      </c>
      <c r="H649" s="321" t="s">
        <v>110</v>
      </c>
      <c r="I649" s="321" t="s">
        <v>8</v>
      </c>
    </row>
    <row r="650" spans="1:9" ht="13.5" customHeight="1">
      <c r="A650" s="323"/>
      <c r="B650" s="427"/>
      <c r="C650" s="323"/>
      <c r="D650" s="323"/>
      <c r="E650" s="322" t="s">
        <v>4</v>
      </c>
      <c r="F650" s="323"/>
      <c r="G650" s="322"/>
      <c r="H650" s="323"/>
      <c r="I650" s="323" t="s">
        <v>111</v>
      </c>
    </row>
    <row r="651" spans="1:9" ht="13.5" customHeight="1">
      <c r="A651" s="264"/>
      <c r="B651" s="220"/>
      <c r="C651" s="71"/>
      <c r="D651" s="338" t="s">
        <v>213</v>
      </c>
      <c r="E651" s="337">
        <v>35736</v>
      </c>
      <c r="F651" s="26" t="s">
        <v>300</v>
      </c>
      <c r="G651" s="337">
        <f>G652</f>
        <v>6000</v>
      </c>
      <c r="H651" s="337">
        <f>H653</f>
        <v>3960</v>
      </c>
      <c r="I651" s="337">
        <f>E651+G651-H651</f>
        <v>37776</v>
      </c>
    </row>
    <row r="652" spans="1:9" ht="13.5" customHeight="1">
      <c r="A652" s="264"/>
      <c r="B652" s="233"/>
      <c r="C652" s="71"/>
      <c r="D652" s="160"/>
      <c r="E652" s="336"/>
      <c r="F652" s="26" t="s">
        <v>371</v>
      </c>
      <c r="G652" s="339">
        <v>6000</v>
      </c>
      <c r="H652" s="337"/>
      <c r="I652" s="339"/>
    </row>
    <row r="653" spans="1:9" ht="13.5" customHeight="1">
      <c r="A653" s="264"/>
      <c r="B653" s="233"/>
      <c r="C653" s="71"/>
      <c r="D653" s="160"/>
      <c r="E653" s="336"/>
      <c r="F653" s="25" t="s">
        <v>362</v>
      </c>
      <c r="G653" s="339"/>
      <c r="H653" s="339">
        <v>3960</v>
      </c>
      <c r="I653" s="339"/>
    </row>
    <row r="654" spans="1:9" ht="13.5" customHeight="1">
      <c r="A654" s="264"/>
      <c r="B654" s="235"/>
      <c r="C654" s="71"/>
      <c r="D654" s="160"/>
      <c r="E654" s="336"/>
      <c r="F654" s="25"/>
      <c r="G654" s="339"/>
      <c r="H654" s="339"/>
      <c r="I654" s="339"/>
    </row>
    <row r="655" spans="1:10" ht="13.5" customHeight="1">
      <c r="A655" s="225"/>
      <c r="B655" s="205">
        <v>85510</v>
      </c>
      <c r="C655" s="71"/>
      <c r="D655" s="160" t="s">
        <v>314</v>
      </c>
      <c r="E655" s="336">
        <f>E656+E660+E663</f>
        <v>2301944</v>
      </c>
      <c r="F655" s="265" t="s">
        <v>243</v>
      </c>
      <c r="G655" s="336">
        <f>G656+G660+G663</f>
        <v>115913</v>
      </c>
      <c r="H655" s="336">
        <f>H660</f>
        <v>1657</v>
      </c>
      <c r="I655" s="336">
        <f>E655+G655-H655</f>
        <v>2416200</v>
      </c>
      <c r="J655" s="5"/>
    </row>
    <row r="656" spans="1:10" ht="13.5" customHeight="1">
      <c r="A656" s="182"/>
      <c r="B656" s="65"/>
      <c r="C656" s="24"/>
      <c r="D656" s="127" t="s">
        <v>315</v>
      </c>
      <c r="E656" s="249">
        <v>1614020</v>
      </c>
      <c r="F656" s="39" t="s">
        <v>243</v>
      </c>
      <c r="G656" s="249">
        <f>G657+G658</f>
        <v>8678</v>
      </c>
      <c r="H656" s="249">
        <v>0</v>
      </c>
      <c r="I656" s="249">
        <f>E656+G656-H656</f>
        <v>1622698</v>
      </c>
      <c r="J656" s="5"/>
    </row>
    <row r="657" spans="1:11" ht="13.5" customHeight="1">
      <c r="A657" s="182"/>
      <c r="B657" s="65"/>
      <c r="C657" s="24"/>
      <c r="D657" s="42"/>
      <c r="E657" s="249"/>
      <c r="F657" s="26" t="s">
        <v>348</v>
      </c>
      <c r="G657" s="78">
        <v>8494</v>
      </c>
      <c r="H657" s="266"/>
      <c r="I657" s="266"/>
      <c r="K657" s="5"/>
    </row>
    <row r="658" spans="1:9" ht="13.5" customHeight="1">
      <c r="A658" s="182"/>
      <c r="B658" s="65"/>
      <c r="C658" s="24"/>
      <c r="D658" s="42"/>
      <c r="E658" s="249"/>
      <c r="F658" s="26" t="s">
        <v>382</v>
      </c>
      <c r="G658" s="78">
        <v>184</v>
      </c>
      <c r="H658" s="266"/>
      <c r="I658" s="266"/>
    </row>
    <row r="659" spans="1:9" ht="13.5" customHeight="1">
      <c r="A659" s="182"/>
      <c r="B659" s="65"/>
      <c r="C659" s="24"/>
      <c r="D659" s="42"/>
      <c r="E659" s="249"/>
      <c r="F659" s="26"/>
      <c r="G659" s="78"/>
      <c r="H659" s="266"/>
      <c r="I659" s="266"/>
    </row>
    <row r="660" spans="1:9" ht="13.5" customHeight="1">
      <c r="A660" s="182"/>
      <c r="B660" s="65"/>
      <c r="C660" s="24"/>
      <c r="D660" s="127" t="s">
        <v>138</v>
      </c>
      <c r="E660" s="249">
        <v>687924</v>
      </c>
      <c r="F660" s="118" t="s">
        <v>300</v>
      </c>
      <c r="G660" s="266">
        <f>G661+G662</f>
        <v>107235</v>
      </c>
      <c r="H660" s="266">
        <f>H662</f>
        <v>1657</v>
      </c>
      <c r="I660" s="249">
        <f>E660+G660-H660</f>
        <v>793502</v>
      </c>
    </row>
    <row r="661" spans="1:9" ht="13.5" customHeight="1">
      <c r="A661" s="182"/>
      <c r="B661" s="65"/>
      <c r="C661" s="24"/>
      <c r="D661" s="127"/>
      <c r="E661" s="249"/>
      <c r="F661" s="118" t="s">
        <v>441</v>
      </c>
      <c r="G661" s="266">
        <v>90000</v>
      </c>
      <c r="H661" s="266"/>
      <c r="I661" s="249"/>
    </row>
    <row r="662" spans="1:9" ht="13.5" customHeight="1">
      <c r="A662" s="182"/>
      <c r="B662" s="65"/>
      <c r="C662" s="24"/>
      <c r="D662" s="127"/>
      <c r="E662" s="249"/>
      <c r="F662" s="26" t="s">
        <v>445</v>
      </c>
      <c r="G662" s="78">
        <v>17235</v>
      </c>
      <c r="H662" s="266">
        <v>1657</v>
      </c>
      <c r="I662" s="249"/>
    </row>
    <row r="663" spans="1:9" ht="13.5" customHeight="1">
      <c r="A663" s="182"/>
      <c r="B663" s="65"/>
      <c r="C663" s="24"/>
      <c r="D663" s="127" t="s">
        <v>139</v>
      </c>
      <c r="E663" s="249">
        <v>0</v>
      </c>
      <c r="F663" s="39"/>
      <c r="G663" s="249"/>
      <c r="H663" s="249"/>
      <c r="I663" s="249">
        <f>E663</f>
        <v>0</v>
      </c>
    </row>
    <row r="664" spans="1:9" ht="13.5" customHeight="1">
      <c r="A664" s="182"/>
      <c r="B664" s="65"/>
      <c r="C664" s="24">
        <v>2320</v>
      </c>
      <c r="D664" s="42" t="s">
        <v>193</v>
      </c>
      <c r="E664" s="249"/>
      <c r="F664" s="39"/>
      <c r="G664" s="249"/>
      <c r="H664" s="249"/>
      <c r="I664" s="249"/>
    </row>
    <row r="665" spans="1:9" ht="13.5" customHeight="1">
      <c r="A665" s="182"/>
      <c r="B665" s="65"/>
      <c r="C665" s="24"/>
      <c r="D665" s="42" t="s">
        <v>194</v>
      </c>
      <c r="E665" s="249"/>
      <c r="F665" s="39"/>
      <c r="G665" s="249"/>
      <c r="H665" s="249"/>
      <c r="I665" s="249"/>
    </row>
    <row r="666" spans="1:9" ht="13.5" customHeight="1">
      <c r="A666" s="141"/>
      <c r="B666" s="69"/>
      <c r="C666" s="24"/>
      <c r="D666" s="42" t="s">
        <v>195</v>
      </c>
      <c r="E666" s="28">
        <v>0</v>
      </c>
      <c r="F666" s="25"/>
      <c r="G666" s="28"/>
      <c r="H666" s="28"/>
      <c r="I666" s="28">
        <f>E666</f>
        <v>0</v>
      </c>
    </row>
    <row r="667" spans="1:9" ht="13.5" customHeight="1">
      <c r="A667" s="181">
        <v>900</v>
      </c>
      <c r="B667" s="167"/>
      <c r="C667" s="181"/>
      <c r="D667" s="181" t="s">
        <v>209</v>
      </c>
      <c r="E667" s="352"/>
      <c r="F667" s="355"/>
      <c r="G667" s="352"/>
      <c r="H667" s="351"/>
      <c r="I667" s="351"/>
    </row>
    <row r="668" spans="1:9" ht="13.5" customHeight="1">
      <c r="A668" s="181"/>
      <c r="B668" s="167"/>
      <c r="C668" s="95"/>
      <c r="D668" s="95" t="s">
        <v>210</v>
      </c>
      <c r="E668" s="96">
        <f>E671+E674</f>
        <v>140700</v>
      </c>
      <c r="F668" s="250"/>
      <c r="G668" s="96">
        <f>G671+G674</f>
        <v>154556</v>
      </c>
      <c r="H668" s="94">
        <f>H671+H674</f>
        <v>0</v>
      </c>
      <c r="I668" s="94">
        <f>E668+G668-H668</f>
        <v>295256</v>
      </c>
    </row>
    <row r="669" spans="1:9" ht="13.5" customHeight="1">
      <c r="A669" s="95"/>
      <c r="B669" s="101"/>
      <c r="C669" s="95"/>
      <c r="D669" s="251" t="s">
        <v>248</v>
      </c>
      <c r="E669" s="272"/>
      <c r="F669" s="279"/>
      <c r="G669" s="272">
        <v>0</v>
      </c>
      <c r="H669" s="270">
        <f>H675</f>
        <v>0</v>
      </c>
      <c r="I669" s="270">
        <f>E669+G669-H669</f>
        <v>0</v>
      </c>
    </row>
    <row r="670" spans="1:9" ht="13.5" customHeight="1">
      <c r="A670" s="154"/>
      <c r="B670" s="63">
        <v>90019</v>
      </c>
      <c r="C670" s="20"/>
      <c r="D670" s="61" t="s">
        <v>182</v>
      </c>
      <c r="E670" s="21"/>
      <c r="F670" s="252"/>
      <c r="G670" s="44"/>
      <c r="H670" s="44"/>
      <c r="I670" s="21"/>
    </row>
    <row r="671" spans="1:9" ht="13.5" customHeight="1">
      <c r="A671" s="182"/>
      <c r="B671" s="64"/>
      <c r="C671" s="20"/>
      <c r="D671" s="61" t="s">
        <v>183</v>
      </c>
      <c r="E671" s="21">
        <v>140000</v>
      </c>
      <c r="F671" s="244"/>
      <c r="G671" s="21"/>
      <c r="H671" s="21"/>
      <c r="I671" s="21">
        <f>E671-H671</f>
        <v>140000</v>
      </c>
    </row>
    <row r="672" spans="1:9" ht="13.5" customHeight="1">
      <c r="A672" s="182"/>
      <c r="B672" s="64"/>
      <c r="C672" s="253"/>
      <c r="D672" s="127" t="s">
        <v>213</v>
      </c>
      <c r="E672" s="254">
        <v>140000</v>
      </c>
      <c r="F672" s="118"/>
      <c r="G672" s="28"/>
      <c r="H672" s="25"/>
      <c r="I672" s="121"/>
    </row>
    <row r="673" spans="1:9" ht="13.5" customHeight="1">
      <c r="A673" s="182"/>
      <c r="B673" s="64"/>
      <c r="C673" s="253"/>
      <c r="D673" s="127"/>
      <c r="E673" s="254"/>
      <c r="F673" s="118"/>
      <c r="G673" s="28"/>
      <c r="H673" s="25"/>
      <c r="I673" s="121"/>
    </row>
    <row r="674" spans="1:9" ht="13.5" customHeight="1">
      <c r="A674" s="182"/>
      <c r="B674" s="63">
        <v>90095</v>
      </c>
      <c r="C674" s="253"/>
      <c r="D674" s="61" t="s">
        <v>153</v>
      </c>
      <c r="E674" s="255">
        <v>700</v>
      </c>
      <c r="F674" s="244" t="s">
        <v>243</v>
      </c>
      <c r="G674" s="21">
        <f>G675</f>
        <v>154556</v>
      </c>
      <c r="H674" s="21"/>
      <c r="I674" s="21">
        <f>E674+G674-H674</f>
        <v>155256</v>
      </c>
    </row>
    <row r="675" spans="1:9" ht="13.5" customHeight="1">
      <c r="A675" s="182"/>
      <c r="B675" s="64"/>
      <c r="C675" s="253"/>
      <c r="D675" s="127" t="s">
        <v>139</v>
      </c>
      <c r="E675" s="356"/>
      <c r="F675" s="170" t="s">
        <v>300</v>
      </c>
      <c r="G675" s="227">
        <f>G676+G677</f>
        <v>154556</v>
      </c>
      <c r="H675" s="227"/>
      <c r="I675" s="227">
        <f>E675+G675-H675</f>
        <v>154556</v>
      </c>
    </row>
    <row r="676" spans="1:9" ht="13.5" customHeight="1">
      <c r="A676" s="178"/>
      <c r="B676" s="191"/>
      <c r="C676" s="153"/>
      <c r="D676" s="149" t="s">
        <v>413</v>
      </c>
      <c r="E676" s="254"/>
      <c r="F676" s="124" t="s">
        <v>411</v>
      </c>
      <c r="G676" s="25">
        <v>93131</v>
      </c>
      <c r="H676" s="25"/>
      <c r="I676" s="193"/>
    </row>
    <row r="677" spans="1:9" ht="13.5" customHeight="1">
      <c r="A677" s="178"/>
      <c r="B677" s="191"/>
      <c r="C677" s="253"/>
      <c r="D677" s="219" t="s">
        <v>412</v>
      </c>
      <c r="E677" s="218"/>
      <c r="F677" s="124" t="s">
        <v>411</v>
      </c>
      <c r="G677" s="25">
        <v>61425</v>
      </c>
      <c r="H677" s="218"/>
      <c r="I677" s="218"/>
    </row>
    <row r="678" spans="1:9" ht="13.5" customHeight="1">
      <c r="A678" s="178"/>
      <c r="B678" s="191"/>
      <c r="C678" s="253"/>
      <c r="D678" s="40"/>
      <c r="E678" s="227"/>
      <c r="F678" s="170"/>
      <c r="G678" s="39"/>
      <c r="H678" s="39"/>
      <c r="I678" s="39"/>
    </row>
    <row r="679" spans="1:9" ht="13.5" customHeight="1">
      <c r="A679" s="189"/>
      <c r="B679" s="144"/>
      <c r="C679" s="253"/>
      <c r="D679" s="450"/>
      <c r="E679" s="227"/>
      <c r="F679" s="170"/>
      <c r="G679" s="451"/>
      <c r="H679" s="39"/>
      <c r="I679" s="452"/>
    </row>
    <row r="680" spans="1:9" ht="13.5" customHeight="1">
      <c r="A680" s="62"/>
      <c r="B680" s="196"/>
      <c r="C680" s="196"/>
      <c r="D680" s="350"/>
      <c r="E680" s="444"/>
      <c r="F680" s="449"/>
      <c r="G680" s="228"/>
      <c r="H680" s="228"/>
      <c r="I680" s="228"/>
    </row>
    <row r="681" spans="1:9" ht="13.5" customHeight="1">
      <c r="A681" s="62"/>
      <c r="B681" s="196"/>
      <c r="C681" s="196"/>
      <c r="D681" s="350"/>
      <c r="E681" s="444"/>
      <c r="F681" s="449"/>
      <c r="G681" s="228"/>
      <c r="H681" s="228"/>
      <c r="I681" s="228"/>
    </row>
    <row r="682" spans="1:9" ht="13.5" customHeight="1">
      <c r="A682" s="62"/>
      <c r="B682" s="196"/>
      <c r="C682" s="196"/>
      <c r="D682" s="350"/>
      <c r="E682" s="444"/>
      <c r="F682" s="449"/>
      <c r="G682" s="228"/>
      <c r="H682" s="228"/>
      <c r="I682" s="228"/>
    </row>
    <row r="683" spans="1:9" ht="13.5" customHeight="1">
      <c r="A683" s="62"/>
      <c r="B683" s="196"/>
      <c r="C683" s="196"/>
      <c r="D683" s="350"/>
      <c r="E683" s="444"/>
      <c r="F683" s="449"/>
      <c r="G683" s="228"/>
      <c r="H683" s="228"/>
      <c r="I683" s="228"/>
    </row>
    <row r="684" spans="1:9" ht="13.5" customHeight="1">
      <c r="A684" s="62"/>
      <c r="B684" s="196"/>
      <c r="C684" s="196"/>
      <c r="D684" s="350"/>
      <c r="E684" s="444"/>
      <c r="F684" s="449"/>
      <c r="G684" s="228"/>
      <c r="H684" s="228"/>
      <c r="I684" s="228"/>
    </row>
    <row r="685" spans="1:9" ht="13.5" customHeight="1">
      <c r="A685" s="62"/>
      <c r="B685" s="196"/>
      <c r="C685" s="196"/>
      <c r="D685" s="350"/>
      <c r="E685" s="46" t="s">
        <v>481</v>
      </c>
      <c r="F685" s="449"/>
      <c r="G685" s="228"/>
      <c r="H685" s="228"/>
      <c r="I685" s="228"/>
    </row>
    <row r="686" spans="1:9" ht="13.5" customHeight="1">
      <c r="A686" s="62"/>
      <c r="B686" s="196"/>
      <c r="C686" s="196"/>
      <c r="D686" s="350"/>
      <c r="E686" s="444"/>
      <c r="F686" s="449"/>
      <c r="G686" s="228"/>
      <c r="H686" s="228"/>
      <c r="I686" s="228"/>
    </row>
    <row r="687" spans="1:9" ht="13.5" customHeight="1">
      <c r="A687" s="321" t="s">
        <v>107</v>
      </c>
      <c r="B687" s="346" t="s">
        <v>108</v>
      </c>
      <c r="C687" s="321" t="s">
        <v>1</v>
      </c>
      <c r="D687" s="321" t="s">
        <v>2</v>
      </c>
      <c r="E687" s="320" t="s">
        <v>113</v>
      </c>
      <c r="F687" s="321" t="s">
        <v>5</v>
      </c>
      <c r="G687" s="320" t="s">
        <v>109</v>
      </c>
      <c r="H687" s="321" t="s">
        <v>110</v>
      </c>
      <c r="I687" s="321" t="s">
        <v>8</v>
      </c>
    </row>
    <row r="688" spans="1:9" ht="13.5" customHeight="1">
      <c r="A688" s="323"/>
      <c r="B688" s="427"/>
      <c r="C688" s="323"/>
      <c r="D688" s="323"/>
      <c r="E688" s="322" t="s">
        <v>4</v>
      </c>
      <c r="F688" s="323"/>
      <c r="G688" s="322"/>
      <c r="H688" s="323"/>
      <c r="I688" s="323" t="s">
        <v>111</v>
      </c>
    </row>
    <row r="689" spans="1:9" ht="13.5" customHeight="1">
      <c r="A689" s="169">
        <v>921</v>
      </c>
      <c r="B689" s="169"/>
      <c r="C689" s="169"/>
      <c r="D689" s="157" t="s">
        <v>211</v>
      </c>
      <c r="E689" s="258"/>
      <c r="F689" s="201"/>
      <c r="G689" s="200"/>
      <c r="H689" s="201"/>
      <c r="I689" s="232"/>
    </row>
    <row r="690" spans="1:9" ht="13.5" customHeight="1">
      <c r="A690" s="95"/>
      <c r="B690" s="95"/>
      <c r="C690" s="95"/>
      <c r="D690" s="101" t="s">
        <v>212</v>
      </c>
      <c r="E690" s="94">
        <f>E691+E692</f>
        <v>78600</v>
      </c>
      <c r="F690" s="94"/>
      <c r="G690" s="96">
        <f>G692</f>
        <v>0</v>
      </c>
      <c r="H690" s="94">
        <v>0</v>
      </c>
      <c r="I690" s="97">
        <f>E690+G690-H690</f>
        <v>78600</v>
      </c>
    </row>
    <row r="691" spans="1:9" ht="13.5" customHeight="1">
      <c r="A691" s="154"/>
      <c r="B691" s="63">
        <v>92116</v>
      </c>
      <c r="C691" s="61"/>
      <c r="D691" s="61" t="s">
        <v>147</v>
      </c>
      <c r="E691" s="21">
        <v>18600</v>
      </c>
      <c r="F691" s="244"/>
      <c r="G691" s="21">
        <v>0</v>
      </c>
      <c r="H691" s="21">
        <v>0</v>
      </c>
      <c r="I691" s="21">
        <f>E691</f>
        <v>18600</v>
      </c>
    </row>
    <row r="692" spans="1:9" ht="13.5" customHeight="1">
      <c r="A692" s="178"/>
      <c r="B692" s="50">
        <v>92120</v>
      </c>
      <c r="C692" s="61"/>
      <c r="D692" s="61" t="s">
        <v>215</v>
      </c>
      <c r="E692" s="21">
        <v>60000</v>
      </c>
      <c r="F692" s="26"/>
      <c r="G692" s="25"/>
      <c r="H692" s="21">
        <v>0</v>
      </c>
      <c r="I692" s="21">
        <f>E692+G692-H692</f>
        <v>60000</v>
      </c>
    </row>
    <row r="693" spans="1:9" ht="13.5" customHeight="1">
      <c r="A693" s="169">
        <v>926</v>
      </c>
      <c r="B693" s="169"/>
      <c r="C693" s="259"/>
      <c r="D693" s="31" t="s">
        <v>148</v>
      </c>
      <c r="E693" s="260">
        <f>E695</f>
        <v>107700</v>
      </c>
      <c r="F693" s="32"/>
      <c r="G693" s="32">
        <f>G695</f>
        <v>127342</v>
      </c>
      <c r="H693" s="32">
        <f>H695</f>
        <v>0</v>
      </c>
      <c r="I693" s="32">
        <f>E693+G693-H693</f>
        <v>235042</v>
      </c>
    </row>
    <row r="694" spans="1:9" ht="13.5" customHeight="1">
      <c r="A694" s="95"/>
      <c r="B694" s="95"/>
      <c r="C694" s="259"/>
      <c r="D694" s="165" t="s">
        <v>205</v>
      </c>
      <c r="E694" s="260">
        <v>0</v>
      </c>
      <c r="F694" s="32"/>
      <c r="G694" s="32">
        <f>G696+G697</f>
        <v>127342</v>
      </c>
      <c r="H694" s="32">
        <v>0</v>
      </c>
      <c r="I694" s="32">
        <f>E694+G694-H694</f>
        <v>127342</v>
      </c>
    </row>
    <row r="695" spans="1:9" ht="13.5" customHeight="1">
      <c r="A695" s="182"/>
      <c r="B695" s="191">
        <v>92695</v>
      </c>
      <c r="C695" s="20"/>
      <c r="D695" s="61" t="s">
        <v>73</v>
      </c>
      <c r="E695" s="21">
        <v>107700</v>
      </c>
      <c r="F695" s="21" t="s">
        <v>243</v>
      </c>
      <c r="G695" s="21">
        <f>G696+G697</f>
        <v>127342</v>
      </c>
      <c r="H695" s="21"/>
      <c r="I695" s="21">
        <f>E695+G695-H695</f>
        <v>235042</v>
      </c>
    </row>
    <row r="696" spans="1:9" ht="13.5" customHeight="1">
      <c r="A696" s="182"/>
      <c r="B696" s="191"/>
      <c r="C696" s="253"/>
      <c r="D696" s="207" t="s">
        <v>418</v>
      </c>
      <c r="E696" s="256"/>
      <c r="F696" s="26" t="s">
        <v>348</v>
      </c>
      <c r="G696" s="193">
        <v>87342</v>
      </c>
      <c r="H696" s="193">
        <v>0</v>
      </c>
      <c r="I696" s="193"/>
    </row>
    <row r="697" spans="1:9" ht="13.5" customHeight="1">
      <c r="A697" s="182"/>
      <c r="B697" s="191"/>
      <c r="C697" s="161"/>
      <c r="D697" s="150"/>
      <c r="E697" s="261"/>
      <c r="F697" s="118" t="s">
        <v>388</v>
      </c>
      <c r="G697" s="114">
        <v>40000</v>
      </c>
      <c r="H697" s="114"/>
      <c r="I697" s="114"/>
    </row>
    <row r="698" spans="1:10" ht="13.5" customHeight="1">
      <c r="A698" s="91"/>
      <c r="B698" s="91"/>
      <c r="C698" s="18"/>
      <c r="D698" s="18" t="s">
        <v>149</v>
      </c>
      <c r="E698" s="59">
        <f>E6+E11+E8+E29+E42+E52+E93+E118+E121+E126+E385+E423+E462+E487+E668+E690+E693+E627+E112</f>
        <v>74792000</v>
      </c>
      <c r="F698" s="59"/>
      <c r="G698" s="59">
        <f>G8+G11+G29+G42+G52+G82+G89+G93+G126+G385+G423+G462+G487+G627+G668+G690+G693</f>
        <v>8918273</v>
      </c>
      <c r="H698" s="59">
        <f>H6+H11+H29+H42+H52+H93+H112+H118+H121+H126+H385+H423+H462+H487+H627+H668+H690+H693</f>
        <v>4793669</v>
      </c>
      <c r="I698" s="59">
        <f>E698+G698-H698</f>
        <v>78916604</v>
      </c>
      <c r="J698" s="5"/>
    </row>
    <row r="699" spans="1:10" ht="13.5" customHeight="1">
      <c r="A699" s="263"/>
      <c r="B699" s="263"/>
      <c r="C699" s="18"/>
      <c r="D699" s="166" t="s">
        <v>205</v>
      </c>
      <c r="E699" s="38">
        <f>E12+E43+E53+E127+E386+E424+E628</f>
        <v>14886439</v>
      </c>
      <c r="F699" s="38"/>
      <c r="G699" s="38">
        <f>G12+G30+G43+G53+G94+G127+G386+G424+G488+G628+G669+G694</f>
        <v>1645358</v>
      </c>
      <c r="H699" s="38">
        <f>H12+H30+H43+H53+H94+H127+H386+H424+H488+H628+H669</f>
        <v>957329</v>
      </c>
      <c r="I699" s="38">
        <f>E699+G699-H699</f>
        <v>15574468</v>
      </c>
      <c r="J699" s="5"/>
    </row>
    <row r="700" spans="1:9" ht="13.5" customHeight="1">
      <c r="A700" s="13"/>
      <c r="B700" s="13"/>
      <c r="C700" s="13"/>
      <c r="D700" s="13"/>
      <c r="E700" s="145"/>
      <c r="F700" s="147"/>
      <c r="G700" s="148"/>
      <c r="H700" s="147"/>
      <c r="I700" s="148"/>
    </row>
    <row r="701" spans="1:10" ht="13.5" customHeight="1">
      <c r="A701" s="13"/>
      <c r="B701" s="13"/>
      <c r="C701" s="13"/>
      <c r="D701" s="13"/>
      <c r="E701" s="145"/>
      <c r="F701" s="147"/>
      <c r="G701" s="145"/>
      <c r="H701" s="145"/>
      <c r="I701" s="148"/>
      <c r="J701" s="289"/>
    </row>
    <row r="702" spans="1:10" ht="13.5" customHeight="1">
      <c r="A702" s="13"/>
      <c r="B702" s="13"/>
      <c r="C702" s="13"/>
      <c r="D702" s="13"/>
      <c r="E702" s="148"/>
      <c r="F702" s="147"/>
      <c r="G702" s="147"/>
      <c r="H702" s="147"/>
      <c r="I702" s="148"/>
      <c r="J702" s="289"/>
    </row>
    <row r="703" spans="1:10" ht="13.5" customHeight="1">
      <c r="A703" s="13"/>
      <c r="B703" s="13"/>
      <c r="C703" s="13"/>
      <c r="D703" s="13"/>
      <c r="E703" s="148"/>
      <c r="F703" s="147"/>
      <c r="G703" s="147"/>
      <c r="H703" s="147"/>
      <c r="I703" s="148"/>
      <c r="J703" s="290"/>
    </row>
    <row r="704" spans="1:10" ht="13.5" customHeight="1">
      <c r="A704" s="13"/>
      <c r="B704" s="13"/>
      <c r="C704" s="13"/>
      <c r="D704" s="13"/>
      <c r="E704" s="148"/>
      <c r="F704" s="147"/>
      <c r="G704" s="147"/>
      <c r="H704" s="147"/>
      <c r="I704" s="148"/>
      <c r="J704" s="5"/>
    </row>
    <row r="705" spans="1:10" ht="13.5" customHeight="1">
      <c r="A705" s="13"/>
      <c r="B705" s="13"/>
      <c r="C705" s="13"/>
      <c r="D705" s="13"/>
      <c r="E705" s="148"/>
      <c r="F705" s="147"/>
      <c r="G705" s="147"/>
      <c r="H705" s="147"/>
      <c r="I705" s="148"/>
      <c r="J705" s="5"/>
    </row>
    <row r="706" spans="1:9" ht="13.5" customHeight="1">
      <c r="A706" s="13"/>
      <c r="B706" s="13"/>
      <c r="C706" s="13"/>
      <c r="D706" s="13"/>
      <c r="E706" s="147"/>
      <c r="F706" s="147"/>
      <c r="G706" s="147"/>
      <c r="H706" s="147"/>
      <c r="I706" s="147"/>
    </row>
    <row r="707" spans="1:9" ht="13.5" customHeight="1">
      <c r="A707" s="13"/>
      <c r="B707" s="13"/>
      <c r="C707" s="13"/>
      <c r="D707" s="13"/>
      <c r="E707" s="148"/>
      <c r="F707" s="147"/>
      <c r="G707" s="147"/>
      <c r="H707" s="147"/>
      <c r="I707" s="147"/>
    </row>
    <row r="708" spans="1:9" ht="13.5" customHeight="1">
      <c r="A708" s="13"/>
      <c r="B708" s="13"/>
      <c r="C708" s="13"/>
      <c r="D708" s="13"/>
      <c r="E708" s="147"/>
      <c r="F708" s="147"/>
      <c r="G708" s="262"/>
      <c r="H708" s="262"/>
      <c r="I708" s="262"/>
    </row>
    <row r="709" spans="1:9" ht="13.5" customHeight="1">
      <c r="A709" s="13"/>
      <c r="B709" s="13"/>
      <c r="C709" s="13"/>
      <c r="D709" s="13"/>
      <c r="E709" s="147"/>
      <c r="F709" s="147"/>
      <c r="G709" s="147"/>
      <c r="H709" s="147"/>
      <c r="I709" s="147"/>
    </row>
    <row r="710" spans="1:9" ht="13.5" customHeight="1">
      <c r="A710" s="13"/>
      <c r="B710" s="13"/>
      <c r="C710" s="13"/>
      <c r="D710" s="13"/>
      <c r="E710" s="148"/>
      <c r="F710" s="147"/>
      <c r="G710" s="147"/>
      <c r="H710" s="147"/>
      <c r="I710" s="147"/>
    </row>
    <row r="711" spans="1:9" ht="13.5" customHeight="1">
      <c r="A711" s="13"/>
      <c r="B711" s="13"/>
      <c r="C711" s="13"/>
      <c r="D711" s="13"/>
      <c r="E711" s="147"/>
      <c r="F711" s="147"/>
      <c r="G711" s="147"/>
      <c r="H711" s="147"/>
      <c r="I711" s="147"/>
    </row>
    <row r="712" spans="1:9" ht="13.5" customHeight="1">
      <c r="A712" s="13"/>
      <c r="B712" s="13"/>
      <c r="C712" s="13"/>
      <c r="D712" s="13"/>
      <c r="E712" s="147"/>
      <c r="F712" s="147"/>
      <c r="G712" s="147"/>
      <c r="H712" s="147"/>
      <c r="I712" s="147"/>
    </row>
    <row r="713" spans="1:9" ht="13.5" customHeight="1">
      <c r="A713" s="13"/>
      <c r="B713" s="13"/>
      <c r="C713" s="13"/>
      <c r="D713" s="13"/>
      <c r="E713" s="147"/>
      <c r="F713" s="147"/>
      <c r="G713" s="147"/>
      <c r="H713" s="147"/>
      <c r="I713" s="147"/>
    </row>
    <row r="714" spans="1:9" ht="13.5" customHeight="1">
      <c r="A714" s="13"/>
      <c r="B714" s="13"/>
      <c r="C714" s="13"/>
      <c r="D714" s="13"/>
      <c r="E714" s="148"/>
      <c r="F714" s="147"/>
      <c r="G714" s="147"/>
      <c r="H714" s="147"/>
      <c r="I714" s="147"/>
    </row>
    <row r="715" spans="1:9" ht="13.5" customHeight="1">
      <c r="A715" s="13"/>
      <c r="B715" s="13"/>
      <c r="C715" s="13"/>
      <c r="D715" s="13"/>
      <c r="E715" s="147"/>
      <c r="F715" s="147"/>
      <c r="G715" s="147"/>
      <c r="H715" s="147"/>
      <c r="I715" s="147"/>
    </row>
    <row r="716" spans="1:9" ht="13.5" customHeight="1">
      <c r="A716" s="13"/>
      <c r="B716" s="13"/>
      <c r="C716" s="13"/>
      <c r="D716" s="13"/>
      <c r="E716" s="147"/>
      <c r="F716" s="147"/>
      <c r="G716" s="147"/>
      <c r="H716" s="147"/>
      <c r="I716" s="147"/>
    </row>
    <row r="717" spans="1:9" ht="13.5" customHeight="1">
      <c r="A717" s="13"/>
      <c r="B717" s="13"/>
      <c r="C717" s="13"/>
      <c r="D717" s="13"/>
      <c r="E717" s="148"/>
      <c r="F717" s="147"/>
      <c r="G717" s="147"/>
      <c r="H717" s="147"/>
      <c r="I717" s="147"/>
    </row>
    <row r="718" spans="1:9" ht="13.5" customHeight="1">
      <c r="A718" s="1"/>
      <c r="B718" s="1"/>
      <c r="C718" s="1"/>
      <c r="D718" s="1"/>
      <c r="E718" s="9"/>
      <c r="F718" s="4"/>
      <c r="G718" s="4"/>
      <c r="H718" s="4"/>
      <c r="I718" s="4"/>
    </row>
    <row r="719" spans="1:9" ht="13.5" customHeight="1">
      <c r="A719" s="1"/>
      <c r="B719" s="1"/>
      <c r="C719" s="1"/>
      <c r="D719" s="1"/>
      <c r="E719" s="148"/>
      <c r="F719" s="4"/>
      <c r="G719" s="4"/>
      <c r="H719" s="4"/>
      <c r="I719" s="4"/>
    </row>
    <row r="720" spans="1:9" ht="13.5" customHeight="1">
      <c r="A720" s="1"/>
      <c r="B720" s="1"/>
      <c r="C720" s="1"/>
      <c r="D720" s="1"/>
      <c r="E720" s="148"/>
      <c r="F720" s="4"/>
      <c r="G720" s="4"/>
      <c r="H720" s="4"/>
      <c r="I720" s="4"/>
    </row>
    <row r="721" spans="1:9" ht="13.5" customHeight="1">
      <c r="A721" s="1"/>
      <c r="B721" s="1"/>
      <c r="C721" s="1"/>
      <c r="D721" s="1"/>
      <c r="E721" s="4"/>
      <c r="F721" s="4"/>
      <c r="G721" s="4"/>
      <c r="H721" s="4"/>
      <c r="I721" s="4"/>
    </row>
    <row r="722" spans="1:9" ht="13.5" customHeight="1">
      <c r="A722" s="1"/>
      <c r="B722" s="1"/>
      <c r="C722" s="1"/>
      <c r="D722" s="1"/>
      <c r="E722" s="148" t="s">
        <v>482</v>
      </c>
      <c r="F722" s="4"/>
      <c r="G722" s="4"/>
      <c r="H722" s="4"/>
      <c r="I722" s="4"/>
    </row>
    <row r="723" spans="1:9" ht="13.5" customHeight="1">
      <c r="A723" s="1"/>
      <c r="B723" s="1"/>
      <c r="C723" s="1"/>
      <c r="D723" s="1"/>
      <c r="E723" s="4"/>
      <c r="F723" s="4"/>
      <c r="G723" s="4"/>
      <c r="H723" s="4"/>
      <c r="I723" s="4"/>
    </row>
  </sheetData>
  <sheetProtection/>
  <printOptions/>
  <pageMargins left="0.2755905511811024" right="0.4724409448818898" top="0.5511811023622047" bottom="0.3937007874015748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Srarostwo&amp;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AniaB</cp:lastModifiedBy>
  <cp:lastPrinted>2019-03-12T08:23:58Z</cp:lastPrinted>
  <dcterms:created xsi:type="dcterms:W3CDTF">2006-12-05T06:36:57Z</dcterms:created>
  <dcterms:modified xsi:type="dcterms:W3CDTF">2019-03-21T12:06:47Z</dcterms:modified>
  <cp:category/>
  <cp:version/>
  <cp:contentType/>
  <cp:contentStatus/>
</cp:coreProperties>
</file>