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dochody 2012" sheetId="1" r:id="rId1"/>
    <sheet name="WYDATKI 201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<sst xmlns="http://schemas.openxmlformats.org/spreadsheetml/2006/main" count="1193" uniqueCount="401">
  <si>
    <t xml:space="preserve">Dział </t>
  </si>
  <si>
    <t>rozdział</t>
  </si>
  <si>
    <t>§</t>
  </si>
  <si>
    <t>Nazwa</t>
  </si>
  <si>
    <t>Uchwała</t>
  </si>
  <si>
    <t>budżetowa</t>
  </si>
  <si>
    <t>Nr uchwały</t>
  </si>
  <si>
    <t>zwiększenie</t>
  </si>
  <si>
    <t>zmniejszenie</t>
  </si>
  <si>
    <t>Budżet</t>
  </si>
  <si>
    <t>po zmianie</t>
  </si>
  <si>
    <t>0 10</t>
  </si>
  <si>
    <t>ROLNICTWO I ŁOWIECTWO</t>
  </si>
  <si>
    <t>0 1005</t>
  </si>
  <si>
    <t>bieżące z zakresu administracji rządowej oraz inne zadania</t>
  </si>
  <si>
    <t>0 20</t>
  </si>
  <si>
    <t>LEŚNICTWO</t>
  </si>
  <si>
    <t>0 2001</t>
  </si>
  <si>
    <t xml:space="preserve">Gospodarka leśna </t>
  </si>
  <si>
    <t>Środki otrzymane od pozostałych jednostek zaliczanych</t>
  </si>
  <si>
    <t>Drogi publiczne powiatowe</t>
  </si>
  <si>
    <t>Powiatowy Zarząd  Dróg w Świdwinie</t>
  </si>
  <si>
    <t>0 750</t>
  </si>
  <si>
    <t>0 970</t>
  </si>
  <si>
    <t xml:space="preserve">Wpływy z różnych dochodów </t>
  </si>
  <si>
    <t>GOSPODARKA MIESZKANIOWA</t>
  </si>
  <si>
    <t>Gospodarka gruntami i nieruchomościami</t>
  </si>
  <si>
    <t xml:space="preserve">zlecone ustawami realizowane przez powiat </t>
  </si>
  <si>
    <t xml:space="preserve">do sektora finansów publicznych na realizację zadań </t>
  </si>
  <si>
    <t>TRANSPORT I ŁĄCZNOŚĆ</t>
  </si>
  <si>
    <t>Dochody z najmu i dzierżawy składników majątkowych</t>
  </si>
  <si>
    <t>Dotacje celowe otrzymane z budżetu państwa na zadania</t>
  </si>
  <si>
    <t>0 470</t>
  </si>
  <si>
    <t>Wpływy ze sprzedaży składników majątkowych</t>
  </si>
  <si>
    <t>Wpływy z różnych dochodów</t>
  </si>
  <si>
    <t>DZIAŁALNOŚĆ 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</si>
  <si>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</si>
  <si>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</si>
  <si>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</si>
  <si>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</si>
  <si>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</si>
  <si>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</si>
  <si>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 xml:space="preserve"> 0 420</t>
  </si>
  <si>
    <t xml:space="preserve"> 0 920</t>
  </si>
  <si>
    <t xml:space="preserve"> 0 970 </t>
  </si>
  <si>
    <t>Wpływy z opłaty komunikacyjnej</t>
  </si>
  <si>
    <t>Pozostałe odsetki</t>
  </si>
  <si>
    <t>Dotacje celowe otrzymane z gminy na zadania bieżące</t>
  </si>
  <si>
    <t xml:space="preserve">Dotacje celowe otrzymane z budżetu państwa na zadania </t>
  </si>
  <si>
    <t>bieżące realizowane przez powiat na podstawie porozumień</t>
  </si>
  <si>
    <t>z organami administracji rządowej</t>
  </si>
  <si>
    <t>BEZPIECZEŃSTWO PUBLICZNE I OCHRONA</t>
  </si>
  <si>
    <t>PRZECIWPOŻAROWA</t>
  </si>
  <si>
    <t>Komendy powiatowe Państwowej Straży Pożarnej</t>
  </si>
  <si>
    <t>DOCHODY OD OSÓB PRAWNYCH,OD OSÓB</t>
  </si>
  <si>
    <t xml:space="preserve">FIZYCZNYCH I OD INNYCH JEDNOSTEK </t>
  </si>
  <si>
    <t>NIEPOSIADAJĄCYCH OSOBOWOŚCI PRAWNEJ</t>
  </si>
  <si>
    <t>ORAZ WYDATKI ZWIĄZANE Z ICH POBOREM</t>
  </si>
  <si>
    <t>Udziały powiatów  w podatkach stanowiących  dochód</t>
  </si>
  <si>
    <t>budżetu państwa</t>
  </si>
  <si>
    <t xml:space="preserve"> 0 010</t>
  </si>
  <si>
    <t>Podatek dochodowy od osób fizycznych</t>
  </si>
  <si>
    <t xml:space="preserve"> 0 020</t>
  </si>
  <si>
    <t>Podatek dochodowy od osób prawnych</t>
  </si>
  <si>
    <t>RÓŻNE ROZLICZENIA</t>
  </si>
  <si>
    <t xml:space="preserve">Część oświatowa subwencji ogólnej  dla jednostki </t>
  </si>
  <si>
    <t>Subwencje ogólne z budżetu państwa</t>
  </si>
  <si>
    <t xml:space="preserve">Część wyrównwacza subwencji ogólnej dla powiatów </t>
  </si>
  <si>
    <t xml:space="preserve">Część równoważąca subwencji ogólnej dla powiatów </t>
  </si>
  <si>
    <t>OŚWIATA I WYCHOWANIE</t>
  </si>
  <si>
    <t>Licea ogólnokształcące</t>
  </si>
  <si>
    <t>0 830</t>
  </si>
  <si>
    <t xml:space="preserve">Wpływy z usług </t>
  </si>
  <si>
    <t>Zespół Szkół Ponadgimnazjalnych w Świdwinie</t>
  </si>
  <si>
    <t>0 690</t>
  </si>
  <si>
    <t>Wpływy z różnych opłat</t>
  </si>
  <si>
    <t>Szkoły Zawodowe</t>
  </si>
  <si>
    <t>Zespół Szkół Ponadgimnazjalnych w Połczynie Zdroju</t>
  </si>
  <si>
    <t>Zespół Szkół Rolniczych CKP w Świdwinie</t>
  </si>
  <si>
    <t>Pozostała działalność</t>
  </si>
  <si>
    <t xml:space="preserve">Dotacje celowe otrzymane z budżetu państwa na realizację </t>
  </si>
  <si>
    <t>bieżących zadań własnych powiatu</t>
  </si>
  <si>
    <t>OCHRONA ZDROWIA</t>
  </si>
  <si>
    <t xml:space="preserve">Składki na ubezpieczenie zdrowotne oraz świadczenia </t>
  </si>
  <si>
    <t>dla osób nieobjętych obowiązkiem ubezpie.zdrowotnego</t>
  </si>
  <si>
    <t>POMOC SPOŁECZNA</t>
  </si>
  <si>
    <t>Placówki opiekuńczo-wychowawcze</t>
  </si>
  <si>
    <t xml:space="preserve"> 0 680</t>
  </si>
  <si>
    <t xml:space="preserve"> 0 970</t>
  </si>
  <si>
    <t xml:space="preserve"> 0 830</t>
  </si>
  <si>
    <t>Wpływy od rodziców z tyt.odpłatności za utrzymanie dzieci</t>
  </si>
  <si>
    <t>w placówkach opiekuńczo-wychowawczych</t>
  </si>
  <si>
    <t xml:space="preserve">Starostwo Powiatowe w Świdwinie </t>
  </si>
  <si>
    <t>Dotacje celowe otrzymane z powiatu na zadania bieżące</t>
  </si>
  <si>
    <t>Dom Pomocy Społecznej w Modrzewcu</t>
  </si>
  <si>
    <t xml:space="preserve">Domy Pomocy Społecznej </t>
  </si>
  <si>
    <t>Rodziny zastępcze</t>
  </si>
  <si>
    <t>Powiatowe Centra Pomocy Rodzinie</t>
  </si>
  <si>
    <t>POZOSTAŁE ZDANIA W ZAKRESIE POLITYKI</t>
  </si>
  <si>
    <t>SPOŁECZNEJ</t>
  </si>
  <si>
    <t>Zespoły do spraw orzekania o niepełnosprawności</t>
  </si>
  <si>
    <t>Fundusz Pracy</t>
  </si>
  <si>
    <t>Środki z Funduszu Pracy otrzymane przez powiat z przeznacz.</t>
  </si>
  <si>
    <t>na finansowanie kosztów wynagrodzenia i składek  ZUS</t>
  </si>
  <si>
    <t>pracowników Powiatowego Urzędu Pracy</t>
  </si>
  <si>
    <t>EDUKACYJNA OPIEKA WYCHOWAWCZA</t>
  </si>
  <si>
    <t>Specjalne Ośrodki Szkolno-Wychowawcze</t>
  </si>
  <si>
    <t xml:space="preserve"> 0 690</t>
  </si>
  <si>
    <t>Poradnie Psychologiczno-Pedagogiczne</t>
  </si>
  <si>
    <t>Poradnia PP w Świdwinie</t>
  </si>
  <si>
    <t>Internaty i bursy szkolne</t>
  </si>
  <si>
    <t>Dom Wczsów Dziecięcych w Połczynie Zdroju</t>
  </si>
  <si>
    <t xml:space="preserve">Razem dochody </t>
  </si>
  <si>
    <t xml:space="preserve">Dochody jednostek samorządu terytorialnego związane z </t>
  </si>
  <si>
    <t>zadań zleconych ustawami</t>
  </si>
  <si>
    <t xml:space="preserve">Zespół Szkół Rolniczych CKP w Świdwinie </t>
  </si>
  <si>
    <t>Domy Wczasów Dziecięcych</t>
  </si>
  <si>
    <t>Dom Wczasów Dziecięcych w Połczynie Zdroju</t>
  </si>
  <si>
    <t>realizacją zadań z zakresu administracji rządowej oraz innych</t>
  </si>
  <si>
    <t>Wpływy z opłat za zarząd, użytkowanie wieczyste nieruch.</t>
  </si>
  <si>
    <t>realizowane na postawie porozumień (umów) między jst</t>
  </si>
  <si>
    <t>Dom Pomocy Społecznej w Krzecku</t>
  </si>
  <si>
    <t xml:space="preserve">DOCHODY - zmiany na podstwie uchwał </t>
  </si>
  <si>
    <t xml:space="preserve">Załącznik Nr 1 </t>
  </si>
  <si>
    <t xml:space="preserve">do sprawozdania z wykonania </t>
  </si>
  <si>
    <t>Dział</t>
  </si>
  <si>
    <t xml:space="preserve">Rozdział </t>
  </si>
  <si>
    <t>Zwiększenie</t>
  </si>
  <si>
    <t>Zmniejszenie</t>
  </si>
  <si>
    <t>po zmianach</t>
  </si>
  <si>
    <t xml:space="preserve">WYDATKI - zmiany na podstawie uchwał </t>
  </si>
  <si>
    <t xml:space="preserve">Uchwała </t>
  </si>
  <si>
    <t xml:space="preserve"> 0 2002</t>
  </si>
  <si>
    <t>Nadzór  nad gospodarką leśną</t>
  </si>
  <si>
    <t>Powiatowy Zarząd Dróg w Świdwinie</t>
  </si>
  <si>
    <t>DZIAŁALNOŚĆ USŁUGOWA</t>
  </si>
  <si>
    <t>Nadzór  Budowlany</t>
  </si>
  <si>
    <t>ADMINISTRACJA  PUBLICZNA</t>
  </si>
  <si>
    <t>Rady Powiatów</t>
  </si>
  <si>
    <t>Promocja jednostek samorządu terytoria.</t>
  </si>
  <si>
    <t>BEZPIECZEŃSTWO PUBLICZNE</t>
  </si>
  <si>
    <t>I OCHRONA PRZECIWPOŻAROWA</t>
  </si>
  <si>
    <t>Komendy Powiatowe Państwowej</t>
  </si>
  <si>
    <t>Straży Pożarnej</t>
  </si>
  <si>
    <t>OBSŁUGA DŁUGU PUBLICZNEGO</t>
  </si>
  <si>
    <t>Obsługa kredytów jst</t>
  </si>
  <si>
    <t>Rezerwy ogólne i celowe</t>
  </si>
  <si>
    <t>Szkoły podstawowe specjalne</t>
  </si>
  <si>
    <t>Gimnazja specjalne</t>
  </si>
  <si>
    <t>ZSz Ponadgimnazjalnych w Świdwinie</t>
  </si>
  <si>
    <t>ZSz Ponadgimnazjalnych w Połczynie Z</t>
  </si>
  <si>
    <t>ZSz Rolniczych CKP w Świdwinie</t>
  </si>
  <si>
    <t>Dokształcanie i doskonalenie nauczycieli</t>
  </si>
  <si>
    <t>ZSz Rolniczych CKP  Świdwinie</t>
  </si>
  <si>
    <t xml:space="preserve">Składki na ubezpieczenie zdrowotne </t>
  </si>
  <si>
    <t>oraz świadczenia dla osób nieobjętych</t>
  </si>
  <si>
    <t>obowiązkiem ubezpieczenia zdrowotnego</t>
  </si>
  <si>
    <t>Powiatowy Urząd Pracy w Świdwinie</t>
  </si>
  <si>
    <t>Placówki Opiekuńczo-Wychowawcze</t>
  </si>
  <si>
    <t>PCPR w Świdwinie</t>
  </si>
  <si>
    <t>Starostwo Powiatowe w Świdwinie</t>
  </si>
  <si>
    <t>Domy Pomocy Społecznej</t>
  </si>
  <si>
    <t>DPS w Modrzewcu</t>
  </si>
  <si>
    <t>POZOSTAŁE ZADANIA W ZAKRESIE</t>
  </si>
  <si>
    <t>POLITYKI SPOŁECZNEJ</t>
  </si>
  <si>
    <t>Zespoły ds. orzekania o niepełnospawn.</t>
  </si>
  <si>
    <t>Powiatowe Urzędy Pracy</t>
  </si>
  <si>
    <t>Poradnia PP w Połczynie Zdroju</t>
  </si>
  <si>
    <t>Pomoc materialna dla uczniów</t>
  </si>
  <si>
    <t>DWD w Połczynie Zdroju</t>
  </si>
  <si>
    <t>Biblioteki</t>
  </si>
  <si>
    <t>KULTURA FIZYCZNA I SPORT</t>
  </si>
  <si>
    <t>Razem wydatki</t>
  </si>
  <si>
    <t>Dom Wczasów Dziecięcych  w Połczynie Zdroju</t>
  </si>
  <si>
    <t xml:space="preserve">Domy Wczasów Dziecięcych </t>
  </si>
  <si>
    <t>stypendia Starosty</t>
  </si>
  <si>
    <t>Prace geodezyjno-urządzeniowe na potrzeby rol.</t>
  </si>
  <si>
    <t xml:space="preserve">Pozostała działalność </t>
  </si>
  <si>
    <t>Rehabilitacja zawodowa i społeczna osób niepeł.</t>
  </si>
  <si>
    <t>Zwalczanie narkomanii</t>
  </si>
  <si>
    <t>Zespół Szkół Ponadgimn.w Świdwinie</t>
  </si>
  <si>
    <t>Przeciwdziałanie alkoholizmowi</t>
  </si>
  <si>
    <t xml:space="preserve">Poradnia PP w Świdwinie </t>
  </si>
  <si>
    <t xml:space="preserve">Pozostała działalność ( ZFŚS ) </t>
  </si>
  <si>
    <t>Pozostała działalność - ogółem</t>
  </si>
  <si>
    <t xml:space="preserve">  Załącznik Nr 2</t>
  </si>
  <si>
    <t>0 870</t>
  </si>
  <si>
    <t>Zarządzanie kryzysowe</t>
  </si>
  <si>
    <t>Inne formy kształcenia osobno niewymienione</t>
  </si>
  <si>
    <t xml:space="preserve">PCPR w Świdwinie </t>
  </si>
  <si>
    <t xml:space="preserve">Powiatowy Urząd Pracy w Świdwinie </t>
  </si>
  <si>
    <t xml:space="preserve">Obiekty sportowe </t>
  </si>
  <si>
    <t xml:space="preserve">Starostwa Powiatowe w Świdwinie </t>
  </si>
  <si>
    <t xml:space="preserve">Powiatowe Centrum Pomocy Rodzinie w Świdwinie </t>
  </si>
  <si>
    <t xml:space="preserve">Młodzieżowe ośrodki wychowawcze </t>
  </si>
  <si>
    <t xml:space="preserve">MOW w Rzepczynie </t>
  </si>
  <si>
    <t xml:space="preserve">Szpitale ogólne </t>
  </si>
  <si>
    <t xml:space="preserve">Zwalczanie narkomanii </t>
  </si>
  <si>
    <t>Fundusz termomodernizacji i remontów</t>
  </si>
  <si>
    <t xml:space="preserve">Dom Pomcy Społecznej w Modrzewcu </t>
  </si>
  <si>
    <t>Kwalifikacja wojskowa</t>
  </si>
  <si>
    <t>Zadania w zakresie przeciwdziałania przemocy w rodzinie</t>
  </si>
  <si>
    <t>Wpływy z innych opłat stanowiących dochody jst na</t>
  </si>
  <si>
    <t>podstawie ustaw</t>
  </si>
  <si>
    <t>0 580</t>
  </si>
  <si>
    <t>Dotacje celowe w ramach programów finansowanych z udział.</t>
  </si>
  <si>
    <t>środków europejskich oraz środków , o których mowa</t>
  </si>
  <si>
    <t xml:space="preserve">w art.5 ust.1 pkt 3 oraz ust.3 pkt 5 i 6 ustawy, lub płatności </t>
  </si>
  <si>
    <t xml:space="preserve">w ramach budżetu środków europejskich </t>
  </si>
  <si>
    <t>0 490</t>
  </si>
  <si>
    <t>Wpływy z lokalnych opłat pobieranych przez jst na post.od.us.</t>
  </si>
  <si>
    <t>Wpływy i wydatki związane z gromadzeniem środków</t>
  </si>
  <si>
    <t xml:space="preserve">z opłat i kar za korzystanie ze środowiska </t>
  </si>
  <si>
    <t>Grzywny i inne kary pieniężne od osób pr.i innych jed.organi.</t>
  </si>
  <si>
    <t xml:space="preserve">Dotacje celowe otrzymane z gminy na zadania bieżące </t>
  </si>
  <si>
    <t>realizowane na podstawie porozumień (umów ) między</t>
  </si>
  <si>
    <t>jednostkami samorządu terytorialnego</t>
  </si>
  <si>
    <t xml:space="preserve">Zadania w zakresie przeciwdziałania przemocy </t>
  </si>
  <si>
    <t>Wpływy i wydatki związane z gromadzeniem</t>
  </si>
  <si>
    <t>środków z opłat i kar za korzystanie ze środow.</t>
  </si>
  <si>
    <t>Zespół Szkół Ponadgimnazjalnych w Połczynie Z.</t>
  </si>
  <si>
    <t>"Samodzielność zobowiązuje"</t>
  </si>
  <si>
    <t>Dotacje celowe w ramach programów finansowanych</t>
  </si>
  <si>
    <t>z udziełem środków europejskich oraz środków, o których</t>
  </si>
  <si>
    <t xml:space="preserve">płatności w ramach budżetu środków europejskich </t>
  </si>
  <si>
    <t>Wpływy z usług</t>
  </si>
  <si>
    <t xml:space="preserve"> 0 750 </t>
  </si>
  <si>
    <t xml:space="preserve">Skarbu Państwa, jst lub innych zaliczanych do sektora </t>
  </si>
  <si>
    <t>finansów publicznych oraz innych umów o podobnym charak.</t>
  </si>
  <si>
    <t xml:space="preserve"> 0 960</t>
  </si>
  <si>
    <t>Otrzymane spadki, zapisy i darowizny w postaci pieniężnej</t>
  </si>
  <si>
    <t>Państwowy Fundusz Rehabilitacji Osób Niepełnosprawnych</t>
  </si>
  <si>
    <t>0 960</t>
  </si>
  <si>
    <t>"Razem przeciw razom"</t>
  </si>
  <si>
    <t xml:space="preserve">"Samodzielność zobowiązuje" </t>
  </si>
  <si>
    <t>"Piramida kompetencji"</t>
  </si>
  <si>
    <t xml:space="preserve">Policealna Szkoła Wiliams w Świdwinie </t>
  </si>
  <si>
    <t>Dotacje celowe przekazane dla powiatu na zadania</t>
  </si>
  <si>
    <t>bieżące realizowane na podstawie porozumień</t>
  </si>
  <si>
    <t>(umów) między jst</t>
  </si>
  <si>
    <t xml:space="preserve">DPS w Krzecku </t>
  </si>
  <si>
    <t>0 840</t>
  </si>
  <si>
    <t xml:space="preserve">Wpływy ze sprzedaży wyrobów </t>
  </si>
  <si>
    <t>Prace geodezyjno-urządzeniowe na potrzeby rolnictwa</t>
  </si>
  <si>
    <t>bieżących jednostek zaliczanych do sektora finansów publ.</t>
  </si>
  <si>
    <t>mowa w art.5 ust.1 pkt 3 oraz ust.3 pkt 5 i 6 ustawy, lub</t>
  </si>
  <si>
    <t>GOSPODARKA KOMUNA.I OCHRONA ŚRODOWISKA</t>
  </si>
  <si>
    <t xml:space="preserve">Młodzieżowy Ośrodek Wychow. w Rzepczynie </t>
  </si>
  <si>
    <t>Zespół Szkół w Ponadgimnazjalnych w Połczynie Z.</t>
  </si>
  <si>
    <t xml:space="preserve">w tym: majątkowe </t>
  </si>
  <si>
    <t xml:space="preserve">Starostowo   Powiatowe w Świdwinie </t>
  </si>
  <si>
    <t xml:space="preserve">z organami administracji rządowej </t>
  </si>
  <si>
    <t>Środki otrzymane od pozostałych jednostek zaliczanych do</t>
  </si>
  <si>
    <t xml:space="preserve">sektora finansów publicznych na finansowanie lub </t>
  </si>
  <si>
    <t xml:space="preserve">dofinansowanie kosztów realizcji inwestycji i zakupów </t>
  </si>
  <si>
    <t>inwestycyjnych jednostek zaliczanych do sektora finansów</t>
  </si>
  <si>
    <t xml:space="preserve">publicznych </t>
  </si>
  <si>
    <t>"Szwajcarskie"</t>
  </si>
  <si>
    <t xml:space="preserve">ZSzPonadgimnazjalnych w Połczynie-Zdroju </t>
  </si>
  <si>
    <t xml:space="preserve">ZSzPonadgimnazjalnych  w Połczynie-Zdroju </t>
  </si>
  <si>
    <t xml:space="preserve">GOSPODARKA KOMUNALNA I </t>
  </si>
  <si>
    <t xml:space="preserve">OCHRONA ŚRODOWISKA </t>
  </si>
  <si>
    <t>KULTURA I OCHRONA DZIEDZICTWA</t>
  </si>
  <si>
    <t xml:space="preserve">NARODOWEGO </t>
  </si>
  <si>
    <t xml:space="preserve">wydatki inwestycyjne jednostek budżetowych </t>
  </si>
  <si>
    <t xml:space="preserve">Starostwo  Powiatowe w Świdwinie </t>
  </si>
  <si>
    <t>Park DPS Krzecko</t>
  </si>
  <si>
    <t xml:space="preserve">Wydatki bieżące </t>
  </si>
  <si>
    <t xml:space="preserve">Ochrona zabytków i opieka nad zabytkami </t>
  </si>
  <si>
    <t xml:space="preserve">Wydatki majątkowe </t>
  </si>
  <si>
    <t>Dotacja celowa otrzymana z tyt.pomocy finansowej udzielanej</t>
  </si>
  <si>
    <t>między jst na dofinansowanie własnych zadań inwestycyjnych</t>
  </si>
  <si>
    <t xml:space="preserve">i zakupów inwestycyjnych </t>
  </si>
  <si>
    <t>Dotacje celowe otrzynane z budżetu państwa na realizację</t>
  </si>
  <si>
    <t>inwestycji i zakupów inwestycyjnych własnych powiatu</t>
  </si>
  <si>
    <t xml:space="preserve">Powiatowe Centra Pomocy Rodzinie </t>
  </si>
  <si>
    <t>budżetu  powiatu za 2013 rok.</t>
  </si>
  <si>
    <t>Pomoc dla repatriantów</t>
  </si>
  <si>
    <t>UZP Nr 77/163/13 z 19.03.2013</t>
  </si>
  <si>
    <t>URP XXIII/131/13 z 28.03.2013</t>
  </si>
  <si>
    <t>Wpłata środków finansowych z niewykorzystanych w terminie</t>
  </si>
  <si>
    <t>wydatków, które nie wygasają z upływem roku budżetowego</t>
  </si>
  <si>
    <t>UZP Nr 80/170/13 z 13.05.213</t>
  </si>
  <si>
    <t>URP XXIV/137/13 z 23.05.2013</t>
  </si>
  <si>
    <t>URPXXIV/137/13 z 23.05.2013</t>
  </si>
  <si>
    <t>UZP Nr 83/178/13 z 11.06.2013</t>
  </si>
  <si>
    <t>URP XXV/143/13 z 20.06.2013</t>
  </si>
  <si>
    <t>UZP Nr 86/195/13 z 23.07.2013</t>
  </si>
  <si>
    <t>UZP Nr 87/197/13 z 06.08.2013</t>
  </si>
  <si>
    <t>UZP Nr 77/163/13 z19.03.2013</t>
  </si>
  <si>
    <t>URPXXVII/150/13 z 29.08.2013</t>
  </si>
  <si>
    <t>Wpływy z wpłat z gmin i powiatów na rzecz innych jednostek</t>
  </si>
  <si>
    <t>samorządu terytorialnego oraz związków gmin lub związków</t>
  </si>
  <si>
    <t xml:space="preserve">powiatów na dofinansowanie zadań bieżących </t>
  </si>
  <si>
    <t>UZP Nr 92/207/13 z 04.09.2013</t>
  </si>
  <si>
    <t>URP XXVIII/153/13 z 26.09.2013</t>
  </si>
  <si>
    <t>Dotacje otrzymane z państwowych funduszy celowych na</t>
  </si>
  <si>
    <t>realizację zadań bieżących jednostek samorządu</t>
  </si>
  <si>
    <t>terytorialnego</t>
  </si>
  <si>
    <t>UZP Nr 96/213/13 z 30.09.2013</t>
  </si>
  <si>
    <t>UZP Nr 97/214/13 z 08.10.2013</t>
  </si>
  <si>
    <t>UZP Nr 98/214/13 z 15.10.2013</t>
  </si>
  <si>
    <t>URP XXIX/159/13 z 24.10.2013</t>
  </si>
  <si>
    <t xml:space="preserve">Środki na dofinansowanie własnych zadań bieżących gmin </t>
  </si>
  <si>
    <t>(zw.gmin)powiatów ( zw.powiatów )samorządów wojew.</t>
  </si>
  <si>
    <t xml:space="preserve">pozyskane z innych źródeł </t>
  </si>
  <si>
    <t>UZP Nr 99/216/13 z 29.10.2013</t>
  </si>
  <si>
    <t>URP XXXI/163/13 z 19.11.2013</t>
  </si>
  <si>
    <t>UZP Nr102/222/13 z 20.11.2013</t>
  </si>
  <si>
    <t>UZP Nr 103/226/13 z 28.11.2013</t>
  </si>
  <si>
    <t>Razem</t>
  </si>
  <si>
    <t xml:space="preserve">Razem </t>
  </si>
  <si>
    <t>URP XXXII/167/13 z 19.12.2013</t>
  </si>
  <si>
    <t>UZP Nr 106/231/13 z 20.12.2013</t>
  </si>
  <si>
    <t>UZP Nr 107/233/13 z 30.12.2013</t>
  </si>
  <si>
    <t>budżetu powiatu za 2013 rok</t>
  </si>
  <si>
    <t xml:space="preserve">Termomodernizacja ul Drwska  - wydatki niewygasające </t>
  </si>
  <si>
    <t xml:space="preserve">Urzędy Gmin </t>
  </si>
  <si>
    <t>Policealne Studium  ZDZ  w Połczynie Zdroju</t>
  </si>
  <si>
    <t>Policealne Studium ZDZ w Połczynie Zdroju</t>
  </si>
  <si>
    <t>Jednostki specjalistyczne poradnictwa,</t>
  </si>
  <si>
    <t>mieszkania chronione i ośrodki interwencji</t>
  </si>
  <si>
    <t xml:space="preserve">kryzysowej </t>
  </si>
  <si>
    <t>Dotacja celowa z budżetu na finansowanie lub</t>
  </si>
  <si>
    <t>dofinansowanie zadań zleconych stowarzyszeniom</t>
  </si>
  <si>
    <t>Dotacja celowa z budżetu na finansowanie lub dofi.</t>
  </si>
  <si>
    <t>zadań zleconych jednostkom niezaliczanym</t>
  </si>
  <si>
    <t xml:space="preserve">do sektora finansów publicznych </t>
  </si>
  <si>
    <t xml:space="preserve">Pomoc dla repatriantów </t>
  </si>
  <si>
    <t>Ośrodki rewalidacyjno-wychowawcze</t>
  </si>
  <si>
    <t xml:space="preserve">Zespół Placówek Specjalnych w Sławoborzu </t>
  </si>
  <si>
    <t xml:space="preserve">Kolektory DPS Modrzewiec </t>
  </si>
  <si>
    <t xml:space="preserve">Wydatki inwestycyjne jednostek budżetowych </t>
  </si>
  <si>
    <t xml:space="preserve">Modernizacja i remont kotłowni DPS Modrzewiec </t>
  </si>
  <si>
    <t>Solary i Grzejniki  DWD Połczyn-Zdrój</t>
  </si>
  <si>
    <t xml:space="preserve">Grejniki DPS w Krzecku </t>
  </si>
  <si>
    <t xml:space="preserve">"Wrota Parsenty" </t>
  </si>
  <si>
    <t xml:space="preserve">Osetki od dotacji oraz płatności:wykorzystanych </t>
  </si>
  <si>
    <t>niezgodnie z przeznaczeniem lub wykorzystanych  z</t>
  </si>
  <si>
    <t>naruszeniem procedur, októrych mowa w art.184 ustawy,</t>
  </si>
  <si>
    <t xml:space="preserve">pobranych nienależnie lub w nadmiernej wysokości </t>
  </si>
  <si>
    <t xml:space="preserve">Zwtory dotacji oraz płatności, w tym wykorzystanych </t>
  </si>
  <si>
    <t xml:space="preserve">niezgodnie z przeznaczeniem lub wykorzystanych  z </t>
  </si>
  <si>
    <t>naruszeniem procedur, o których mowa w art.184 ustawy</t>
  </si>
  <si>
    <t>pobranych nienależnie lub w nadmiernej wyskości, dotyczące</t>
  </si>
  <si>
    <t xml:space="preserve">wydatków majątkowych </t>
  </si>
  <si>
    <t>Wypłaty z tytułu gwarancji i poręczeń</t>
  </si>
  <si>
    <t>UZP Nr 80/170/13 z 13.05.2013</t>
  </si>
  <si>
    <t xml:space="preserve">Wydatki  bieżące </t>
  </si>
  <si>
    <t xml:space="preserve">z tego: </t>
  </si>
  <si>
    <t>URP XXV/142/13 z 20.06.2013</t>
  </si>
  <si>
    <t>UZP       NR 86/195/13 z 23.07.2013</t>
  </si>
  <si>
    <t xml:space="preserve">Wtdatki na zakupy inwestycyjne jednostek budżetowych </t>
  </si>
  <si>
    <t>UZP Nr 90/205/13 z 26.08.2013</t>
  </si>
  <si>
    <t>URP XXVII/150/13 z 29.08.2013</t>
  </si>
  <si>
    <t>UZP NR 92/207/13 z 04.09.2013</t>
  </si>
  <si>
    <t xml:space="preserve">Szkoły zawodowe specjalne </t>
  </si>
  <si>
    <t>UZP Nr 93/209/13 z 17.09.2013</t>
  </si>
  <si>
    <t>URP XXVIII/152/13 z 26.09.2013</t>
  </si>
  <si>
    <t>UZP Nr 98/215/13 z 15.10.2013</t>
  </si>
  <si>
    <t>UZP Nr 102/222/13 z 20.11.2013</t>
  </si>
  <si>
    <t>UZP Nr 104/228/13 z 09.12.2013</t>
  </si>
  <si>
    <t>UZP Nr 105/230/13 z 16.12.2013</t>
  </si>
  <si>
    <t>UZP Nr 106/231/13 z 30.12.2013</t>
  </si>
  <si>
    <t>Dotacja celowa na pomoc finansową udzielaną</t>
  </si>
  <si>
    <t xml:space="preserve">między jednostkami samorządu terytorialnego na </t>
  </si>
  <si>
    <t xml:space="preserve">dofinansowanie własnych zadań inwestycyjnych i </t>
  </si>
  <si>
    <t>zakupów inwestycyjnych</t>
  </si>
  <si>
    <t>UZP Nr 107/233/13 z 30.12.2013.</t>
  </si>
  <si>
    <t>UZP Nr 107/223/13 z 30.12.2013</t>
  </si>
  <si>
    <t>Placówka Opiekuńczo-Wychowawcza w Świdwinie</t>
  </si>
  <si>
    <t xml:space="preserve">w tym: </t>
  </si>
  <si>
    <t xml:space="preserve">Nadzory  50.000 zł </t>
  </si>
  <si>
    <t>Termomodernizacja  ul Kołobrzeska  511.779</t>
  </si>
  <si>
    <t xml:space="preserve">Placówka Opiekuńczo-Wychowawcza w Świdwinie </t>
  </si>
  <si>
    <t>(SOSzW) Zespół Placówek Specjalnych  w Sławoborzu</t>
  </si>
  <si>
    <t>strona - 59 -</t>
  </si>
  <si>
    <t>strona - 60 -</t>
  </si>
  <si>
    <t>strona - 61 -</t>
  </si>
  <si>
    <t>strona - 62 -</t>
  </si>
  <si>
    <t>strona - 63 -</t>
  </si>
  <si>
    <t>strona - 65 -</t>
  </si>
  <si>
    <t>strona - 66 -</t>
  </si>
  <si>
    <t>strona - 69 -</t>
  </si>
  <si>
    <t>strona - 70 -</t>
  </si>
  <si>
    <t>strona - 71 -</t>
  </si>
  <si>
    <t>strona - 72 -</t>
  </si>
  <si>
    <t>strona - 73 -</t>
  </si>
  <si>
    <t>strona - 74 -</t>
  </si>
  <si>
    <t>strona - 75 -</t>
  </si>
  <si>
    <t>strona - 76 -</t>
  </si>
  <si>
    <t>strona - 77 -</t>
  </si>
  <si>
    <t>strona - 78 -</t>
  </si>
  <si>
    <t>strona - 80 -</t>
  </si>
  <si>
    <t>strona - 81 -</t>
  </si>
  <si>
    <t>strona - 82 -</t>
  </si>
  <si>
    <t>strona  - 64  -</t>
  </si>
  <si>
    <t>strona - 67 -</t>
  </si>
  <si>
    <t>strona -  68 -</t>
  </si>
  <si>
    <t>strona - 79-</t>
  </si>
  <si>
    <t>strona - 83 -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</si>
</sst>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i/>
      <u val="single"/>
      <sz val="10"/>
      <name val="Times New Roman"/>
      <family val="1"/>
    </font>
    <font>
      <b/>
      <i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Times New Roman"/>
      <family val="1"/>
    </font>
    <font>
      <b/>
      <i/>
      <sz val="8"/>
      <name val="Times New Roman"/>
      <family val="1"/>
    </font>
    <font>
      <u val="single"/>
      <sz val="9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0"/>
    </font>
    <font>
      <i/>
      <sz val="8"/>
      <name val="Times New Roman"/>
      <family val="1"/>
    </font>
    <font>
      <u val="single"/>
      <sz val="10"/>
      <name val="Arial"/>
      <family val="0"/>
    </font>
    <font>
      <i/>
      <u val="single"/>
      <sz val="9"/>
      <name val="Times New Roman"/>
      <family val="1"/>
    </font>
    <font>
      <b/>
      <i/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24" borderId="12" xfId="0" applyFont="1" applyFill="1" applyBorder="1" applyAlignment="1">
      <alignment/>
    </xf>
    <xf numFmtId="3" fontId="3" fillId="24" borderId="12" xfId="0" applyNumberFormat="1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3" fontId="3" fillId="24" borderId="16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1" fillId="0" borderId="18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22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3" fillId="24" borderId="19" xfId="0" applyNumberFormat="1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3" fontId="3" fillId="24" borderId="21" xfId="0" applyNumberFormat="1" applyFont="1" applyFill="1" applyBorder="1" applyAlignment="1">
      <alignment/>
    </xf>
    <xf numFmtId="3" fontId="3" fillId="24" borderId="13" xfId="0" applyNumberFormat="1" applyFont="1" applyFill="1" applyBorder="1" applyAlignment="1">
      <alignment/>
    </xf>
    <xf numFmtId="3" fontId="3" fillId="24" borderId="14" xfId="0" applyNumberFormat="1" applyFont="1" applyFill="1" applyBorder="1" applyAlignment="1">
      <alignment/>
    </xf>
    <xf numFmtId="0" fontId="3" fillId="24" borderId="15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3" fontId="3" fillId="24" borderId="15" xfId="0" applyNumberFormat="1" applyFont="1" applyFill="1" applyBorder="1" applyAlignment="1">
      <alignment/>
    </xf>
    <xf numFmtId="3" fontId="3" fillId="24" borderId="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8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3" fillId="24" borderId="20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5" fillId="0" borderId="18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24" borderId="18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3" fontId="3" fillId="8" borderId="12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3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3" fontId="12" fillId="0" borderId="0" xfId="0" applyNumberFormat="1" applyFont="1" applyAlignment="1">
      <alignment/>
    </xf>
    <xf numFmtId="0" fontId="13" fillId="24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3" fillId="0" borderId="12" xfId="0" applyFont="1" applyFill="1" applyBorder="1" applyAlignment="1">
      <alignment/>
    </xf>
    <xf numFmtId="0" fontId="16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3" fillId="24" borderId="13" xfId="0" applyFont="1" applyFill="1" applyBorder="1" applyAlignment="1">
      <alignment/>
    </xf>
    <xf numFmtId="0" fontId="13" fillId="24" borderId="14" xfId="0" applyFont="1" applyFill="1" applyBorder="1" applyAlignment="1">
      <alignment/>
    </xf>
    <xf numFmtId="0" fontId="13" fillId="24" borderId="1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11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3" fillId="24" borderId="13" xfId="0" applyNumberFormat="1" applyFont="1" applyFill="1" applyBorder="1" applyAlignment="1">
      <alignment/>
    </xf>
    <xf numFmtId="3" fontId="13" fillId="24" borderId="14" xfId="0" applyNumberFormat="1" applyFont="1" applyFill="1" applyBorder="1" applyAlignment="1">
      <alignment/>
    </xf>
    <xf numFmtId="3" fontId="18" fillId="0" borderId="12" xfId="0" applyNumberFormat="1" applyFont="1" applyBorder="1" applyAlignment="1">
      <alignment/>
    </xf>
    <xf numFmtId="3" fontId="13" fillId="24" borderId="12" xfId="0" applyNumberFormat="1" applyFont="1" applyFill="1" applyBorder="1" applyAlignment="1">
      <alignment/>
    </xf>
    <xf numFmtId="3" fontId="13" fillId="8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20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21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3" fillId="24" borderId="18" xfId="0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3" fontId="21" fillId="0" borderId="0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21" fillId="0" borderId="14" xfId="0" applyNumberFormat="1" applyFont="1" applyBorder="1" applyAlignment="1">
      <alignment/>
    </xf>
    <xf numFmtId="3" fontId="19" fillId="24" borderId="12" xfId="0" applyNumberFormat="1" applyFont="1" applyFill="1" applyBorder="1" applyAlignment="1">
      <alignment/>
    </xf>
    <xf numFmtId="3" fontId="19" fillId="24" borderId="13" xfId="0" applyNumberFormat="1" applyFont="1" applyFill="1" applyBorder="1" applyAlignment="1">
      <alignment/>
    </xf>
    <xf numFmtId="3" fontId="19" fillId="24" borderId="10" xfId="0" applyNumberFormat="1" applyFont="1" applyFill="1" applyBorder="1" applyAlignment="1">
      <alignment/>
    </xf>
    <xf numFmtId="3" fontId="19" fillId="24" borderId="16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2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8" fillId="0" borderId="14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9" fillId="0" borderId="12" xfId="0" applyFont="1" applyBorder="1" applyAlignment="1">
      <alignment/>
    </xf>
    <xf numFmtId="3" fontId="24" fillId="0" borderId="12" xfId="0" applyNumberFormat="1" applyFont="1" applyBorder="1" applyAlignment="1">
      <alignment/>
    </xf>
    <xf numFmtId="0" fontId="20" fillId="0" borderId="12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9" fillId="24" borderId="12" xfId="0" applyFont="1" applyFill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7" fillId="24" borderId="12" xfId="0" applyFont="1" applyFill="1" applyBorder="1" applyAlignment="1">
      <alignment/>
    </xf>
    <xf numFmtId="3" fontId="17" fillId="24" borderId="12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3" fillId="24" borderId="21" xfId="0" applyFont="1" applyFill="1" applyBorder="1" applyAlignment="1">
      <alignment horizontal="right"/>
    </xf>
    <xf numFmtId="3" fontId="17" fillId="8" borderId="12" xfId="0" applyNumberFormat="1" applyFont="1" applyFill="1" applyBorder="1" applyAlignment="1">
      <alignment/>
    </xf>
    <xf numFmtId="0" fontId="17" fillId="8" borderId="12" xfId="0" applyFont="1" applyFill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11" fillId="8" borderId="12" xfId="0" applyNumberFormat="1" applyFont="1" applyFill="1" applyBorder="1" applyAlignment="1">
      <alignment/>
    </xf>
    <xf numFmtId="3" fontId="43" fillId="8" borderId="12" xfId="0" applyNumberFormat="1" applyFont="1" applyFill="1" applyBorder="1" applyAlignment="1">
      <alignment/>
    </xf>
    <xf numFmtId="3" fontId="42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3" fontId="4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24" borderId="11" xfId="0" applyNumberFormat="1" applyFont="1" applyFill="1" applyBorder="1" applyAlignment="1">
      <alignment/>
    </xf>
    <xf numFmtId="3" fontId="19" fillId="24" borderId="14" xfId="0" applyNumberFormat="1" applyFont="1" applyFill="1" applyBorder="1" applyAlignment="1">
      <alignment/>
    </xf>
    <xf numFmtId="0" fontId="19" fillId="24" borderId="13" xfId="0" applyFont="1" applyFill="1" applyBorder="1" applyAlignment="1">
      <alignment/>
    </xf>
    <xf numFmtId="0" fontId="19" fillId="24" borderId="14" xfId="0" applyFont="1" applyFill="1" applyBorder="1" applyAlignment="1">
      <alignment/>
    </xf>
    <xf numFmtId="0" fontId="19" fillId="24" borderId="18" xfId="0" applyFont="1" applyFill="1" applyBorder="1" applyAlignment="1">
      <alignment/>
    </xf>
    <xf numFmtId="0" fontId="19" fillId="0" borderId="13" xfId="0" applyFont="1" applyBorder="1" applyAlignment="1">
      <alignment horizontal="right"/>
    </xf>
    <xf numFmtId="0" fontId="19" fillId="0" borderId="18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19" fillId="24" borderId="15" xfId="0" applyFont="1" applyFill="1" applyBorder="1" applyAlignment="1">
      <alignment/>
    </xf>
    <xf numFmtId="0" fontId="19" fillId="24" borderId="22" xfId="0" applyFont="1" applyFill="1" applyBorder="1" applyAlignment="1">
      <alignment/>
    </xf>
    <xf numFmtId="0" fontId="19" fillId="24" borderId="23" xfId="0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9" fillId="24" borderId="24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24" borderId="19" xfId="0" applyFont="1" applyFill="1" applyBorder="1" applyAlignment="1">
      <alignment/>
    </xf>
    <xf numFmtId="0" fontId="9" fillId="0" borderId="13" xfId="0" applyFont="1" applyBorder="1" applyAlignment="1">
      <alignment/>
    </xf>
    <xf numFmtId="0" fontId="19" fillId="0" borderId="19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2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1" fillId="0" borderId="14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19" fillId="24" borderId="10" xfId="0" applyFont="1" applyFill="1" applyBorder="1" applyAlignment="1">
      <alignment/>
    </xf>
    <xf numFmtId="3" fontId="19" fillId="24" borderId="19" xfId="0" applyNumberFormat="1" applyFont="1" applyFill="1" applyBorder="1" applyAlignment="1">
      <alignment/>
    </xf>
    <xf numFmtId="0" fontId="19" fillId="24" borderId="21" xfId="0" applyFont="1" applyFill="1" applyBorder="1" applyAlignment="1">
      <alignment/>
    </xf>
    <xf numFmtId="0" fontId="19" fillId="24" borderId="11" xfId="0" applyFont="1" applyFill="1" applyBorder="1" applyAlignment="1">
      <alignment/>
    </xf>
    <xf numFmtId="3" fontId="19" fillId="24" borderId="21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0" borderId="21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21" fillId="0" borderId="14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19" fillId="24" borderId="14" xfId="0" applyFont="1" applyFill="1" applyBorder="1" applyAlignment="1">
      <alignment/>
    </xf>
    <xf numFmtId="0" fontId="19" fillId="0" borderId="16" xfId="0" applyFont="1" applyBorder="1" applyAlignment="1">
      <alignment/>
    </xf>
    <xf numFmtId="3" fontId="21" fillId="0" borderId="18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23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24" borderId="16" xfId="0" applyFont="1" applyFill="1" applyBorder="1" applyAlignment="1">
      <alignment/>
    </xf>
    <xf numFmtId="3" fontId="19" fillId="24" borderId="18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0" fontId="19" fillId="24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3" fillId="8" borderId="12" xfId="0" applyFont="1" applyFill="1" applyBorder="1" applyAlignment="1">
      <alignment/>
    </xf>
    <xf numFmtId="0" fontId="13" fillId="8" borderId="24" xfId="0" applyFont="1" applyFill="1" applyBorder="1" applyAlignment="1">
      <alignment/>
    </xf>
    <xf numFmtId="3" fontId="13" fillId="8" borderId="18" xfId="0" applyNumberFormat="1" applyFont="1" applyFill="1" applyBorder="1" applyAlignment="1">
      <alignment/>
    </xf>
    <xf numFmtId="3" fontId="16" fillId="0" borderId="14" xfId="0" applyNumberFormat="1" applyFont="1" applyBorder="1" applyAlignment="1">
      <alignment/>
    </xf>
    <xf numFmtId="0" fontId="19" fillId="0" borderId="21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45" fillId="0" borderId="18" xfId="0" applyNumberFormat="1" applyFont="1" applyBorder="1" applyAlignment="1">
      <alignment/>
    </xf>
    <xf numFmtId="0" fontId="47" fillId="0" borderId="12" xfId="0" applyFont="1" applyBorder="1" applyAlignment="1">
      <alignment/>
    </xf>
    <xf numFmtId="3" fontId="47" fillId="0" borderId="12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23" fillId="0" borderId="12" xfId="0" applyNumberFormat="1" applyFont="1" applyFill="1" applyBorder="1" applyAlignment="1">
      <alignment/>
    </xf>
    <xf numFmtId="3" fontId="48" fillId="0" borderId="12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8" xfId="0" applyFont="1" applyFill="1" applyBorder="1" applyAlignment="1">
      <alignment/>
    </xf>
    <xf numFmtId="0" fontId="8" fillId="0" borderId="12" xfId="0" applyFont="1" applyBorder="1" applyAlignment="1">
      <alignment/>
    </xf>
    <xf numFmtId="3" fontId="8" fillId="0" borderId="21" xfId="0" applyNumberFormat="1" applyFont="1" applyBorder="1" applyAlignment="1">
      <alignment/>
    </xf>
    <xf numFmtId="0" fontId="19" fillId="24" borderId="17" xfId="0" applyFont="1" applyFill="1" applyBorder="1" applyAlignment="1">
      <alignment/>
    </xf>
    <xf numFmtId="0" fontId="17" fillId="24" borderId="18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17" fillId="24" borderId="21" xfId="0" applyFont="1" applyFill="1" applyBorder="1" applyAlignment="1">
      <alignment/>
    </xf>
    <xf numFmtId="0" fontId="3" fillId="8" borderId="18" xfId="0" applyFont="1" applyFill="1" applyBorder="1" applyAlignment="1">
      <alignment/>
    </xf>
    <xf numFmtId="0" fontId="3" fillId="8" borderId="13" xfId="0" applyFont="1" applyFill="1" applyBorder="1" applyAlignment="1">
      <alignment/>
    </xf>
    <xf numFmtId="0" fontId="3" fillId="8" borderId="14" xfId="0" applyFont="1" applyFill="1" applyBorder="1" applyAlignment="1">
      <alignment/>
    </xf>
    <xf numFmtId="0" fontId="3" fillId="8" borderId="22" xfId="0" applyFont="1" applyFill="1" applyBorder="1" applyAlignment="1">
      <alignment/>
    </xf>
    <xf numFmtId="0" fontId="3" fillId="8" borderId="23" xfId="0" applyFont="1" applyFill="1" applyBorder="1" applyAlignment="1">
      <alignment/>
    </xf>
    <xf numFmtId="0" fontId="1" fillId="0" borderId="10" xfId="0" applyFont="1" applyBorder="1" applyAlignment="1">
      <alignment/>
    </xf>
    <xf numFmtId="0" fontId="15" fillId="0" borderId="13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0" fontId="17" fillId="0" borderId="13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3" fillId="0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6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4" fillId="0" borderId="22" xfId="0" applyFont="1" applyBorder="1" applyAlignment="1">
      <alignment/>
    </xf>
    <xf numFmtId="0" fontId="9" fillId="0" borderId="16" xfId="0" applyFont="1" applyFill="1" applyBorder="1" applyAlignment="1">
      <alignment/>
    </xf>
    <xf numFmtId="0" fontId="49" fillId="0" borderId="12" xfId="0" applyFont="1" applyBorder="1" applyAlignment="1">
      <alignment/>
    </xf>
    <xf numFmtId="3" fontId="49" fillId="0" borderId="12" xfId="0" applyNumberFormat="1" applyFont="1" applyBorder="1" applyAlignment="1">
      <alignment/>
    </xf>
    <xf numFmtId="0" fontId="42" fillId="0" borderId="14" xfId="0" applyFont="1" applyBorder="1" applyAlignment="1">
      <alignment/>
    </xf>
    <xf numFmtId="3" fontId="42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42" fillId="0" borderId="14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3" fontId="9" fillId="0" borderId="18" xfId="0" applyNumberFormat="1" applyFont="1" applyFill="1" applyBorder="1" applyAlignment="1">
      <alignment/>
    </xf>
    <xf numFmtId="0" fontId="12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49" fillId="0" borderId="14" xfId="0" applyFont="1" applyBorder="1" applyAlignment="1">
      <alignment/>
    </xf>
    <xf numFmtId="3" fontId="49" fillId="0" borderId="14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50" fillId="0" borderId="12" xfId="0" applyNumberFormat="1" applyFont="1" applyBorder="1" applyAlignment="1">
      <alignment/>
    </xf>
    <xf numFmtId="0" fontId="19" fillId="24" borderId="20" xfId="0" applyFont="1" applyFill="1" applyBorder="1" applyAlignment="1">
      <alignment/>
    </xf>
    <xf numFmtId="0" fontId="20" fillId="0" borderId="14" xfId="0" applyFont="1" applyBorder="1" applyAlignment="1">
      <alignment/>
    </xf>
    <xf numFmtId="3" fontId="21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9" fillId="0" borderId="20" xfId="0" applyFont="1" applyBorder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5" xfId="0" applyFont="1" applyFill="1" applyBorder="1" applyAlignment="1">
      <alignment/>
    </xf>
    <xf numFmtId="3" fontId="19" fillId="24" borderId="15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14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704"/>
  <sheetViews>
    <sheetView tabSelected="1" zoomScalePageLayoutView="0" workbookViewId="0" topLeftCell="B295">
      <selection activeCell="I291" sqref="I291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6.140625" style="0" customWidth="1"/>
    <col min="4" max="4" width="54.140625" style="0" customWidth="1"/>
    <col min="5" max="5" width="11.57421875" style="0" customWidth="1"/>
    <col min="6" max="6" width="25.140625" style="0" customWidth="1"/>
    <col min="7" max="7" width="10.28125" style="0" customWidth="1"/>
    <col min="8" max="8" width="10.57421875" style="0" customWidth="1"/>
    <col min="9" max="9" width="12.28125" style="0" customWidth="1"/>
  </cols>
  <sheetData>
    <row r="1" ht="15" customHeight="1">
      <c r="G1" s="74" t="s">
        <v>123</v>
      </c>
    </row>
    <row r="2" spans="4:9" ht="15" customHeight="1">
      <c r="D2" s="4" t="s">
        <v>122</v>
      </c>
      <c r="G2" s="1" t="s">
        <v>124</v>
      </c>
      <c r="H2" s="1"/>
      <c r="I2" s="1"/>
    </row>
    <row r="3" spans="1:15" ht="15" customHeight="1">
      <c r="A3" s="1"/>
      <c r="B3" s="1"/>
      <c r="C3" s="1"/>
      <c r="E3" s="1"/>
      <c r="F3" s="1"/>
      <c r="G3" s="1" t="s">
        <v>276</v>
      </c>
      <c r="H3" s="1"/>
      <c r="I3" s="1"/>
      <c r="J3" s="1"/>
      <c r="K3" s="1"/>
      <c r="L3" s="1"/>
      <c r="M3" s="1"/>
      <c r="N3" s="1"/>
      <c r="O3" s="1"/>
    </row>
    <row r="4" spans="1:15" ht="15" customHeight="1">
      <c r="A4" s="7" t="s">
        <v>0</v>
      </c>
      <c r="B4" s="2" t="s">
        <v>1</v>
      </c>
      <c r="C4" s="7" t="s">
        <v>2</v>
      </c>
      <c r="D4" s="7" t="s">
        <v>3</v>
      </c>
      <c r="E4" s="2" t="s">
        <v>4</v>
      </c>
      <c r="F4" s="7" t="s">
        <v>6</v>
      </c>
      <c r="G4" s="233" t="s">
        <v>7</v>
      </c>
      <c r="H4" s="231" t="s">
        <v>8</v>
      </c>
      <c r="I4" s="7" t="s">
        <v>9</v>
      </c>
      <c r="J4" s="1"/>
      <c r="K4" s="1"/>
      <c r="L4" s="1"/>
      <c r="M4" s="1"/>
      <c r="N4" s="1"/>
      <c r="O4" s="1"/>
    </row>
    <row r="5" spans="1:15" ht="15" customHeight="1">
      <c r="A5" s="8"/>
      <c r="B5" s="3"/>
      <c r="C5" s="8"/>
      <c r="D5" s="8"/>
      <c r="E5" s="3" t="s">
        <v>5</v>
      </c>
      <c r="F5" s="8"/>
      <c r="G5" s="3"/>
      <c r="H5" s="8"/>
      <c r="I5" s="8" t="s">
        <v>10</v>
      </c>
      <c r="J5" s="1"/>
      <c r="K5" s="1"/>
      <c r="L5" s="1"/>
      <c r="M5" s="1"/>
      <c r="N5" s="1"/>
      <c r="O5" s="1"/>
    </row>
    <row r="6" spans="1:160" s="68" customFormat="1" ht="15" customHeight="1">
      <c r="A6" s="31" t="s">
        <v>11</v>
      </c>
      <c r="B6" s="33"/>
      <c r="C6" s="5"/>
      <c r="D6" s="5" t="s">
        <v>12</v>
      </c>
      <c r="E6" s="10">
        <v>10000</v>
      </c>
      <c r="F6" s="90"/>
      <c r="G6" s="10">
        <v>4</v>
      </c>
      <c r="H6" s="6">
        <v>5300</v>
      </c>
      <c r="I6" s="6">
        <v>4704</v>
      </c>
      <c r="J6" s="69"/>
      <c r="K6" s="69"/>
      <c r="L6" s="69"/>
      <c r="M6" s="69"/>
      <c r="N6" s="69"/>
      <c r="O6" s="69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</row>
    <row r="7" spans="1:15" ht="15" customHeight="1">
      <c r="A7" s="12"/>
      <c r="B7" s="27" t="s">
        <v>13</v>
      </c>
      <c r="C7" s="50"/>
      <c r="D7" s="14" t="s">
        <v>243</v>
      </c>
      <c r="E7" s="125">
        <v>10000</v>
      </c>
      <c r="F7" s="195"/>
      <c r="G7" s="125">
        <v>4</v>
      </c>
      <c r="H7" s="125">
        <v>5300</v>
      </c>
      <c r="I7" s="125">
        <f>E7+G7-H7</f>
        <v>4704</v>
      </c>
      <c r="J7" s="1"/>
      <c r="K7" s="1"/>
      <c r="L7" s="1"/>
      <c r="M7" s="1"/>
      <c r="N7" s="1"/>
      <c r="O7" s="1"/>
    </row>
    <row r="8" spans="1:15" ht="15" customHeight="1">
      <c r="A8" s="9"/>
      <c r="B8" s="28"/>
      <c r="C8" s="25">
        <v>2110</v>
      </c>
      <c r="D8" s="20" t="s">
        <v>31</v>
      </c>
      <c r="E8" s="108"/>
      <c r="F8" s="94"/>
      <c r="G8" s="108"/>
      <c r="H8" s="108"/>
      <c r="I8" s="108"/>
      <c r="J8" s="1"/>
      <c r="K8" s="1"/>
      <c r="L8" s="1"/>
      <c r="M8" s="1"/>
      <c r="N8" s="1"/>
      <c r="O8" s="1"/>
    </row>
    <row r="9" spans="1:15" ht="15" customHeight="1">
      <c r="A9" s="9"/>
      <c r="B9" s="28"/>
      <c r="C9" s="25"/>
      <c r="D9" s="20" t="s">
        <v>14</v>
      </c>
      <c r="E9" s="108"/>
      <c r="F9" s="91"/>
      <c r="G9" s="108"/>
      <c r="H9" s="108"/>
      <c r="I9" s="108"/>
      <c r="J9" s="1"/>
      <c r="K9" s="1"/>
      <c r="L9" s="1"/>
      <c r="M9" s="1"/>
      <c r="N9" s="1"/>
      <c r="O9" s="1"/>
    </row>
    <row r="10" spans="1:15" ht="15" customHeight="1">
      <c r="A10" s="9"/>
      <c r="B10" s="28"/>
      <c r="C10" s="25"/>
      <c r="D10" s="20" t="s">
        <v>27</v>
      </c>
      <c r="E10" s="108">
        <v>10000</v>
      </c>
      <c r="F10" s="299" t="s">
        <v>310</v>
      </c>
      <c r="G10" s="108">
        <v>4</v>
      </c>
      <c r="H10" s="108">
        <v>5300</v>
      </c>
      <c r="I10" s="124">
        <f>E10+G10-H10</f>
        <v>4704</v>
      </c>
      <c r="J10" s="1"/>
      <c r="K10" s="1"/>
      <c r="L10" s="1"/>
      <c r="M10" s="1"/>
      <c r="N10" s="1"/>
      <c r="O10" s="1"/>
    </row>
    <row r="11" spans="1:15" ht="15" customHeight="1">
      <c r="A11" s="9"/>
      <c r="B11" s="28"/>
      <c r="C11" s="25"/>
      <c r="D11" s="20"/>
      <c r="E11" s="108"/>
      <c r="F11" s="91" t="s">
        <v>308</v>
      </c>
      <c r="G11" s="108">
        <v>0</v>
      </c>
      <c r="H11" s="108">
        <v>5300</v>
      </c>
      <c r="I11" s="108"/>
      <c r="J11" s="1"/>
      <c r="K11" s="1"/>
      <c r="L11" s="1"/>
      <c r="M11" s="1"/>
      <c r="N11" s="1"/>
      <c r="O11" s="1"/>
    </row>
    <row r="12" spans="1:15" ht="15" customHeight="1">
      <c r="A12" s="11"/>
      <c r="B12" s="29"/>
      <c r="C12" s="25"/>
      <c r="D12" s="20"/>
      <c r="E12" s="108"/>
      <c r="F12" s="91" t="s">
        <v>309</v>
      </c>
      <c r="G12" s="108">
        <v>4</v>
      </c>
      <c r="H12" s="108"/>
      <c r="I12" s="108"/>
      <c r="J12" s="1"/>
      <c r="K12" s="1"/>
      <c r="L12" s="1"/>
      <c r="M12" s="1"/>
      <c r="N12" s="1"/>
      <c r="O12" s="1"/>
    </row>
    <row r="13" spans="1:15" ht="15" customHeight="1">
      <c r="A13" s="36" t="s">
        <v>15</v>
      </c>
      <c r="B13" s="37"/>
      <c r="C13" s="5"/>
      <c r="D13" s="5" t="s">
        <v>16</v>
      </c>
      <c r="E13" s="6">
        <v>137000</v>
      </c>
      <c r="F13" s="90"/>
      <c r="G13" s="6">
        <v>4058</v>
      </c>
      <c r="H13" s="6">
        <v>0</v>
      </c>
      <c r="I13" s="6">
        <v>141058</v>
      </c>
      <c r="J13" s="1"/>
      <c r="K13" s="1"/>
      <c r="L13" s="1"/>
      <c r="M13" s="1"/>
      <c r="N13" s="1"/>
      <c r="O13" s="1"/>
    </row>
    <row r="14" spans="1:15" ht="15" customHeight="1">
      <c r="A14" s="9"/>
      <c r="B14" s="4" t="s">
        <v>17</v>
      </c>
      <c r="C14" s="14"/>
      <c r="D14" s="14" t="s">
        <v>18</v>
      </c>
      <c r="E14" s="109">
        <v>137000</v>
      </c>
      <c r="F14" s="96"/>
      <c r="G14" s="125">
        <v>4058</v>
      </c>
      <c r="H14" s="125">
        <v>0</v>
      </c>
      <c r="I14" s="125">
        <f>E14+G14-H14</f>
        <v>141058</v>
      </c>
      <c r="J14" s="1"/>
      <c r="K14" s="1"/>
      <c r="L14" s="1"/>
      <c r="M14" s="1"/>
      <c r="N14" s="1"/>
      <c r="O14" s="1"/>
    </row>
    <row r="15" spans="1:15" ht="15" customHeight="1">
      <c r="A15" s="9"/>
      <c r="B15" s="1"/>
      <c r="C15" s="20">
        <v>2460</v>
      </c>
      <c r="D15" s="20" t="s">
        <v>19</v>
      </c>
      <c r="E15" s="108"/>
      <c r="F15" s="94"/>
      <c r="G15" s="108"/>
      <c r="H15" s="108"/>
      <c r="I15" s="108"/>
      <c r="J15" s="1"/>
      <c r="K15" s="1"/>
      <c r="L15" s="1"/>
      <c r="M15" s="1"/>
      <c r="N15" s="1"/>
      <c r="O15" s="1"/>
    </row>
    <row r="16" spans="1:15" ht="15" customHeight="1">
      <c r="A16" s="9"/>
      <c r="B16" s="1"/>
      <c r="C16" s="20"/>
      <c r="D16" s="20" t="s">
        <v>28</v>
      </c>
      <c r="E16" s="108"/>
      <c r="F16" s="94"/>
      <c r="G16" s="108"/>
      <c r="H16" s="108"/>
      <c r="I16" s="108"/>
      <c r="J16" s="1"/>
      <c r="K16" s="1"/>
      <c r="L16" s="1"/>
      <c r="M16" s="1"/>
      <c r="N16" s="1"/>
      <c r="O16" s="1"/>
    </row>
    <row r="17" spans="1:15" ht="15" customHeight="1">
      <c r="A17" s="9"/>
      <c r="B17" s="1"/>
      <c r="C17" s="20"/>
      <c r="D17" s="20" t="s">
        <v>244</v>
      </c>
      <c r="E17" s="108">
        <v>137000</v>
      </c>
      <c r="F17" s="94" t="s">
        <v>283</v>
      </c>
      <c r="G17" s="108">
        <v>4058</v>
      </c>
      <c r="H17" s="108">
        <v>0</v>
      </c>
      <c r="I17" s="108">
        <f>E17+G17-H17</f>
        <v>141058</v>
      </c>
      <c r="J17" s="1"/>
      <c r="K17" s="1"/>
      <c r="L17" s="1"/>
      <c r="M17" s="1"/>
      <c r="N17" s="1"/>
      <c r="O17" s="1"/>
    </row>
    <row r="18" spans="1:15" ht="15" customHeight="1">
      <c r="A18" s="31">
        <v>600</v>
      </c>
      <c r="B18" s="61"/>
      <c r="C18" s="65"/>
      <c r="D18" s="5" t="s">
        <v>29</v>
      </c>
      <c r="E18" s="6">
        <f>E20</f>
        <v>1608146</v>
      </c>
      <c r="F18" s="90"/>
      <c r="G18" s="6">
        <f>G21+G38</f>
        <v>736047</v>
      </c>
      <c r="H18" s="6">
        <f>H38+H21</f>
        <v>834545</v>
      </c>
      <c r="I18" s="6">
        <f>E18+G18-H18</f>
        <v>1509648</v>
      </c>
      <c r="J18" s="1"/>
      <c r="K18" s="1"/>
      <c r="L18" s="1"/>
      <c r="M18" s="1"/>
      <c r="N18" s="1"/>
      <c r="O18" s="1"/>
    </row>
    <row r="19" spans="1:15" ht="15" customHeight="1">
      <c r="A19" s="36"/>
      <c r="B19" s="329"/>
      <c r="C19" s="325"/>
      <c r="D19" s="175" t="s">
        <v>249</v>
      </c>
      <c r="E19" s="176">
        <f>E42+E46+E49</f>
        <v>1326046</v>
      </c>
      <c r="F19" s="175"/>
      <c r="G19" s="176">
        <f>G42+G46+G49</f>
        <v>650697</v>
      </c>
      <c r="H19" s="176">
        <f>H38</f>
        <v>834545</v>
      </c>
      <c r="I19" s="176">
        <f>E19+G19-H19</f>
        <v>1142198</v>
      </c>
      <c r="J19" s="1"/>
      <c r="K19" s="1"/>
      <c r="L19" s="1"/>
      <c r="M19" s="1"/>
      <c r="N19" s="1"/>
      <c r="O19" s="1"/>
    </row>
    <row r="20" spans="1:15" ht="15" customHeight="1">
      <c r="A20" s="12"/>
      <c r="B20" s="46">
        <v>60014</v>
      </c>
      <c r="C20" s="50"/>
      <c r="D20" s="14" t="s">
        <v>20</v>
      </c>
      <c r="E20" s="109">
        <f>E21+E38</f>
        <v>1608146</v>
      </c>
      <c r="F20" s="109"/>
      <c r="G20" s="109">
        <f>G21+G38</f>
        <v>736047</v>
      </c>
      <c r="H20" s="109">
        <f>H21+H38</f>
        <v>834545</v>
      </c>
      <c r="I20" s="109">
        <f>E20+G20-H20</f>
        <v>1509648</v>
      </c>
      <c r="J20" s="1"/>
      <c r="K20" s="1"/>
      <c r="L20" s="1"/>
      <c r="M20" s="1"/>
      <c r="N20" s="1"/>
      <c r="O20" s="1"/>
    </row>
    <row r="21" spans="1:15" ht="15" customHeight="1">
      <c r="A21" s="9"/>
      <c r="B21" s="9"/>
      <c r="C21" s="25"/>
      <c r="D21" s="49" t="s">
        <v>21</v>
      </c>
      <c r="E21" s="110">
        <f>SUM(E22:E29)</f>
        <v>282100</v>
      </c>
      <c r="F21" s="97"/>
      <c r="G21" s="110">
        <f>G22+G27+G29</f>
        <v>85350</v>
      </c>
      <c r="H21" s="110">
        <v>0</v>
      </c>
      <c r="I21" s="110">
        <f>E21+G21</f>
        <v>367450</v>
      </c>
      <c r="J21" s="1"/>
      <c r="K21" s="1"/>
      <c r="L21" s="1"/>
      <c r="M21" s="1"/>
      <c r="N21" s="1"/>
      <c r="O21" s="1"/>
    </row>
    <row r="22" spans="1:15" ht="15" customHeight="1">
      <c r="A22" s="9"/>
      <c r="B22" s="9"/>
      <c r="C22" s="76" t="s">
        <v>209</v>
      </c>
      <c r="D22" s="20" t="s">
        <v>210</v>
      </c>
      <c r="E22" s="124">
        <v>270000</v>
      </c>
      <c r="F22" s="166" t="s">
        <v>311</v>
      </c>
      <c r="G22" s="124">
        <f>G23+G24+G25</f>
        <v>60800</v>
      </c>
      <c r="H22" s="124">
        <v>0</v>
      </c>
      <c r="I22" s="124">
        <f>E22+G22</f>
        <v>330800</v>
      </c>
      <c r="J22" s="1"/>
      <c r="K22" s="1"/>
      <c r="L22" s="1"/>
      <c r="M22" s="1"/>
      <c r="N22" s="1"/>
      <c r="O22" s="1"/>
    </row>
    <row r="23" spans="1:15" ht="15" customHeight="1">
      <c r="A23" s="9"/>
      <c r="B23" s="9"/>
      <c r="C23" s="76"/>
      <c r="D23" s="20"/>
      <c r="E23" s="124"/>
      <c r="F23" s="94" t="s">
        <v>286</v>
      </c>
      <c r="G23" s="108">
        <v>17800</v>
      </c>
      <c r="H23" s="124"/>
      <c r="I23" s="124"/>
      <c r="J23" s="1"/>
      <c r="K23" s="1"/>
      <c r="L23" s="1"/>
      <c r="M23" s="1"/>
      <c r="N23" s="1"/>
      <c r="O23" s="1"/>
    </row>
    <row r="24" spans="1:15" ht="15" customHeight="1">
      <c r="A24" s="9"/>
      <c r="B24" s="9"/>
      <c r="C24" s="76"/>
      <c r="D24" s="20"/>
      <c r="E24" s="108"/>
      <c r="F24" s="94" t="s">
        <v>290</v>
      </c>
      <c r="G24" s="108">
        <v>16000</v>
      </c>
      <c r="H24" s="108"/>
      <c r="I24" s="108"/>
      <c r="J24" s="1"/>
      <c r="K24" s="1"/>
      <c r="L24" s="1"/>
      <c r="M24" s="1"/>
      <c r="N24" s="1"/>
      <c r="O24" s="1"/>
    </row>
    <row r="25" spans="1:15" ht="15" customHeight="1">
      <c r="A25" s="9"/>
      <c r="B25" s="9"/>
      <c r="C25" s="76"/>
      <c r="D25" s="20"/>
      <c r="E25" s="108"/>
      <c r="F25" s="94" t="s">
        <v>302</v>
      </c>
      <c r="G25" s="108">
        <v>27000</v>
      </c>
      <c r="H25" s="108"/>
      <c r="I25" s="108"/>
      <c r="J25" s="1"/>
      <c r="K25" s="1"/>
      <c r="L25" s="1"/>
      <c r="M25" s="1"/>
      <c r="N25" s="1"/>
      <c r="O25" s="1"/>
    </row>
    <row r="26" spans="1:15" ht="15" customHeight="1">
      <c r="A26" s="9"/>
      <c r="B26" s="9"/>
      <c r="C26" s="76"/>
      <c r="D26" s="20"/>
      <c r="E26" s="108"/>
      <c r="F26" s="94"/>
      <c r="G26" s="108"/>
      <c r="H26" s="108"/>
      <c r="I26" s="108"/>
      <c r="J26" s="1"/>
      <c r="K26" s="1"/>
      <c r="L26" s="1"/>
      <c r="M26" s="1"/>
      <c r="N26" s="1"/>
      <c r="O26" s="1"/>
    </row>
    <row r="27" spans="1:15" ht="15" customHeight="1">
      <c r="A27" s="9"/>
      <c r="B27" s="9"/>
      <c r="C27" s="76" t="s">
        <v>22</v>
      </c>
      <c r="D27" s="20" t="s">
        <v>30</v>
      </c>
      <c r="E27" s="108">
        <v>3600</v>
      </c>
      <c r="F27" s="94"/>
      <c r="G27" s="108">
        <v>0</v>
      </c>
      <c r="H27" s="108">
        <v>0</v>
      </c>
      <c r="I27" s="108">
        <v>3600</v>
      </c>
      <c r="J27" s="1"/>
      <c r="K27" s="1"/>
      <c r="L27" s="1"/>
      <c r="M27" s="1"/>
      <c r="N27" s="1"/>
      <c r="O27" s="1"/>
    </row>
    <row r="28" spans="1:15" ht="15" customHeight="1">
      <c r="A28" s="9"/>
      <c r="B28" s="9"/>
      <c r="C28" s="76"/>
      <c r="D28" s="20"/>
      <c r="E28" s="108"/>
      <c r="F28" s="94"/>
      <c r="G28" s="108"/>
      <c r="H28" s="108"/>
      <c r="I28" s="108"/>
      <c r="J28" s="1"/>
      <c r="K28" s="1"/>
      <c r="L28" s="1"/>
      <c r="M28" s="1"/>
      <c r="N28" s="1"/>
      <c r="O28" s="1"/>
    </row>
    <row r="29" spans="1:15" ht="15" customHeight="1">
      <c r="A29" s="9"/>
      <c r="B29" s="9"/>
      <c r="C29" s="76" t="s">
        <v>241</v>
      </c>
      <c r="D29" s="20" t="s">
        <v>242</v>
      </c>
      <c r="E29" s="108">
        <v>8500</v>
      </c>
      <c r="F29" s="166" t="s">
        <v>311</v>
      </c>
      <c r="G29" s="108">
        <f>G30+G31+G32</f>
        <v>24550</v>
      </c>
      <c r="H29" s="108">
        <v>0</v>
      </c>
      <c r="I29" s="124">
        <f>E29+G29-H29</f>
        <v>33050</v>
      </c>
      <c r="J29" s="1"/>
      <c r="K29" s="1"/>
      <c r="L29" s="1"/>
      <c r="M29" s="1"/>
      <c r="N29" s="1"/>
      <c r="O29" s="1"/>
    </row>
    <row r="30" spans="1:15" ht="15" customHeight="1">
      <c r="A30" s="9"/>
      <c r="B30" s="9"/>
      <c r="C30" s="76"/>
      <c r="D30" s="20"/>
      <c r="E30" s="108"/>
      <c r="F30" s="94" t="s">
        <v>286</v>
      </c>
      <c r="G30" s="108">
        <v>21100</v>
      </c>
      <c r="H30" s="108"/>
      <c r="I30" s="108"/>
      <c r="J30" s="1"/>
      <c r="K30" s="1"/>
      <c r="L30" s="1"/>
      <c r="M30" s="1"/>
      <c r="N30" s="1"/>
      <c r="O30" s="1"/>
    </row>
    <row r="31" spans="1:15" ht="15" customHeight="1">
      <c r="A31" s="9"/>
      <c r="B31" s="9"/>
      <c r="C31" s="76"/>
      <c r="D31" s="20"/>
      <c r="E31" s="108"/>
      <c r="F31" s="94" t="s">
        <v>290</v>
      </c>
      <c r="G31" s="108">
        <v>450</v>
      </c>
      <c r="H31" s="108"/>
      <c r="I31" s="108"/>
      <c r="J31" s="1"/>
      <c r="K31" s="1"/>
      <c r="L31" s="1"/>
      <c r="M31" s="1"/>
      <c r="N31" s="1"/>
      <c r="O31" s="1"/>
    </row>
    <row r="32" spans="1:15" ht="15" customHeight="1">
      <c r="A32" s="11"/>
      <c r="B32" s="11"/>
      <c r="C32" s="76"/>
      <c r="D32" s="20"/>
      <c r="E32" s="108"/>
      <c r="F32" s="94" t="s">
        <v>302</v>
      </c>
      <c r="G32" s="108">
        <v>3000</v>
      </c>
      <c r="H32" s="108"/>
      <c r="I32" s="108"/>
      <c r="J32" s="1"/>
      <c r="K32" s="1"/>
      <c r="L32" s="1"/>
      <c r="M32" s="1"/>
      <c r="N32" s="1"/>
      <c r="O32" s="1"/>
    </row>
    <row r="33" spans="1:15" ht="15" customHeight="1">
      <c r="A33" s="19"/>
      <c r="B33" s="19"/>
      <c r="C33" s="85"/>
      <c r="D33" s="19"/>
      <c r="E33" s="150"/>
      <c r="F33" s="98"/>
      <c r="G33" s="150"/>
      <c r="H33" s="150"/>
      <c r="I33" s="150"/>
      <c r="J33" s="1"/>
      <c r="K33" s="1"/>
      <c r="L33" s="1"/>
      <c r="M33" s="1"/>
      <c r="N33" s="1"/>
      <c r="O33" s="1"/>
    </row>
    <row r="34" spans="1:15" ht="15" customHeight="1">
      <c r="A34" s="19"/>
      <c r="B34" s="19"/>
      <c r="C34" s="85"/>
      <c r="D34" s="19"/>
      <c r="E34" s="150"/>
      <c r="F34" s="98"/>
      <c r="G34" s="150"/>
      <c r="H34" s="150"/>
      <c r="I34" s="150"/>
      <c r="J34" s="1"/>
      <c r="K34" s="1"/>
      <c r="L34" s="1"/>
      <c r="M34" s="1"/>
      <c r="N34" s="1"/>
      <c r="O34" s="1"/>
    </row>
    <row r="35" spans="1:15" ht="15" customHeight="1">
      <c r="A35" s="19"/>
      <c r="B35" s="19"/>
      <c r="C35" s="85"/>
      <c r="D35" s="19"/>
      <c r="E35" s="150" t="s">
        <v>376</v>
      </c>
      <c r="F35" s="98"/>
      <c r="G35" s="150"/>
      <c r="H35" s="150"/>
      <c r="I35" s="150"/>
      <c r="J35" s="1"/>
      <c r="K35" s="1"/>
      <c r="L35" s="1"/>
      <c r="M35" s="1"/>
      <c r="N35" s="1"/>
      <c r="O35" s="1"/>
    </row>
    <row r="36" spans="1:15" ht="15" customHeight="1">
      <c r="A36" s="7" t="s">
        <v>0</v>
      </c>
      <c r="B36" s="7" t="s">
        <v>1</v>
      </c>
      <c r="C36" s="7" t="s">
        <v>2</v>
      </c>
      <c r="D36" s="7" t="s">
        <v>3</v>
      </c>
      <c r="E36" s="2" t="s">
        <v>4</v>
      </c>
      <c r="F36" s="7" t="s">
        <v>6</v>
      </c>
      <c r="G36" s="2" t="s">
        <v>7</v>
      </c>
      <c r="H36" s="7" t="s">
        <v>8</v>
      </c>
      <c r="I36" s="7" t="s">
        <v>9</v>
      </c>
      <c r="J36" s="1"/>
      <c r="K36" s="1"/>
      <c r="L36" s="1"/>
      <c r="M36" s="1"/>
      <c r="N36" s="1"/>
      <c r="O36" s="1"/>
    </row>
    <row r="37" spans="1:15" ht="15" customHeight="1">
      <c r="A37" s="8"/>
      <c r="B37" s="8"/>
      <c r="C37" s="8"/>
      <c r="D37" s="8"/>
      <c r="E37" s="3" t="s">
        <v>5</v>
      </c>
      <c r="F37" s="8"/>
      <c r="G37" s="3"/>
      <c r="H37" s="8"/>
      <c r="I37" s="8" t="s">
        <v>10</v>
      </c>
      <c r="J37" s="1"/>
      <c r="K37" s="1"/>
      <c r="L37" s="1"/>
      <c r="M37" s="1"/>
      <c r="N37" s="1"/>
      <c r="O37" s="1"/>
    </row>
    <row r="38" spans="1:15" ht="15" customHeight="1">
      <c r="A38" s="13"/>
      <c r="B38" s="9"/>
      <c r="C38" s="76"/>
      <c r="D38" s="49" t="s">
        <v>92</v>
      </c>
      <c r="E38" s="110">
        <f>E42+E46+E49</f>
        <v>1326046</v>
      </c>
      <c r="F38" s="97"/>
      <c r="G38" s="110">
        <f>G49</f>
        <v>650697</v>
      </c>
      <c r="H38" s="110">
        <f>H42+H49</f>
        <v>834545</v>
      </c>
      <c r="I38" s="110">
        <f>E38+G38-H38</f>
        <v>1142198</v>
      </c>
      <c r="J38" s="1"/>
      <c r="K38" s="1"/>
      <c r="L38" s="1"/>
      <c r="M38" s="1"/>
      <c r="N38" s="1"/>
      <c r="O38" s="1"/>
    </row>
    <row r="39" spans="1:15" ht="15" customHeight="1">
      <c r="A39" s="13"/>
      <c r="B39" s="9"/>
      <c r="C39" s="25">
        <v>6207</v>
      </c>
      <c r="D39" s="20" t="s">
        <v>222</v>
      </c>
      <c r="E39" s="108"/>
      <c r="F39" s="94"/>
      <c r="G39" s="111"/>
      <c r="H39" s="108"/>
      <c r="I39" s="108"/>
      <c r="J39" s="1"/>
      <c r="K39" s="1"/>
      <c r="L39" s="1"/>
      <c r="M39" s="1"/>
      <c r="N39" s="1"/>
      <c r="O39" s="1"/>
    </row>
    <row r="40" spans="1:15" ht="15" customHeight="1">
      <c r="A40" s="13"/>
      <c r="B40" s="9"/>
      <c r="C40" s="25"/>
      <c r="D40" s="20" t="s">
        <v>223</v>
      </c>
      <c r="E40" s="108"/>
      <c r="F40" s="94"/>
      <c r="G40" s="108"/>
      <c r="H40" s="108"/>
      <c r="I40" s="108"/>
      <c r="J40" s="1"/>
      <c r="K40" s="1"/>
      <c r="L40" s="1"/>
      <c r="M40" s="1"/>
      <c r="N40" s="1"/>
      <c r="O40" s="1"/>
    </row>
    <row r="41" spans="1:15" ht="15" customHeight="1">
      <c r="A41" s="13"/>
      <c r="B41" s="9"/>
      <c r="C41" s="25"/>
      <c r="D41" s="20" t="s">
        <v>245</v>
      </c>
      <c r="E41" s="108"/>
      <c r="F41" s="94"/>
      <c r="G41" s="108"/>
      <c r="H41" s="108"/>
      <c r="I41" s="108"/>
      <c r="J41" s="1"/>
      <c r="K41" s="1"/>
      <c r="L41" s="1"/>
      <c r="M41" s="1"/>
      <c r="N41" s="1"/>
      <c r="O41" s="1"/>
    </row>
    <row r="42" spans="1:15" ht="15" customHeight="1">
      <c r="A42" s="13"/>
      <c r="B42" s="9"/>
      <c r="C42" s="20"/>
      <c r="D42" s="20" t="s">
        <v>224</v>
      </c>
      <c r="E42" s="108">
        <v>200000</v>
      </c>
      <c r="F42" s="94" t="s">
        <v>279</v>
      </c>
      <c r="G42" s="108">
        <f>+G46</f>
        <v>0</v>
      </c>
      <c r="H42" s="108">
        <v>200000</v>
      </c>
      <c r="I42" s="108">
        <v>0</v>
      </c>
      <c r="J42" s="1"/>
      <c r="K42" s="1"/>
      <c r="L42" s="1"/>
      <c r="M42" s="1"/>
      <c r="N42" s="1"/>
      <c r="O42" s="1"/>
    </row>
    <row r="43" spans="1:15" ht="15" customHeight="1">
      <c r="A43" s="13"/>
      <c r="B43" s="9"/>
      <c r="C43" s="20"/>
      <c r="D43" s="20"/>
      <c r="E43" s="108"/>
      <c r="F43" s="94"/>
      <c r="G43" s="111"/>
      <c r="H43" s="108"/>
      <c r="I43" s="108"/>
      <c r="J43" s="1"/>
      <c r="K43" s="1"/>
      <c r="L43" s="1"/>
      <c r="M43" s="1"/>
      <c r="N43" s="1"/>
      <c r="O43" s="1"/>
    </row>
    <row r="44" spans="1:15" ht="15" customHeight="1">
      <c r="A44" s="13"/>
      <c r="B44" s="9"/>
      <c r="C44" s="20">
        <v>6300</v>
      </c>
      <c r="D44" s="20" t="s">
        <v>270</v>
      </c>
      <c r="E44" s="108"/>
      <c r="F44" s="95"/>
      <c r="G44" s="111"/>
      <c r="H44" s="108"/>
      <c r="I44" s="108"/>
      <c r="J44" s="1"/>
      <c r="K44" s="1"/>
      <c r="L44" s="1"/>
      <c r="M44" s="1"/>
      <c r="N44" s="1"/>
      <c r="O44" s="1"/>
    </row>
    <row r="45" spans="1:15" ht="15" customHeight="1">
      <c r="A45" s="13"/>
      <c r="B45" s="9"/>
      <c r="C45" s="20"/>
      <c r="D45" s="20" t="s">
        <v>271</v>
      </c>
      <c r="E45" s="108"/>
      <c r="F45" s="95"/>
      <c r="G45" s="111"/>
      <c r="H45" s="108"/>
      <c r="I45" s="108"/>
      <c r="J45" s="1"/>
      <c r="K45" s="1"/>
      <c r="L45" s="1"/>
      <c r="M45" s="1"/>
      <c r="N45" s="1"/>
      <c r="O45" s="1"/>
    </row>
    <row r="46" spans="1:15" ht="15" customHeight="1">
      <c r="A46" s="13"/>
      <c r="B46" s="9"/>
      <c r="C46" s="20"/>
      <c r="D46" s="20" t="s">
        <v>272</v>
      </c>
      <c r="E46" s="108">
        <v>150000</v>
      </c>
      <c r="F46" s="95"/>
      <c r="G46" s="108">
        <v>0</v>
      </c>
      <c r="H46" s="108">
        <v>0</v>
      </c>
      <c r="I46" s="108">
        <v>150000</v>
      </c>
      <c r="J46" s="1"/>
      <c r="K46" s="1"/>
      <c r="L46" s="1"/>
      <c r="M46" s="1"/>
      <c r="N46" s="1"/>
      <c r="O46" s="1"/>
    </row>
    <row r="47" spans="1:15" ht="15" customHeight="1">
      <c r="A47" s="13"/>
      <c r="B47" s="9"/>
      <c r="C47" s="20"/>
      <c r="D47" s="20"/>
      <c r="E47" s="108"/>
      <c r="F47" s="95"/>
      <c r="G47" s="111"/>
      <c r="H47" s="108"/>
      <c r="I47" s="108"/>
      <c r="J47" s="1"/>
      <c r="K47" s="1"/>
      <c r="L47" s="1"/>
      <c r="M47" s="1"/>
      <c r="N47" s="1"/>
      <c r="O47" s="1"/>
    </row>
    <row r="48" spans="1:15" ht="15" customHeight="1">
      <c r="A48" s="13"/>
      <c r="B48" s="9"/>
      <c r="C48" s="20">
        <v>6430</v>
      </c>
      <c r="D48" s="20" t="s">
        <v>273</v>
      </c>
      <c r="E48" s="108"/>
      <c r="F48" s="95"/>
      <c r="G48" s="111"/>
      <c r="H48" s="108"/>
      <c r="I48" s="108"/>
      <c r="J48" s="1"/>
      <c r="K48" s="1"/>
      <c r="L48" s="1"/>
      <c r="M48" s="1"/>
      <c r="N48" s="1"/>
      <c r="O48" s="1"/>
    </row>
    <row r="49" spans="1:15" ht="15" customHeight="1">
      <c r="A49" s="13"/>
      <c r="B49" s="9"/>
      <c r="C49" s="20"/>
      <c r="D49" s="20" t="s">
        <v>274</v>
      </c>
      <c r="E49" s="108">
        <v>976046</v>
      </c>
      <c r="F49" s="166" t="s">
        <v>311</v>
      </c>
      <c r="G49" s="124">
        <v>650697</v>
      </c>
      <c r="H49" s="124">
        <v>634545</v>
      </c>
      <c r="I49" s="124">
        <f>E49+G49-H49</f>
        <v>992198</v>
      </c>
      <c r="J49" s="1"/>
      <c r="K49" s="1"/>
      <c r="L49" s="1"/>
      <c r="M49" s="1"/>
      <c r="N49" s="1"/>
      <c r="O49" s="1"/>
    </row>
    <row r="50" spans="1:15" ht="15" customHeight="1">
      <c r="A50" s="13"/>
      <c r="B50" s="9"/>
      <c r="C50" s="20"/>
      <c r="D50" s="20"/>
      <c r="E50" s="108"/>
      <c r="F50" s="94" t="s">
        <v>279</v>
      </c>
      <c r="G50" s="108">
        <v>650697</v>
      </c>
      <c r="H50" s="108"/>
      <c r="I50" s="108"/>
      <c r="J50" s="1"/>
      <c r="K50" s="1"/>
      <c r="L50" s="1"/>
      <c r="M50" s="1"/>
      <c r="N50" s="1"/>
      <c r="O50" s="1"/>
    </row>
    <row r="51" spans="1:15" ht="15" customHeight="1">
      <c r="A51" s="58"/>
      <c r="B51" s="11"/>
      <c r="C51" s="20"/>
      <c r="D51" s="20"/>
      <c r="E51" s="108"/>
      <c r="F51" s="94" t="s">
        <v>290</v>
      </c>
      <c r="G51" s="111"/>
      <c r="H51" s="108">
        <v>634545</v>
      </c>
      <c r="I51" s="108"/>
      <c r="J51" s="1"/>
      <c r="K51" s="1"/>
      <c r="L51" s="1"/>
      <c r="M51" s="1"/>
      <c r="N51" s="1"/>
      <c r="O51" s="1"/>
    </row>
    <row r="52" spans="1:15" s="16" customFormat="1" ht="15" customHeight="1">
      <c r="A52" s="31">
        <v>700</v>
      </c>
      <c r="B52" s="61"/>
      <c r="C52" s="65"/>
      <c r="D52" s="5" t="s">
        <v>25</v>
      </c>
      <c r="E52" s="6">
        <f>E54</f>
        <v>542000</v>
      </c>
      <c r="F52" s="90"/>
      <c r="G52" s="6">
        <f>G54</f>
        <v>30000</v>
      </c>
      <c r="H52" s="6">
        <f>H54</f>
        <v>800</v>
      </c>
      <c r="I52" s="6">
        <f>E52+G52-H52</f>
        <v>571200</v>
      </c>
      <c r="J52" s="17"/>
      <c r="K52" s="17"/>
      <c r="L52" s="17"/>
      <c r="M52" s="17"/>
      <c r="N52" s="17"/>
      <c r="O52" s="17"/>
    </row>
    <row r="53" spans="1:15" s="16" customFormat="1" ht="15" customHeight="1">
      <c r="A53" s="36"/>
      <c r="B53" s="328"/>
      <c r="C53" s="65"/>
      <c r="D53" s="175" t="s">
        <v>249</v>
      </c>
      <c r="E53" s="176">
        <f>E64</f>
        <v>40000</v>
      </c>
      <c r="F53" s="175"/>
      <c r="G53" s="176">
        <v>0</v>
      </c>
      <c r="H53" s="176">
        <v>0</v>
      </c>
      <c r="I53" s="176">
        <v>40000</v>
      </c>
      <c r="J53" s="17"/>
      <c r="K53" s="17"/>
      <c r="L53" s="17"/>
      <c r="M53" s="17"/>
      <c r="N53" s="17"/>
      <c r="O53" s="17"/>
    </row>
    <row r="54" spans="1:15" ht="15" customHeight="1">
      <c r="A54" s="12"/>
      <c r="B54" s="46">
        <v>70005</v>
      </c>
      <c r="C54" s="50"/>
      <c r="D54" s="14" t="s">
        <v>26</v>
      </c>
      <c r="E54" s="15">
        <f>E57+E61</f>
        <v>542000</v>
      </c>
      <c r="F54" s="92"/>
      <c r="G54" s="15">
        <f>G57</f>
        <v>30000</v>
      </c>
      <c r="H54" s="15">
        <f>H57</f>
        <v>800</v>
      </c>
      <c r="I54" s="15">
        <f>E54+G54-H54</f>
        <v>571200</v>
      </c>
      <c r="J54" s="1"/>
      <c r="K54" s="1"/>
      <c r="L54" s="1"/>
      <c r="M54" s="1"/>
      <c r="N54" s="1"/>
      <c r="O54" s="1"/>
    </row>
    <row r="55" spans="1:15" ht="15" customHeight="1">
      <c r="A55" s="9"/>
      <c r="B55" s="9"/>
      <c r="C55" s="25">
        <v>2110</v>
      </c>
      <c r="D55" s="20" t="s">
        <v>31</v>
      </c>
      <c r="E55" s="21"/>
      <c r="F55" s="94"/>
      <c r="G55" s="21"/>
      <c r="H55" s="21"/>
      <c r="I55" s="21"/>
      <c r="J55" s="1"/>
      <c r="K55" s="1"/>
      <c r="L55" s="1"/>
      <c r="M55" s="1"/>
      <c r="N55" s="1"/>
      <c r="O55" s="1"/>
    </row>
    <row r="56" spans="1:15" ht="15" customHeight="1">
      <c r="A56" s="9"/>
      <c r="B56" s="9"/>
      <c r="C56" s="25"/>
      <c r="D56" s="20" t="s">
        <v>14</v>
      </c>
      <c r="E56" s="21"/>
      <c r="F56" s="94"/>
      <c r="G56" s="21"/>
      <c r="H56" s="21"/>
      <c r="I56" s="21"/>
      <c r="J56" s="1"/>
      <c r="K56" s="1"/>
      <c r="L56" s="1"/>
      <c r="M56" s="1"/>
      <c r="N56" s="1"/>
      <c r="O56" s="1"/>
    </row>
    <row r="57" spans="1:15" ht="15" customHeight="1">
      <c r="A57" s="9"/>
      <c r="B57" s="9"/>
      <c r="C57" s="25"/>
      <c r="D57" s="20" t="s">
        <v>27</v>
      </c>
      <c r="E57" s="124">
        <v>22000</v>
      </c>
      <c r="F57" s="166" t="s">
        <v>310</v>
      </c>
      <c r="G57" s="124">
        <v>30000</v>
      </c>
      <c r="H57" s="124">
        <v>800</v>
      </c>
      <c r="I57" s="124">
        <f>E57+G57-H57</f>
        <v>51200</v>
      </c>
      <c r="J57" s="1"/>
      <c r="K57" s="1"/>
      <c r="L57" s="1"/>
      <c r="M57" s="1"/>
      <c r="N57" s="1"/>
      <c r="O57" s="1"/>
    </row>
    <row r="58" spans="1:15" ht="15" customHeight="1">
      <c r="A58" s="9"/>
      <c r="B58" s="9"/>
      <c r="C58" s="25"/>
      <c r="D58" s="20"/>
      <c r="E58" s="21"/>
      <c r="F58" s="94" t="s">
        <v>294</v>
      </c>
      <c r="G58" s="108">
        <v>30000</v>
      </c>
      <c r="H58" s="108"/>
      <c r="I58" s="108"/>
      <c r="J58" s="1"/>
      <c r="K58" s="1"/>
      <c r="L58" s="1"/>
      <c r="M58" s="1"/>
      <c r="N58" s="1"/>
      <c r="O58" s="1"/>
    </row>
    <row r="59" spans="1:15" ht="15" customHeight="1">
      <c r="A59" s="9"/>
      <c r="B59" s="9"/>
      <c r="C59" s="25"/>
      <c r="D59" s="20"/>
      <c r="E59" s="21"/>
      <c r="F59" s="91" t="s">
        <v>308</v>
      </c>
      <c r="G59" s="111"/>
      <c r="H59" s="108">
        <v>800</v>
      </c>
      <c r="I59" s="108"/>
      <c r="J59" s="1"/>
      <c r="K59" s="1"/>
      <c r="L59" s="1"/>
      <c r="M59" s="1"/>
      <c r="N59" s="1"/>
      <c r="O59" s="1"/>
    </row>
    <row r="60" spans="1:15" ht="15" customHeight="1">
      <c r="A60" s="9"/>
      <c r="B60" s="9"/>
      <c r="C60" s="25"/>
      <c r="D60" s="20"/>
      <c r="E60" s="21"/>
      <c r="F60" s="94"/>
      <c r="G60" s="21"/>
      <c r="H60" s="21"/>
      <c r="I60" s="21"/>
      <c r="J60" s="1"/>
      <c r="K60" s="1"/>
      <c r="L60" s="1"/>
      <c r="M60" s="1"/>
      <c r="N60" s="1"/>
      <c r="O60" s="1"/>
    </row>
    <row r="61" spans="1:15" ht="15" customHeight="1">
      <c r="A61" s="59"/>
      <c r="B61" s="59"/>
      <c r="C61" s="155"/>
      <c r="D61" s="82" t="s">
        <v>250</v>
      </c>
      <c r="E61" s="83">
        <f>SUM(E62:E67)</f>
        <v>520000</v>
      </c>
      <c r="F61" s="82"/>
      <c r="G61" s="177">
        <v>0</v>
      </c>
      <c r="H61" s="82">
        <v>0</v>
      </c>
      <c r="I61" s="87">
        <v>520000</v>
      </c>
      <c r="J61" s="1"/>
      <c r="K61" s="1"/>
      <c r="L61" s="1"/>
      <c r="M61" s="1"/>
      <c r="N61" s="1"/>
      <c r="O61" s="1"/>
    </row>
    <row r="62" spans="1:15" ht="15" customHeight="1">
      <c r="A62" s="9"/>
      <c r="B62" s="9"/>
      <c r="C62" s="25" t="s">
        <v>32</v>
      </c>
      <c r="D62" s="20" t="s">
        <v>119</v>
      </c>
      <c r="E62" s="124">
        <v>5000</v>
      </c>
      <c r="F62" s="166"/>
      <c r="G62" s="124">
        <v>0</v>
      </c>
      <c r="H62" s="124">
        <v>0</v>
      </c>
      <c r="I62" s="124">
        <v>5000</v>
      </c>
      <c r="J62" s="1"/>
      <c r="K62" s="1"/>
      <c r="L62" s="1"/>
      <c r="M62" s="1"/>
      <c r="N62" s="1"/>
      <c r="O62" s="1"/>
    </row>
    <row r="63" spans="1:15" ht="15" customHeight="1">
      <c r="A63" s="9"/>
      <c r="B63" s="9"/>
      <c r="C63" s="25" t="s">
        <v>22</v>
      </c>
      <c r="D63" s="20" t="s">
        <v>30</v>
      </c>
      <c r="E63" s="124">
        <v>350000</v>
      </c>
      <c r="F63" s="166"/>
      <c r="G63" s="124">
        <v>0</v>
      </c>
      <c r="H63" s="124">
        <v>0</v>
      </c>
      <c r="I63" s="124">
        <v>350000</v>
      </c>
      <c r="J63" s="1"/>
      <c r="K63" s="1"/>
      <c r="L63" s="1"/>
      <c r="M63" s="1"/>
      <c r="N63" s="1"/>
      <c r="O63" s="1"/>
    </row>
    <row r="64" spans="1:15" ht="15" customHeight="1">
      <c r="A64" s="9"/>
      <c r="B64" s="9"/>
      <c r="C64" s="25" t="s">
        <v>186</v>
      </c>
      <c r="D64" s="20" t="s">
        <v>33</v>
      </c>
      <c r="E64" s="124">
        <v>40000</v>
      </c>
      <c r="F64" s="166"/>
      <c r="G64" s="124">
        <v>0</v>
      </c>
      <c r="H64" s="124">
        <v>0</v>
      </c>
      <c r="I64" s="124">
        <v>40000</v>
      </c>
      <c r="J64" s="1"/>
      <c r="K64" s="1"/>
      <c r="L64" s="1"/>
      <c r="M64" s="1"/>
      <c r="N64" s="1"/>
      <c r="O64" s="1"/>
    </row>
    <row r="65" spans="1:15" ht="15" customHeight="1">
      <c r="A65" s="9"/>
      <c r="B65" s="9"/>
      <c r="C65" s="25">
        <v>2360</v>
      </c>
      <c r="D65" s="20" t="s">
        <v>113</v>
      </c>
      <c r="E65" s="124"/>
      <c r="F65" s="166"/>
      <c r="G65" s="124"/>
      <c r="H65" s="124"/>
      <c r="I65" s="124"/>
      <c r="J65" s="1"/>
      <c r="K65" s="1"/>
      <c r="L65" s="1"/>
      <c r="M65" s="1"/>
      <c r="N65" s="1"/>
      <c r="O65" s="1"/>
    </row>
    <row r="66" spans="1:15" ht="15" customHeight="1">
      <c r="A66" s="9"/>
      <c r="B66" s="9"/>
      <c r="C66" s="25"/>
      <c r="D66" s="20" t="s">
        <v>118</v>
      </c>
      <c r="E66" s="124"/>
      <c r="F66" s="166"/>
      <c r="G66" s="124"/>
      <c r="H66" s="124"/>
      <c r="I66" s="124"/>
      <c r="J66" s="1"/>
      <c r="K66" s="1"/>
      <c r="L66" s="1"/>
      <c r="M66" s="1"/>
      <c r="N66" s="1"/>
      <c r="O66" s="1"/>
    </row>
    <row r="67" spans="1:15" ht="15" customHeight="1">
      <c r="A67" s="11"/>
      <c r="B67" s="11"/>
      <c r="C67" s="25"/>
      <c r="D67" s="20" t="s">
        <v>114</v>
      </c>
      <c r="E67" s="124">
        <v>125000</v>
      </c>
      <c r="F67" s="166"/>
      <c r="G67" s="124">
        <v>0</v>
      </c>
      <c r="H67" s="124">
        <v>0</v>
      </c>
      <c r="I67" s="124">
        <v>125000</v>
      </c>
      <c r="J67" s="1"/>
      <c r="K67" s="1"/>
      <c r="L67" s="1"/>
      <c r="M67" s="1"/>
      <c r="N67" s="1"/>
      <c r="O67" s="1"/>
    </row>
    <row r="68" spans="1:15" ht="15" customHeight="1">
      <c r="A68" s="19"/>
      <c r="B68" s="19"/>
      <c r="C68" s="19"/>
      <c r="D68" s="19"/>
      <c r="E68" s="129"/>
      <c r="F68" s="243"/>
      <c r="G68" s="129"/>
      <c r="H68" s="129"/>
      <c r="I68" s="129"/>
      <c r="J68" s="1"/>
      <c r="K68" s="1"/>
      <c r="L68" s="1"/>
      <c r="M68" s="1"/>
      <c r="N68" s="1"/>
      <c r="O68" s="1"/>
    </row>
    <row r="69" spans="1:15" ht="15" customHeight="1">
      <c r="A69" s="19"/>
      <c r="B69" s="19"/>
      <c r="C69" s="19"/>
      <c r="D69" s="19"/>
      <c r="E69" s="129"/>
      <c r="F69" s="243"/>
      <c r="G69" s="129"/>
      <c r="H69" s="129"/>
      <c r="I69" s="129"/>
      <c r="J69" s="1"/>
      <c r="K69" s="1"/>
      <c r="L69" s="1"/>
      <c r="M69" s="1"/>
      <c r="N69" s="1"/>
      <c r="O69" s="1"/>
    </row>
    <row r="70" spans="1:15" ht="15" customHeight="1">
      <c r="A70" s="19"/>
      <c r="B70" s="19"/>
      <c r="C70" s="19"/>
      <c r="D70" s="19"/>
      <c r="E70" s="150" t="s">
        <v>377</v>
      </c>
      <c r="F70" s="98"/>
      <c r="G70" s="129"/>
      <c r="H70" s="129"/>
      <c r="I70" s="129"/>
      <c r="J70" s="1"/>
      <c r="K70" s="1"/>
      <c r="L70" s="1"/>
      <c r="M70" s="1"/>
      <c r="N70" s="1"/>
      <c r="O70" s="1"/>
    </row>
    <row r="71" spans="1:15" ht="15" customHeight="1">
      <c r="A71" s="7" t="s">
        <v>0</v>
      </c>
      <c r="B71" s="7" t="s">
        <v>1</v>
      </c>
      <c r="C71" s="7" t="s">
        <v>2</v>
      </c>
      <c r="D71" s="7" t="s">
        <v>3</v>
      </c>
      <c r="E71" s="2" t="s">
        <v>4</v>
      </c>
      <c r="F71" s="7" t="s">
        <v>6</v>
      </c>
      <c r="G71" s="2" t="s">
        <v>7</v>
      </c>
      <c r="H71" s="7" t="s">
        <v>8</v>
      </c>
      <c r="I71" s="7" t="s">
        <v>9</v>
      </c>
      <c r="J71" s="1"/>
      <c r="K71" s="1"/>
      <c r="L71" s="1"/>
      <c r="M71" s="1"/>
      <c r="N71" s="1"/>
      <c r="O71" s="1"/>
    </row>
    <row r="72" spans="1:15" ht="15" customHeight="1">
      <c r="A72" s="8"/>
      <c r="B72" s="8"/>
      <c r="C72" s="8"/>
      <c r="D72" s="8"/>
      <c r="E72" s="3" t="s">
        <v>5</v>
      </c>
      <c r="F72" s="8"/>
      <c r="G72" s="3"/>
      <c r="H72" s="8"/>
      <c r="I72" s="8" t="s">
        <v>10</v>
      </c>
      <c r="J72" s="1"/>
      <c r="K72" s="1"/>
      <c r="L72" s="1"/>
      <c r="M72" s="1"/>
      <c r="N72" s="1"/>
      <c r="O72" s="1"/>
    </row>
    <row r="73" spans="1:15" ht="15" customHeight="1">
      <c r="A73" s="42">
        <v>710</v>
      </c>
      <c r="B73" s="36"/>
      <c r="C73" s="5"/>
      <c r="D73" s="5" t="s">
        <v>35</v>
      </c>
      <c r="E73" s="6">
        <f>E74+E78+E80</f>
        <v>768000</v>
      </c>
      <c r="F73" s="116"/>
      <c r="G73" s="6">
        <f>G74+G78+G80</f>
        <v>10333</v>
      </c>
      <c r="H73" s="6">
        <f>H74+H78+H80</f>
        <v>0</v>
      </c>
      <c r="I73" s="6">
        <f>I74+I78+I80</f>
        <v>778333</v>
      </c>
      <c r="J73" s="1"/>
      <c r="K73" s="1"/>
      <c r="L73" s="1"/>
      <c r="M73" s="1"/>
      <c r="N73" s="1"/>
      <c r="O73" s="1"/>
    </row>
    <row r="74" spans="1:15" ht="15" customHeight="1">
      <c r="A74" s="12"/>
      <c r="B74" s="18">
        <v>71013</v>
      </c>
      <c r="C74" s="14"/>
      <c r="D74" s="14" t="s">
        <v>36</v>
      </c>
      <c r="E74" s="15">
        <v>178000</v>
      </c>
      <c r="F74" s="92"/>
      <c r="G74" s="15">
        <v>0</v>
      </c>
      <c r="H74" s="15">
        <v>0</v>
      </c>
      <c r="I74" s="15">
        <v>178000</v>
      </c>
      <c r="J74" s="1"/>
      <c r="K74" s="1"/>
      <c r="L74" s="1"/>
      <c r="M74" s="1"/>
      <c r="N74" s="1"/>
      <c r="O74" s="1"/>
    </row>
    <row r="75" spans="1:15" ht="15" customHeight="1">
      <c r="A75" s="9"/>
      <c r="B75" s="19"/>
      <c r="C75" s="20">
        <v>2110</v>
      </c>
      <c r="D75" s="20" t="s">
        <v>31</v>
      </c>
      <c r="E75" s="21"/>
      <c r="F75" s="94"/>
      <c r="G75" s="21"/>
      <c r="H75" s="21"/>
      <c r="I75" s="21"/>
      <c r="J75" s="1"/>
      <c r="K75" s="1"/>
      <c r="L75" s="1"/>
      <c r="M75" s="1"/>
      <c r="N75" s="1"/>
      <c r="O75" s="1"/>
    </row>
    <row r="76" spans="1:15" ht="15" customHeight="1">
      <c r="A76" s="9"/>
      <c r="B76" s="19"/>
      <c r="C76" s="20"/>
      <c r="D76" s="20" t="s">
        <v>14</v>
      </c>
      <c r="E76" s="21"/>
      <c r="F76" s="94"/>
      <c r="G76" s="21"/>
      <c r="H76" s="21"/>
      <c r="I76" s="21"/>
      <c r="J76" s="1"/>
      <c r="K76" s="1"/>
      <c r="L76" s="1"/>
      <c r="M76" s="1"/>
      <c r="N76" s="1"/>
      <c r="O76" s="1"/>
    </row>
    <row r="77" spans="1:15" ht="15" customHeight="1">
      <c r="A77" s="9"/>
      <c r="B77" s="19"/>
      <c r="C77" s="20"/>
      <c r="D77" s="20" t="s">
        <v>27</v>
      </c>
      <c r="E77" s="124">
        <v>178000</v>
      </c>
      <c r="F77" s="166"/>
      <c r="G77" s="124">
        <v>0</v>
      </c>
      <c r="H77" s="124">
        <v>0</v>
      </c>
      <c r="I77" s="124">
        <v>178000</v>
      </c>
      <c r="J77" s="1"/>
      <c r="K77" s="1"/>
      <c r="L77" s="1"/>
      <c r="M77" s="1"/>
      <c r="N77" s="1"/>
      <c r="O77" s="1"/>
    </row>
    <row r="78" spans="1:15" ht="15" customHeight="1">
      <c r="A78" s="9"/>
      <c r="B78" s="27">
        <v>71014</v>
      </c>
      <c r="C78" s="50"/>
      <c r="D78" s="14" t="s">
        <v>37</v>
      </c>
      <c r="E78" s="15">
        <f>SUM(E79:E79)</f>
        <v>300000</v>
      </c>
      <c r="F78" s="92"/>
      <c r="G78" s="15">
        <v>0</v>
      </c>
      <c r="H78" s="15">
        <v>0</v>
      </c>
      <c r="I78" s="15">
        <f>E78+G78</f>
        <v>300000</v>
      </c>
      <c r="J78" s="1"/>
      <c r="K78" s="1"/>
      <c r="L78" s="1"/>
      <c r="M78" s="1"/>
      <c r="N78" s="1"/>
      <c r="O78" s="1"/>
    </row>
    <row r="79" spans="1:15" ht="15" customHeight="1">
      <c r="A79" s="9"/>
      <c r="B79" s="52"/>
      <c r="C79" s="76" t="s">
        <v>89</v>
      </c>
      <c r="D79" s="178" t="s">
        <v>225</v>
      </c>
      <c r="E79" s="124">
        <v>300000</v>
      </c>
      <c r="F79" s="195"/>
      <c r="G79" s="125">
        <v>0</v>
      </c>
      <c r="H79" s="125">
        <v>0</v>
      </c>
      <c r="I79" s="124">
        <v>300000</v>
      </c>
      <c r="J79" s="1"/>
      <c r="K79" s="1"/>
      <c r="L79" s="1"/>
      <c r="M79" s="1"/>
      <c r="N79" s="1"/>
      <c r="O79" s="1"/>
    </row>
    <row r="80" spans="1:15" ht="15" customHeight="1">
      <c r="A80" s="9"/>
      <c r="B80" s="27">
        <v>71015</v>
      </c>
      <c r="C80" s="50"/>
      <c r="D80" s="14" t="s">
        <v>38</v>
      </c>
      <c r="E80" s="15">
        <v>290000</v>
      </c>
      <c r="F80" s="92"/>
      <c r="G80" s="15">
        <v>10333</v>
      </c>
      <c r="H80" s="15"/>
      <c r="I80" s="15">
        <f>E80+G80-H80</f>
        <v>300333</v>
      </c>
      <c r="J80" s="1"/>
      <c r="K80" s="1"/>
      <c r="L80" s="1"/>
      <c r="M80" s="1"/>
      <c r="N80" s="1"/>
      <c r="O80" s="1"/>
    </row>
    <row r="81" spans="1:15" ht="15" customHeight="1">
      <c r="A81" s="9"/>
      <c r="B81" s="28"/>
      <c r="C81" s="25">
        <v>2110</v>
      </c>
      <c r="D81" s="20" t="s">
        <v>31</v>
      </c>
      <c r="E81" s="21"/>
      <c r="F81" s="94"/>
      <c r="G81" s="21"/>
      <c r="H81" s="21"/>
      <c r="I81" s="21"/>
      <c r="J81" s="1"/>
      <c r="K81" s="1"/>
      <c r="L81" s="1"/>
      <c r="M81" s="1"/>
      <c r="N81" s="1"/>
      <c r="O81" s="1"/>
    </row>
    <row r="82" spans="1:15" ht="15" customHeight="1">
      <c r="A82" s="59"/>
      <c r="B82" s="160"/>
      <c r="C82" s="25"/>
      <c r="D82" s="20" t="s">
        <v>14</v>
      </c>
      <c r="E82" s="21"/>
      <c r="F82" s="94"/>
      <c r="G82" s="53"/>
      <c r="H82" s="53"/>
      <c r="I82" s="21"/>
      <c r="J82" s="1"/>
      <c r="K82" s="1"/>
      <c r="L82" s="1"/>
      <c r="M82" s="1"/>
      <c r="N82" s="1"/>
      <c r="O82" s="1"/>
    </row>
    <row r="83" spans="1:15" ht="15" customHeight="1">
      <c r="A83" s="8"/>
      <c r="B83" s="155"/>
      <c r="C83" s="25"/>
      <c r="D83" s="20" t="s">
        <v>27</v>
      </c>
      <c r="E83" s="21">
        <v>290000</v>
      </c>
      <c r="F83" s="94" t="s">
        <v>287</v>
      </c>
      <c r="G83" s="108">
        <v>10333</v>
      </c>
      <c r="H83" s="108">
        <v>0</v>
      </c>
      <c r="I83" s="108">
        <f>E83+G83</f>
        <v>300333</v>
      </c>
      <c r="J83" s="1"/>
      <c r="K83" s="1"/>
      <c r="L83" s="1"/>
      <c r="M83" s="1"/>
      <c r="N83" s="1"/>
      <c r="O83" s="1"/>
    </row>
    <row r="84" spans="1:15" ht="15" customHeight="1">
      <c r="A84" s="326">
        <v>750</v>
      </c>
      <c r="B84" s="31"/>
      <c r="C84" s="65"/>
      <c r="D84" s="5" t="s">
        <v>39</v>
      </c>
      <c r="E84" s="6">
        <f>E86+E90+E100</f>
        <v>2568368</v>
      </c>
      <c r="F84" s="116"/>
      <c r="G84" s="6">
        <f>G86+G90+G100+G111</f>
        <v>456026</v>
      </c>
      <c r="H84" s="6">
        <f>H86+H90+H100+H111</f>
        <v>2600</v>
      </c>
      <c r="I84" s="6">
        <f>E84+G84-H84</f>
        <v>3021794</v>
      </c>
      <c r="J84" s="1"/>
      <c r="K84" s="1"/>
      <c r="L84" s="1"/>
      <c r="M84" s="1"/>
      <c r="N84" s="1"/>
      <c r="O84" s="1"/>
    </row>
    <row r="85" spans="1:15" ht="15" customHeight="1">
      <c r="A85" s="327"/>
      <c r="B85" s="36"/>
      <c r="C85" s="65"/>
      <c r="D85" s="175" t="s">
        <v>249</v>
      </c>
      <c r="E85" s="176">
        <f>E99</f>
        <v>2313534</v>
      </c>
      <c r="F85" s="176"/>
      <c r="G85" s="176">
        <f>G113</f>
        <v>440026</v>
      </c>
      <c r="H85" s="176">
        <f>H99</f>
        <v>0</v>
      </c>
      <c r="I85" s="176">
        <f>E85+G85-H85</f>
        <v>2753560</v>
      </c>
      <c r="J85" s="1"/>
      <c r="K85" s="1"/>
      <c r="L85" s="1"/>
      <c r="M85" s="1"/>
      <c r="N85" s="1"/>
      <c r="O85" s="1"/>
    </row>
    <row r="86" spans="1:15" ht="15" customHeight="1">
      <c r="A86" s="12"/>
      <c r="B86" s="27">
        <v>75011</v>
      </c>
      <c r="C86" s="14"/>
      <c r="D86" s="14" t="s">
        <v>40</v>
      </c>
      <c r="E86" s="15">
        <v>107000</v>
      </c>
      <c r="F86" s="92"/>
      <c r="G86" s="15">
        <v>0</v>
      </c>
      <c r="H86" s="15">
        <v>2100</v>
      </c>
      <c r="I86" s="15">
        <v>104900</v>
      </c>
      <c r="J86" s="1"/>
      <c r="K86" s="1"/>
      <c r="L86" s="1"/>
      <c r="M86" s="1"/>
      <c r="N86" s="1"/>
      <c r="O86" s="1"/>
    </row>
    <row r="87" spans="1:15" ht="15" customHeight="1">
      <c r="A87" s="9"/>
      <c r="B87" s="28"/>
      <c r="C87" s="20">
        <v>2110</v>
      </c>
      <c r="D87" s="20" t="s">
        <v>31</v>
      </c>
      <c r="E87" s="21"/>
      <c r="F87" s="94"/>
      <c r="G87" s="21"/>
      <c r="H87" s="21"/>
      <c r="I87" s="21"/>
      <c r="J87" s="1"/>
      <c r="K87" s="1"/>
      <c r="L87" s="1"/>
      <c r="M87" s="1"/>
      <c r="N87" s="1"/>
      <c r="O87" s="1"/>
    </row>
    <row r="88" spans="1:15" ht="15" customHeight="1">
      <c r="A88" s="9"/>
      <c r="B88" s="28"/>
      <c r="C88" s="20"/>
      <c r="D88" s="20" t="s">
        <v>14</v>
      </c>
      <c r="E88" s="21"/>
      <c r="F88" s="94"/>
      <c r="G88" s="21"/>
      <c r="H88" s="21"/>
      <c r="I88" s="21"/>
      <c r="J88" s="1"/>
      <c r="K88" s="1"/>
      <c r="L88" s="1"/>
      <c r="M88" s="1"/>
      <c r="N88" s="1"/>
      <c r="O88" s="1"/>
    </row>
    <row r="89" spans="1:15" ht="15" customHeight="1">
      <c r="A89" s="9"/>
      <c r="B89" s="28"/>
      <c r="C89" s="20"/>
      <c r="D89" s="20" t="s">
        <v>27</v>
      </c>
      <c r="E89" s="108">
        <v>107000</v>
      </c>
      <c r="F89" s="91" t="s">
        <v>308</v>
      </c>
      <c r="G89" s="108">
        <v>0</v>
      </c>
      <c r="H89" s="108">
        <v>2100</v>
      </c>
      <c r="I89" s="108">
        <f>E89+G89-H89</f>
        <v>104900</v>
      </c>
      <c r="J89" s="1"/>
      <c r="K89" s="1"/>
      <c r="L89" s="1"/>
      <c r="M89" s="1"/>
      <c r="N89" s="1"/>
      <c r="O89" s="1"/>
    </row>
    <row r="90" spans="1:15" ht="15" customHeight="1">
      <c r="A90" s="13"/>
      <c r="B90" s="46">
        <v>75020</v>
      </c>
      <c r="C90" s="50"/>
      <c r="D90" s="14" t="s">
        <v>41</v>
      </c>
      <c r="E90" s="15">
        <f>E91+E92+E99</f>
        <v>2437868</v>
      </c>
      <c r="F90" s="109"/>
      <c r="G90" s="15">
        <v>16000</v>
      </c>
      <c r="H90" s="15">
        <f>H99</f>
        <v>0</v>
      </c>
      <c r="I90" s="15">
        <f>E90+G90-H90</f>
        <v>2453868</v>
      </c>
      <c r="J90" s="1"/>
      <c r="K90" s="1"/>
      <c r="L90" s="1"/>
      <c r="M90" s="1"/>
      <c r="N90" s="1"/>
      <c r="O90" s="1"/>
    </row>
    <row r="91" spans="1:15" ht="15" customHeight="1">
      <c r="A91" s="13"/>
      <c r="B91" s="9"/>
      <c r="C91" s="25" t="s">
        <v>43</v>
      </c>
      <c r="D91" s="20" t="s">
        <v>46</v>
      </c>
      <c r="E91" s="108">
        <v>100000</v>
      </c>
      <c r="F91" s="94"/>
      <c r="G91" s="108">
        <v>0</v>
      </c>
      <c r="H91" s="108">
        <v>0</v>
      </c>
      <c r="I91" s="108">
        <v>100000</v>
      </c>
      <c r="J91" s="1"/>
      <c r="K91" s="1"/>
      <c r="L91" s="1"/>
      <c r="M91" s="1"/>
      <c r="N91" s="1"/>
      <c r="O91" s="1"/>
    </row>
    <row r="92" spans="1:15" ht="15" customHeight="1">
      <c r="A92" s="13"/>
      <c r="B92" s="9"/>
      <c r="C92" s="25" t="s">
        <v>44</v>
      </c>
      <c r="D92" s="20" t="s">
        <v>34</v>
      </c>
      <c r="E92" s="108">
        <v>24334</v>
      </c>
      <c r="F92" s="94"/>
      <c r="G92" s="108">
        <v>0</v>
      </c>
      <c r="H92" s="108">
        <v>0</v>
      </c>
      <c r="I92" s="108">
        <v>24334</v>
      </c>
      <c r="J92" s="1"/>
      <c r="K92" s="1"/>
      <c r="L92" s="1"/>
      <c r="M92" s="1"/>
      <c r="N92" s="1"/>
      <c r="O92" s="1"/>
    </row>
    <row r="93" spans="1:15" ht="15" customHeight="1">
      <c r="A93" s="13"/>
      <c r="B93" s="9"/>
      <c r="C93" s="25">
        <v>2440</v>
      </c>
      <c r="D93" s="20" t="s">
        <v>296</v>
      </c>
      <c r="E93" s="108"/>
      <c r="F93" s="94"/>
      <c r="G93" s="108"/>
      <c r="H93" s="108"/>
      <c r="I93" s="108"/>
      <c r="J93" s="1"/>
      <c r="K93" s="1"/>
      <c r="L93" s="1"/>
      <c r="M93" s="1"/>
      <c r="N93" s="1"/>
      <c r="O93" s="1"/>
    </row>
    <row r="94" spans="1:15" ht="15" customHeight="1">
      <c r="A94" s="13"/>
      <c r="B94" s="9"/>
      <c r="C94" s="25"/>
      <c r="D94" s="20" t="s">
        <v>297</v>
      </c>
      <c r="E94" s="108"/>
      <c r="F94" s="94"/>
      <c r="G94" s="108"/>
      <c r="H94" s="108"/>
      <c r="I94" s="108"/>
      <c r="J94" s="1"/>
      <c r="K94" s="1"/>
      <c r="L94" s="1"/>
      <c r="M94" s="1"/>
      <c r="N94" s="1"/>
      <c r="O94" s="1"/>
    </row>
    <row r="95" spans="1:15" ht="15" customHeight="1">
      <c r="A95" s="13"/>
      <c r="B95" s="9"/>
      <c r="C95" s="25"/>
      <c r="D95" s="20" t="s">
        <v>298</v>
      </c>
      <c r="E95" s="108">
        <v>0</v>
      </c>
      <c r="F95" s="94" t="s">
        <v>299</v>
      </c>
      <c r="G95" s="108">
        <v>16000</v>
      </c>
      <c r="H95" s="108">
        <v>0</v>
      </c>
      <c r="I95" s="108">
        <v>16000</v>
      </c>
      <c r="J95" s="1"/>
      <c r="K95" s="1"/>
      <c r="L95" s="1"/>
      <c r="M95" s="1"/>
      <c r="N95" s="1"/>
      <c r="O95" s="1"/>
    </row>
    <row r="96" spans="1:15" ht="15" customHeight="1">
      <c r="A96" s="13"/>
      <c r="B96" s="9"/>
      <c r="C96" s="25">
        <v>6207</v>
      </c>
      <c r="D96" s="20" t="s">
        <v>222</v>
      </c>
      <c r="E96" s="21"/>
      <c r="F96" s="95"/>
      <c r="G96" s="53"/>
      <c r="H96" s="53"/>
      <c r="I96" s="54"/>
      <c r="J96" s="1"/>
      <c r="K96" s="1"/>
      <c r="L96" s="1"/>
      <c r="M96" s="1"/>
      <c r="N96" s="1"/>
      <c r="O96" s="1"/>
    </row>
    <row r="97" spans="1:15" ht="15" customHeight="1">
      <c r="A97" s="13"/>
      <c r="B97" s="9"/>
      <c r="C97" s="25"/>
      <c r="D97" s="20" t="s">
        <v>223</v>
      </c>
      <c r="E97" s="21"/>
      <c r="F97" s="94"/>
      <c r="G97" s="21"/>
      <c r="H97" s="21"/>
      <c r="I97" s="131">
        <f>E97+G97-H97</f>
        <v>0</v>
      </c>
      <c r="J97" s="1"/>
      <c r="K97" s="1"/>
      <c r="L97" s="1"/>
      <c r="M97" s="1"/>
      <c r="N97" s="1"/>
      <c r="O97" s="1"/>
    </row>
    <row r="98" spans="1:15" ht="15" customHeight="1">
      <c r="A98" s="13"/>
      <c r="B98" s="9"/>
      <c r="C98" s="25"/>
      <c r="D98" s="20" t="s">
        <v>245</v>
      </c>
      <c r="E98" s="21"/>
      <c r="F98" s="94"/>
      <c r="G98" s="111"/>
      <c r="H98" s="108"/>
      <c r="I98" s="131"/>
      <c r="J98" s="1"/>
      <c r="K98" s="1"/>
      <c r="L98" s="1"/>
      <c r="M98" s="1"/>
      <c r="N98" s="1"/>
      <c r="O98" s="1"/>
    </row>
    <row r="99" spans="1:15" ht="15" customHeight="1">
      <c r="A99" s="13"/>
      <c r="B99" s="9"/>
      <c r="C99" s="25"/>
      <c r="D99" s="20" t="s">
        <v>224</v>
      </c>
      <c r="E99" s="108">
        <v>2313534</v>
      </c>
      <c r="F99" s="94"/>
      <c r="G99" s="108">
        <v>0</v>
      </c>
      <c r="H99" s="108">
        <v>0</v>
      </c>
      <c r="I99" s="188">
        <f>E99+G99-H99</f>
        <v>2313534</v>
      </c>
      <c r="J99" s="1"/>
      <c r="K99" s="1"/>
      <c r="L99" s="1"/>
      <c r="M99" s="1"/>
      <c r="N99" s="1"/>
      <c r="O99" s="1"/>
    </row>
    <row r="100" spans="1:15" ht="15" customHeight="1">
      <c r="A100" s="9"/>
      <c r="B100" s="60">
        <v>75045</v>
      </c>
      <c r="C100" s="23"/>
      <c r="D100" s="23" t="s">
        <v>200</v>
      </c>
      <c r="E100" s="26">
        <f>E103+E110</f>
        <v>23500</v>
      </c>
      <c r="F100" s="96"/>
      <c r="G100" s="26">
        <v>0</v>
      </c>
      <c r="H100" s="26">
        <v>500</v>
      </c>
      <c r="I100" s="26">
        <f>E100+G100-H100</f>
        <v>23000</v>
      </c>
      <c r="J100" s="1"/>
      <c r="K100" s="1"/>
      <c r="L100" s="1"/>
      <c r="M100" s="1"/>
      <c r="N100" s="1"/>
      <c r="O100" s="1"/>
    </row>
    <row r="101" spans="1:15" ht="15" customHeight="1">
      <c r="A101" s="9"/>
      <c r="B101" s="9"/>
      <c r="C101" s="20">
        <v>2110</v>
      </c>
      <c r="D101" s="20" t="s">
        <v>31</v>
      </c>
      <c r="E101" s="108"/>
      <c r="F101" s="94"/>
      <c r="G101" s="108"/>
      <c r="H101" s="108"/>
      <c r="I101" s="108"/>
      <c r="J101" s="1"/>
      <c r="K101" s="1"/>
      <c r="L101" s="1"/>
      <c r="M101" s="1"/>
      <c r="N101" s="1"/>
      <c r="O101" s="1"/>
    </row>
    <row r="102" spans="1:15" ht="15" customHeight="1">
      <c r="A102" s="9"/>
      <c r="B102" s="9"/>
      <c r="C102" s="20"/>
      <c r="D102" s="20" t="s">
        <v>14</v>
      </c>
      <c r="E102" s="108"/>
      <c r="F102" s="94"/>
      <c r="G102" s="108"/>
      <c r="H102" s="108"/>
      <c r="I102" s="108"/>
      <c r="J102" s="1"/>
      <c r="K102" s="1"/>
      <c r="L102" s="1"/>
      <c r="M102" s="1"/>
      <c r="N102" s="1"/>
      <c r="O102" s="1"/>
    </row>
    <row r="103" spans="1:15" ht="15" customHeight="1">
      <c r="A103" s="11"/>
      <c r="B103" s="11"/>
      <c r="C103" s="20"/>
      <c r="D103" s="20" t="s">
        <v>27</v>
      </c>
      <c r="E103" s="108">
        <v>23000</v>
      </c>
      <c r="F103" s="94"/>
      <c r="G103" s="108">
        <v>0</v>
      </c>
      <c r="H103" s="108">
        <v>0</v>
      </c>
      <c r="I103" s="108">
        <v>23000</v>
      </c>
      <c r="J103" s="1"/>
      <c r="K103" s="1"/>
      <c r="L103" s="1"/>
      <c r="M103" s="1"/>
      <c r="N103" s="1"/>
      <c r="O103" s="1"/>
    </row>
    <row r="104" spans="1:15" ht="15" customHeight="1">
      <c r="A104" s="19"/>
      <c r="B104" s="19"/>
      <c r="C104" s="19"/>
      <c r="D104" s="19"/>
      <c r="E104" s="150"/>
      <c r="F104" s="98"/>
      <c r="G104" s="150"/>
      <c r="H104" s="150"/>
      <c r="I104" s="150"/>
      <c r="J104" s="1"/>
      <c r="K104" s="1"/>
      <c r="L104" s="1"/>
      <c r="M104" s="1"/>
      <c r="N104" s="1"/>
      <c r="O104" s="1"/>
    </row>
    <row r="105" spans="1:15" ht="15" customHeight="1">
      <c r="A105" s="19"/>
      <c r="B105" s="19"/>
      <c r="C105" s="19"/>
      <c r="D105" s="19"/>
      <c r="E105" s="150" t="s">
        <v>378</v>
      </c>
      <c r="F105" s="98"/>
      <c r="G105" s="150"/>
      <c r="H105" s="150"/>
      <c r="I105" s="150"/>
      <c r="J105" s="1"/>
      <c r="K105" s="1"/>
      <c r="L105" s="1"/>
      <c r="M105" s="1"/>
      <c r="N105" s="1"/>
      <c r="O105" s="1"/>
    </row>
    <row r="106" spans="1:15" ht="15" customHeight="1">
      <c r="A106" s="7" t="s">
        <v>0</v>
      </c>
      <c r="B106" s="154" t="s">
        <v>1</v>
      </c>
      <c r="C106" s="7" t="s">
        <v>2</v>
      </c>
      <c r="D106" s="7" t="s">
        <v>3</v>
      </c>
      <c r="E106" s="2" t="s">
        <v>4</v>
      </c>
      <c r="F106" s="7" t="s">
        <v>6</v>
      </c>
      <c r="G106" s="2" t="s">
        <v>7</v>
      </c>
      <c r="H106" s="7" t="s">
        <v>8</v>
      </c>
      <c r="I106" s="7" t="s">
        <v>9</v>
      </c>
      <c r="J106" s="1"/>
      <c r="K106" s="1"/>
      <c r="L106" s="1"/>
      <c r="M106" s="1"/>
      <c r="N106" s="1"/>
      <c r="O106" s="1"/>
    </row>
    <row r="107" spans="1:15" ht="15" customHeight="1">
      <c r="A107" s="8"/>
      <c r="B107" s="155"/>
      <c r="C107" s="8"/>
      <c r="D107" s="8"/>
      <c r="E107" s="3" t="s">
        <v>5</v>
      </c>
      <c r="F107" s="8"/>
      <c r="G107" s="3"/>
      <c r="H107" s="8"/>
      <c r="I107" s="8" t="s">
        <v>10</v>
      </c>
      <c r="J107" s="1"/>
      <c r="K107" s="1"/>
      <c r="L107" s="1"/>
      <c r="M107" s="1"/>
      <c r="N107" s="1"/>
      <c r="O107" s="1"/>
    </row>
    <row r="108" spans="1:15" ht="15" customHeight="1">
      <c r="A108" s="12"/>
      <c r="B108" s="28"/>
      <c r="C108" s="25">
        <v>2120</v>
      </c>
      <c r="D108" s="20" t="s">
        <v>48</v>
      </c>
      <c r="E108" s="108"/>
      <c r="F108" s="94"/>
      <c r="G108" s="108"/>
      <c r="H108" s="108"/>
      <c r="I108" s="108"/>
      <c r="J108" s="1"/>
      <c r="K108" s="1"/>
      <c r="L108" s="1"/>
      <c r="M108" s="1"/>
      <c r="N108" s="1"/>
      <c r="O108" s="1"/>
    </row>
    <row r="109" spans="1:15" ht="15" customHeight="1">
      <c r="A109" s="9"/>
      <c r="B109" s="28"/>
      <c r="C109" s="25"/>
      <c r="D109" s="20" t="s">
        <v>49</v>
      </c>
      <c r="E109" s="108"/>
      <c r="F109" s="94"/>
      <c r="G109" s="108"/>
      <c r="H109" s="108"/>
      <c r="I109" s="108"/>
      <c r="J109" s="1"/>
      <c r="K109" s="1"/>
      <c r="L109" s="1"/>
      <c r="M109" s="1"/>
      <c r="N109" s="1"/>
      <c r="O109" s="1"/>
    </row>
    <row r="110" spans="1:15" ht="15" customHeight="1">
      <c r="A110" s="9"/>
      <c r="B110" s="29"/>
      <c r="C110" s="25"/>
      <c r="D110" s="20" t="s">
        <v>50</v>
      </c>
      <c r="E110" s="108">
        <v>500</v>
      </c>
      <c r="F110" s="91" t="s">
        <v>308</v>
      </c>
      <c r="G110" s="111">
        <v>0</v>
      </c>
      <c r="H110" s="108">
        <v>500</v>
      </c>
      <c r="I110" s="108">
        <v>0</v>
      </c>
      <c r="J110" s="1"/>
      <c r="K110" s="1"/>
      <c r="L110" s="1"/>
      <c r="M110" s="1"/>
      <c r="N110" s="1"/>
      <c r="O110" s="1"/>
    </row>
    <row r="111" spans="1:15" ht="15" customHeight="1">
      <c r="A111" s="9"/>
      <c r="B111" s="52">
        <v>75095</v>
      </c>
      <c r="C111" s="27"/>
      <c r="D111" s="18" t="s">
        <v>79</v>
      </c>
      <c r="E111" s="339">
        <v>0</v>
      </c>
      <c r="F111" s="340"/>
      <c r="G111" s="341">
        <v>440026</v>
      </c>
      <c r="H111" s="342"/>
      <c r="I111" s="343">
        <f>E111+G111-H111</f>
        <v>440026</v>
      </c>
      <c r="J111" s="1"/>
      <c r="K111" s="1"/>
      <c r="L111" s="1"/>
      <c r="M111" s="1"/>
      <c r="N111" s="1"/>
      <c r="O111" s="1"/>
    </row>
    <row r="112" spans="1:15" ht="15" customHeight="1">
      <c r="A112" s="9"/>
      <c r="B112" s="28"/>
      <c r="C112" s="48">
        <v>6680</v>
      </c>
      <c r="D112" s="335" t="s">
        <v>280</v>
      </c>
      <c r="E112" s="137"/>
      <c r="F112" s="336"/>
      <c r="G112" s="337"/>
      <c r="H112" s="309"/>
      <c r="I112" s="338"/>
      <c r="J112" s="1"/>
      <c r="K112" s="1"/>
      <c r="L112" s="1"/>
      <c r="M112" s="1"/>
      <c r="N112" s="1"/>
      <c r="O112" s="1"/>
    </row>
    <row r="113" spans="1:15" ht="15" customHeight="1">
      <c r="A113" s="9"/>
      <c r="B113" s="28"/>
      <c r="C113" s="48"/>
      <c r="D113" s="335" t="s">
        <v>281</v>
      </c>
      <c r="E113" s="137">
        <v>0</v>
      </c>
      <c r="F113" s="94" t="s">
        <v>279</v>
      </c>
      <c r="G113" s="208">
        <v>440026</v>
      </c>
      <c r="H113" s="137">
        <v>0</v>
      </c>
      <c r="I113" s="338">
        <v>440026</v>
      </c>
      <c r="J113" s="1"/>
      <c r="K113" s="1"/>
      <c r="L113" s="1"/>
      <c r="M113" s="1"/>
      <c r="N113" s="1"/>
      <c r="O113" s="1"/>
    </row>
    <row r="114" spans="1:15" ht="15" customHeight="1">
      <c r="A114" s="31">
        <v>754</v>
      </c>
      <c r="B114" s="31"/>
      <c r="C114" s="61"/>
      <c r="D114" s="33" t="s">
        <v>51</v>
      </c>
      <c r="E114" s="40"/>
      <c r="F114" s="101"/>
      <c r="G114" s="34"/>
      <c r="H114" s="40"/>
      <c r="I114" s="35"/>
      <c r="J114" s="1"/>
      <c r="K114" s="1"/>
      <c r="L114" s="1"/>
      <c r="M114" s="1"/>
      <c r="N114" s="1"/>
      <c r="O114" s="1"/>
    </row>
    <row r="115" spans="1:15" ht="15" customHeight="1">
      <c r="A115" s="36"/>
      <c r="B115" s="42"/>
      <c r="C115" s="55"/>
      <c r="D115" s="43" t="s">
        <v>52</v>
      </c>
      <c r="E115" s="44">
        <f>E116</f>
        <v>2915000</v>
      </c>
      <c r="F115" s="102"/>
      <c r="G115" s="45">
        <f>G116</f>
        <v>417447</v>
      </c>
      <c r="H115" s="41">
        <f>H116</f>
        <v>0</v>
      </c>
      <c r="I115" s="39">
        <f>E115+G115</f>
        <v>3332447</v>
      </c>
      <c r="J115" s="1"/>
      <c r="K115" s="1"/>
      <c r="L115" s="1"/>
      <c r="M115" s="1"/>
      <c r="N115" s="1"/>
      <c r="O115" s="1"/>
    </row>
    <row r="116" spans="1:15" ht="15" customHeight="1">
      <c r="A116" s="346"/>
      <c r="B116" s="46">
        <v>75411</v>
      </c>
      <c r="C116" s="50"/>
      <c r="D116" s="14" t="s">
        <v>53</v>
      </c>
      <c r="E116" s="15">
        <v>2915000</v>
      </c>
      <c r="F116" s="92"/>
      <c r="G116" s="15">
        <f>G119</f>
        <v>417447</v>
      </c>
      <c r="H116" s="15">
        <v>0</v>
      </c>
      <c r="I116" s="15">
        <f>E116+G116</f>
        <v>3332447</v>
      </c>
      <c r="J116" s="1"/>
      <c r="K116" s="1"/>
      <c r="L116" s="1"/>
      <c r="M116" s="1"/>
      <c r="N116" s="1"/>
      <c r="O116" s="1"/>
    </row>
    <row r="117" spans="1:15" ht="15" customHeight="1">
      <c r="A117" s="13"/>
      <c r="B117" s="9"/>
      <c r="C117" s="25">
        <v>2110</v>
      </c>
      <c r="D117" s="20" t="s">
        <v>31</v>
      </c>
      <c r="E117" s="108"/>
      <c r="F117" s="94"/>
      <c r="G117" s="108"/>
      <c r="H117" s="108"/>
      <c r="I117" s="108"/>
      <c r="J117" s="1"/>
      <c r="K117" s="1"/>
      <c r="L117" s="1"/>
      <c r="M117" s="1"/>
      <c r="N117" s="1"/>
      <c r="O117" s="1"/>
    </row>
    <row r="118" spans="1:15" ht="15" customHeight="1">
      <c r="A118" s="13"/>
      <c r="B118" s="9"/>
      <c r="C118" s="25"/>
      <c r="D118" s="20" t="s">
        <v>14</v>
      </c>
      <c r="E118" s="108"/>
      <c r="F118" s="94"/>
      <c r="G118" s="108"/>
      <c r="H118" s="108"/>
      <c r="I118" s="108"/>
      <c r="J118" s="1"/>
      <c r="K118" s="1"/>
      <c r="L118" s="1"/>
      <c r="M118" s="1"/>
      <c r="N118" s="1"/>
      <c r="O118" s="1"/>
    </row>
    <row r="119" spans="1:15" ht="15" customHeight="1">
      <c r="A119" s="13"/>
      <c r="B119" s="9"/>
      <c r="C119" s="25"/>
      <c r="D119" s="20" t="s">
        <v>27</v>
      </c>
      <c r="E119" s="108">
        <v>2915000</v>
      </c>
      <c r="F119" s="166" t="s">
        <v>310</v>
      </c>
      <c r="G119" s="108">
        <f>SUM(G120:G122)</f>
        <v>417447</v>
      </c>
      <c r="H119" s="108">
        <v>0</v>
      </c>
      <c r="I119" s="124">
        <f>E119+G119</f>
        <v>3332447</v>
      </c>
      <c r="J119" s="1"/>
      <c r="K119" s="1"/>
      <c r="L119" s="1"/>
      <c r="M119" s="1"/>
      <c r="N119" s="1"/>
      <c r="O119" s="1"/>
    </row>
    <row r="120" spans="1:15" ht="15" customHeight="1">
      <c r="A120" s="13"/>
      <c r="B120" s="9"/>
      <c r="C120" s="25"/>
      <c r="D120" s="20"/>
      <c r="E120" s="108"/>
      <c r="F120" s="94" t="s">
        <v>289</v>
      </c>
      <c r="G120" s="108">
        <v>298743</v>
      </c>
      <c r="H120" s="108"/>
      <c r="I120" s="108"/>
      <c r="J120" s="1"/>
      <c r="K120" s="1"/>
      <c r="L120" s="1"/>
      <c r="M120" s="1"/>
      <c r="N120" s="1"/>
      <c r="O120" s="1"/>
    </row>
    <row r="121" spans="1:15" ht="15" customHeight="1">
      <c r="A121" s="13"/>
      <c r="B121" s="9"/>
      <c r="C121" s="25"/>
      <c r="D121" s="20"/>
      <c r="E121" s="108"/>
      <c r="F121" s="94" t="s">
        <v>288</v>
      </c>
      <c r="G121" s="108">
        <v>103704</v>
      </c>
      <c r="H121" s="108"/>
      <c r="I121" s="108"/>
      <c r="J121" s="1"/>
      <c r="K121" s="1"/>
      <c r="L121" s="1"/>
      <c r="M121" s="1"/>
      <c r="N121" s="1"/>
      <c r="O121" s="1"/>
    </row>
    <row r="122" spans="1:15" ht="15" customHeight="1">
      <c r="A122" s="58"/>
      <c r="B122" s="11"/>
      <c r="C122" s="25"/>
      <c r="D122" s="20"/>
      <c r="E122" s="108"/>
      <c r="F122" s="91" t="s">
        <v>308</v>
      </c>
      <c r="G122" s="108">
        <v>15000</v>
      </c>
      <c r="H122" s="108"/>
      <c r="I122" s="108"/>
      <c r="J122" s="1"/>
      <c r="K122" s="1"/>
      <c r="L122" s="1"/>
      <c r="M122" s="1"/>
      <c r="N122" s="1"/>
      <c r="O122" s="1"/>
    </row>
    <row r="123" spans="1:15" ht="15" customHeight="1">
      <c r="A123" s="42">
        <v>756</v>
      </c>
      <c r="B123" s="42"/>
      <c r="C123" s="31"/>
      <c r="D123" s="33" t="s">
        <v>54</v>
      </c>
      <c r="E123" s="40"/>
      <c r="F123" s="103"/>
      <c r="G123" s="40"/>
      <c r="H123" s="34"/>
      <c r="I123" s="40"/>
      <c r="J123" s="1"/>
      <c r="K123" s="1"/>
      <c r="L123" s="1"/>
      <c r="M123" s="1"/>
      <c r="N123" s="1"/>
      <c r="O123" s="1"/>
    </row>
    <row r="124" spans="1:15" ht="15" customHeight="1">
      <c r="A124" s="42"/>
      <c r="B124" s="42"/>
      <c r="C124" s="42"/>
      <c r="D124" s="43" t="s">
        <v>55</v>
      </c>
      <c r="E124" s="44"/>
      <c r="F124" s="104"/>
      <c r="G124" s="44"/>
      <c r="H124" s="45"/>
      <c r="I124" s="44"/>
      <c r="J124" s="1"/>
      <c r="K124" s="1"/>
      <c r="L124" s="1"/>
      <c r="M124" s="1"/>
      <c r="N124" s="1"/>
      <c r="O124" s="1"/>
    </row>
    <row r="125" spans="1:15" ht="15" customHeight="1">
      <c r="A125" s="42"/>
      <c r="B125" s="42"/>
      <c r="C125" s="42"/>
      <c r="D125" s="43" t="s">
        <v>56</v>
      </c>
      <c r="E125" s="44"/>
      <c r="F125" s="104"/>
      <c r="G125" s="44"/>
      <c r="H125" s="45"/>
      <c r="I125" s="44"/>
      <c r="J125" s="1"/>
      <c r="K125" s="1"/>
      <c r="L125" s="1"/>
      <c r="M125" s="1"/>
      <c r="N125" s="1"/>
      <c r="O125" s="1"/>
    </row>
    <row r="126" spans="1:15" ht="15" customHeight="1">
      <c r="A126" s="36"/>
      <c r="B126" s="36"/>
      <c r="C126" s="36"/>
      <c r="D126" s="37" t="s">
        <v>57</v>
      </c>
      <c r="E126" s="41">
        <f>E128+E131</f>
        <v>6508168</v>
      </c>
      <c r="F126" s="105"/>
      <c r="G126" s="41">
        <v>0</v>
      </c>
      <c r="H126" s="38"/>
      <c r="I126" s="41">
        <f>I128+I131</f>
        <v>6508168</v>
      </c>
      <c r="J126" s="1"/>
      <c r="K126" s="1"/>
      <c r="L126" s="1"/>
      <c r="M126" s="1"/>
      <c r="N126" s="1"/>
      <c r="O126" s="1"/>
    </row>
    <row r="127" spans="1:15" ht="15" customHeight="1">
      <c r="A127" s="60"/>
      <c r="B127" s="78">
        <v>75618</v>
      </c>
      <c r="C127" s="30"/>
      <c r="D127" s="347" t="s">
        <v>202</v>
      </c>
      <c r="E127" s="26"/>
      <c r="F127" s="348"/>
      <c r="G127" s="26"/>
      <c r="H127" s="349"/>
      <c r="I127" s="26"/>
      <c r="J127" s="1"/>
      <c r="K127" s="1"/>
      <c r="L127" s="1"/>
      <c r="M127" s="1"/>
      <c r="N127" s="1"/>
      <c r="O127" s="1"/>
    </row>
    <row r="128" spans="1:15" ht="15" customHeight="1">
      <c r="A128" s="71"/>
      <c r="B128" s="79"/>
      <c r="C128" s="73"/>
      <c r="D128" s="118" t="s">
        <v>203</v>
      </c>
      <c r="E128" s="119">
        <v>900000</v>
      </c>
      <c r="F128" s="120"/>
      <c r="G128" s="119">
        <v>0</v>
      </c>
      <c r="H128" s="121">
        <v>0</v>
      </c>
      <c r="I128" s="119">
        <v>900000</v>
      </c>
      <c r="J128" s="1"/>
      <c r="K128" s="1"/>
      <c r="L128" s="1"/>
      <c r="M128" s="1"/>
      <c r="N128" s="1"/>
      <c r="O128" s="1"/>
    </row>
    <row r="129" spans="1:15" ht="15" customHeight="1">
      <c r="A129" s="71"/>
      <c r="B129" s="79"/>
      <c r="C129" s="122" t="s">
        <v>42</v>
      </c>
      <c r="D129" s="123" t="s">
        <v>45</v>
      </c>
      <c r="E129" s="196">
        <v>900000</v>
      </c>
      <c r="F129" s="197"/>
      <c r="G129" s="196"/>
      <c r="H129" s="198"/>
      <c r="I129" s="196">
        <v>900000</v>
      </c>
      <c r="J129" s="1"/>
      <c r="K129" s="1"/>
      <c r="L129" s="1"/>
      <c r="M129" s="1"/>
      <c r="N129" s="1"/>
      <c r="O129" s="1"/>
    </row>
    <row r="130" spans="1:15" ht="15" customHeight="1">
      <c r="A130" s="9"/>
      <c r="B130" s="27">
        <v>75622</v>
      </c>
      <c r="C130" s="50"/>
      <c r="D130" s="14" t="s">
        <v>58</v>
      </c>
      <c r="E130" s="15"/>
      <c r="F130" s="92"/>
      <c r="G130" s="15"/>
      <c r="H130" s="15"/>
      <c r="I130" s="15"/>
      <c r="J130" s="1"/>
      <c r="K130" s="1"/>
      <c r="L130" s="1"/>
      <c r="M130" s="1"/>
      <c r="N130" s="1"/>
      <c r="O130" s="1"/>
    </row>
    <row r="131" spans="1:15" ht="15" customHeight="1">
      <c r="A131" s="9"/>
      <c r="B131" s="52"/>
      <c r="C131" s="50"/>
      <c r="D131" s="14" t="s">
        <v>59</v>
      </c>
      <c r="E131" s="15">
        <f>E132+E134</f>
        <v>5608168</v>
      </c>
      <c r="F131" s="92"/>
      <c r="G131" s="15">
        <v>0</v>
      </c>
      <c r="H131" s="15">
        <v>0</v>
      </c>
      <c r="I131" s="15">
        <f>E131+G131-H131</f>
        <v>5608168</v>
      </c>
      <c r="J131" s="1"/>
      <c r="K131" s="1"/>
      <c r="L131" s="1"/>
      <c r="M131" s="1"/>
      <c r="N131" s="1"/>
      <c r="O131" s="1"/>
    </row>
    <row r="132" spans="1:15" ht="15" customHeight="1">
      <c r="A132" s="9"/>
      <c r="B132" s="28"/>
      <c r="C132" s="25" t="s">
        <v>60</v>
      </c>
      <c r="D132" s="20" t="s">
        <v>61</v>
      </c>
      <c r="E132" s="124">
        <v>5518168</v>
      </c>
      <c r="F132" s="94"/>
      <c r="G132" s="124">
        <v>0</v>
      </c>
      <c r="H132" s="124">
        <v>0</v>
      </c>
      <c r="I132" s="124">
        <v>5518168</v>
      </c>
      <c r="J132" s="1"/>
      <c r="K132" s="1"/>
      <c r="L132" s="1"/>
      <c r="M132" s="1"/>
      <c r="N132" s="1"/>
      <c r="O132" s="1"/>
    </row>
    <row r="133" spans="1:15" ht="15" customHeight="1">
      <c r="A133" s="9"/>
      <c r="B133" s="28"/>
      <c r="C133" s="25"/>
      <c r="D133" s="20"/>
      <c r="E133" s="21"/>
      <c r="F133" s="100"/>
      <c r="G133" s="124"/>
      <c r="H133" s="124"/>
      <c r="I133" s="21"/>
      <c r="J133" s="1"/>
      <c r="K133" s="1"/>
      <c r="L133" s="1"/>
      <c r="M133" s="1"/>
      <c r="N133" s="1"/>
      <c r="O133" s="1"/>
    </row>
    <row r="134" spans="1:15" ht="15" customHeight="1">
      <c r="A134" s="11"/>
      <c r="B134" s="29"/>
      <c r="C134" s="25" t="s">
        <v>62</v>
      </c>
      <c r="D134" s="20" t="s">
        <v>63</v>
      </c>
      <c r="E134" s="124">
        <v>90000</v>
      </c>
      <c r="F134" s="166"/>
      <c r="G134" s="124">
        <v>0</v>
      </c>
      <c r="H134" s="124">
        <v>0</v>
      </c>
      <c r="I134" s="124">
        <v>90000</v>
      </c>
      <c r="J134" s="1"/>
      <c r="K134" s="1"/>
      <c r="L134" s="1"/>
      <c r="M134" s="1"/>
      <c r="N134" s="1"/>
      <c r="O134" s="1"/>
    </row>
    <row r="135" spans="1:15" ht="15" customHeight="1">
      <c r="A135" s="19"/>
      <c r="B135" s="19"/>
      <c r="C135" s="19"/>
      <c r="D135" s="19"/>
      <c r="E135" s="129"/>
      <c r="F135" s="243"/>
      <c r="G135" s="129"/>
      <c r="H135" s="129"/>
      <c r="I135" s="129"/>
      <c r="J135" s="1"/>
      <c r="K135" s="1"/>
      <c r="L135" s="1"/>
      <c r="M135" s="1"/>
      <c r="N135" s="1"/>
      <c r="O135" s="1"/>
    </row>
    <row r="136" spans="1:15" ht="15" customHeight="1">
      <c r="A136" s="19"/>
      <c r="B136" s="19"/>
      <c r="C136" s="19"/>
      <c r="D136" s="19"/>
      <c r="E136" s="129"/>
      <c r="F136" s="243"/>
      <c r="G136" s="129"/>
      <c r="H136" s="129"/>
      <c r="I136" s="129"/>
      <c r="J136" s="1"/>
      <c r="K136" s="1"/>
      <c r="L136" s="1"/>
      <c r="M136" s="1"/>
      <c r="N136" s="1"/>
      <c r="O136" s="1"/>
    </row>
    <row r="137" spans="1:15" ht="15" customHeight="1">
      <c r="A137" s="19"/>
      <c r="B137" s="19"/>
      <c r="C137" s="19"/>
      <c r="D137" s="19"/>
      <c r="E137" s="129"/>
      <c r="F137" s="243"/>
      <c r="G137" s="129"/>
      <c r="H137" s="129"/>
      <c r="I137" s="129"/>
      <c r="J137" s="1"/>
      <c r="K137" s="1"/>
      <c r="L137" s="1"/>
      <c r="M137" s="1"/>
      <c r="N137" s="1"/>
      <c r="O137" s="1"/>
    </row>
    <row r="138" spans="1:15" ht="15" customHeight="1">
      <c r="A138" s="19"/>
      <c r="B138" s="19"/>
      <c r="C138" s="19"/>
      <c r="D138" s="19"/>
      <c r="E138" s="129"/>
      <c r="F138" s="243"/>
      <c r="G138" s="129"/>
      <c r="H138" s="129"/>
      <c r="I138" s="129"/>
      <c r="J138" s="1"/>
      <c r="K138" s="1"/>
      <c r="L138" s="1"/>
      <c r="M138" s="1"/>
      <c r="N138" s="1"/>
      <c r="O138" s="1"/>
    </row>
    <row r="139" spans="1:15" ht="15" customHeight="1">
      <c r="A139" s="19"/>
      <c r="B139" s="19"/>
      <c r="C139" s="19"/>
      <c r="D139" s="19"/>
      <c r="E139" s="129"/>
      <c r="F139" s="243"/>
      <c r="G139" s="129"/>
      <c r="H139" s="129"/>
      <c r="I139" s="129"/>
      <c r="J139" s="1"/>
      <c r="K139" s="1"/>
      <c r="L139" s="1"/>
      <c r="M139" s="1"/>
      <c r="N139" s="1"/>
      <c r="O139" s="1"/>
    </row>
    <row r="140" spans="1:15" ht="15" customHeight="1">
      <c r="A140" s="19"/>
      <c r="B140" s="19"/>
      <c r="C140" s="19"/>
      <c r="D140" s="19"/>
      <c r="E140" s="150" t="s">
        <v>379</v>
      </c>
      <c r="F140" s="243"/>
      <c r="G140" s="129"/>
      <c r="H140" s="129"/>
      <c r="I140" s="129"/>
      <c r="J140" s="1"/>
      <c r="K140" s="1"/>
      <c r="L140" s="1"/>
      <c r="M140" s="1"/>
      <c r="N140" s="1"/>
      <c r="O140" s="1"/>
    </row>
    <row r="141" spans="1:15" ht="15" customHeight="1">
      <c r="A141" s="7" t="s">
        <v>0</v>
      </c>
      <c r="B141" s="154" t="s">
        <v>1</v>
      </c>
      <c r="C141" s="7" t="s">
        <v>2</v>
      </c>
      <c r="D141" s="7" t="s">
        <v>3</v>
      </c>
      <c r="E141" s="2" t="s">
        <v>4</v>
      </c>
      <c r="F141" s="7" t="s">
        <v>6</v>
      </c>
      <c r="G141" s="2" t="s">
        <v>7</v>
      </c>
      <c r="H141" s="7" t="s">
        <v>8</v>
      </c>
      <c r="I141" s="7" t="s">
        <v>9</v>
      </c>
      <c r="J141" s="1"/>
      <c r="K141" s="1"/>
      <c r="L141" s="1"/>
      <c r="M141" s="1"/>
      <c r="N141" s="1"/>
      <c r="O141" s="1"/>
    </row>
    <row r="142" spans="1:15" ht="15" customHeight="1">
      <c r="A142" s="8"/>
      <c r="B142" s="155"/>
      <c r="C142" s="8"/>
      <c r="D142" s="8"/>
      <c r="E142" s="3" t="s">
        <v>5</v>
      </c>
      <c r="F142" s="8"/>
      <c r="G142" s="3"/>
      <c r="H142" s="8"/>
      <c r="I142" s="8" t="s">
        <v>10</v>
      </c>
      <c r="J142" s="1"/>
      <c r="K142" s="1"/>
      <c r="L142" s="1"/>
      <c r="M142" s="1"/>
      <c r="N142" s="1"/>
      <c r="O142" s="1"/>
    </row>
    <row r="143" spans="1:15" ht="15" customHeight="1">
      <c r="A143" s="42">
        <v>758</v>
      </c>
      <c r="B143" s="36"/>
      <c r="C143" s="5"/>
      <c r="D143" s="5" t="s">
        <v>64</v>
      </c>
      <c r="E143" s="6">
        <f>E144+E146+E148</f>
        <v>32014725</v>
      </c>
      <c r="F143" s="116"/>
      <c r="G143" s="6">
        <f>G144+G148</f>
        <v>518741</v>
      </c>
      <c r="H143" s="6">
        <f>H144+H148</f>
        <v>0</v>
      </c>
      <c r="I143" s="6">
        <f>E143+G143-H143</f>
        <v>32533466</v>
      </c>
      <c r="J143" s="1"/>
      <c r="K143" s="1"/>
      <c r="L143" s="1"/>
      <c r="M143" s="1"/>
      <c r="N143" s="1"/>
      <c r="O143" s="1"/>
    </row>
    <row r="144" spans="1:15" ht="15" customHeight="1">
      <c r="A144" s="86"/>
      <c r="B144" s="27">
        <v>75801</v>
      </c>
      <c r="C144" s="14"/>
      <c r="D144" s="14" t="s">
        <v>65</v>
      </c>
      <c r="E144" s="15">
        <v>23684221</v>
      </c>
      <c r="F144" s="92"/>
      <c r="G144" s="15">
        <v>518419</v>
      </c>
      <c r="H144" s="15">
        <v>0</v>
      </c>
      <c r="I144" s="15">
        <f>E144+G144-H144</f>
        <v>24202640</v>
      </c>
      <c r="J144" s="1"/>
      <c r="K144" s="1"/>
      <c r="L144" s="1"/>
      <c r="M144" s="1"/>
      <c r="N144" s="1"/>
      <c r="O144" s="1"/>
    </row>
    <row r="145" spans="1:15" ht="15" customHeight="1">
      <c r="A145" s="80"/>
      <c r="B145" s="28"/>
      <c r="C145" s="20">
        <v>2920</v>
      </c>
      <c r="D145" s="20" t="s">
        <v>66</v>
      </c>
      <c r="E145" s="108">
        <v>23684221</v>
      </c>
      <c r="F145" s="94" t="s">
        <v>284</v>
      </c>
      <c r="G145" s="206">
        <v>518419</v>
      </c>
      <c r="H145" s="108">
        <v>0</v>
      </c>
      <c r="I145" s="108">
        <f>E145+G145</f>
        <v>24202640</v>
      </c>
      <c r="J145" s="1"/>
      <c r="K145" s="1"/>
      <c r="L145" s="1"/>
      <c r="M145" s="1"/>
      <c r="N145" s="1"/>
      <c r="O145" s="1"/>
    </row>
    <row r="146" spans="1:15" ht="15" customHeight="1">
      <c r="A146" s="80"/>
      <c r="B146" s="52">
        <v>75803</v>
      </c>
      <c r="C146" s="14"/>
      <c r="D146" s="14" t="s">
        <v>67</v>
      </c>
      <c r="E146" s="15">
        <v>6017743</v>
      </c>
      <c r="F146" s="92"/>
      <c r="G146" s="15">
        <v>0</v>
      </c>
      <c r="H146" s="15">
        <v>0</v>
      </c>
      <c r="I146" s="15">
        <f>E146</f>
        <v>6017743</v>
      </c>
      <c r="J146" s="1"/>
      <c r="K146" s="1"/>
      <c r="L146" s="1"/>
      <c r="M146" s="1"/>
      <c r="N146" s="1"/>
      <c r="O146" s="1"/>
    </row>
    <row r="147" spans="1:15" ht="15" customHeight="1">
      <c r="A147" s="80"/>
      <c r="B147" s="29"/>
      <c r="C147" s="20">
        <v>2920</v>
      </c>
      <c r="D147" s="20" t="s">
        <v>66</v>
      </c>
      <c r="E147" s="21">
        <v>6017743</v>
      </c>
      <c r="F147" s="94"/>
      <c r="G147" s="21">
        <v>0</v>
      </c>
      <c r="H147" s="21">
        <v>0</v>
      </c>
      <c r="I147" s="21">
        <f>E147</f>
        <v>6017743</v>
      </c>
      <c r="J147" s="1"/>
      <c r="K147" s="1"/>
      <c r="L147" s="1"/>
      <c r="M147" s="1"/>
      <c r="N147" s="1"/>
      <c r="O147" s="1"/>
    </row>
    <row r="148" spans="1:15" ht="15" customHeight="1">
      <c r="A148" s="80"/>
      <c r="B148" s="46">
        <v>75832</v>
      </c>
      <c r="C148" s="14"/>
      <c r="D148" s="14" t="s">
        <v>68</v>
      </c>
      <c r="E148" s="15">
        <v>2312761</v>
      </c>
      <c r="F148" s="92"/>
      <c r="G148" s="15">
        <v>322</v>
      </c>
      <c r="H148" s="15">
        <v>0</v>
      </c>
      <c r="I148" s="15">
        <f>E148+G148-H148</f>
        <v>2313083</v>
      </c>
      <c r="J148" s="1"/>
      <c r="K148" s="1"/>
      <c r="L148" s="1"/>
      <c r="M148" s="1"/>
      <c r="N148" s="1"/>
      <c r="O148" s="1"/>
    </row>
    <row r="149" spans="1:15" ht="15" customHeight="1">
      <c r="A149" s="80"/>
      <c r="B149" s="47"/>
      <c r="C149" s="20">
        <v>2920</v>
      </c>
      <c r="D149" s="20" t="s">
        <v>66</v>
      </c>
      <c r="E149" s="21">
        <v>2312761</v>
      </c>
      <c r="F149" s="94" t="s">
        <v>284</v>
      </c>
      <c r="G149" s="108">
        <v>322</v>
      </c>
      <c r="H149" s="15">
        <v>0</v>
      </c>
      <c r="I149" s="15">
        <f>E149+G149</f>
        <v>2313083</v>
      </c>
      <c r="J149" s="1"/>
      <c r="K149" s="1"/>
      <c r="L149" s="1"/>
      <c r="M149" s="1"/>
      <c r="N149" s="1"/>
      <c r="O149" s="1"/>
    </row>
    <row r="150" spans="1:15" ht="15" customHeight="1">
      <c r="A150" s="5">
        <v>801</v>
      </c>
      <c r="B150" s="31"/>
      <c r="C150" s="5"/>
      <c r="D150" s="5" t="s">
        <v>69</v>
      </c>
      <c r="E150" s="6">
        <f>E151+E164</f>
        <v>127658</v>
      </c>
      <c r="F150" s="116"/>
      <c r="G150" s="6">
        <f>G151+G164</f>
        <v>54159</v>
      </c>
      <c r="H150" s="6">
        <f>H151+H164</f>
        <v>0</v>
      </c>
      <c r="I150" s="6">
        <f>E150+G150-H150</f>
        <v>181817</v>
      </c>
      <c r="J150" s="1"/>
      <c r="K150" s="1"/>
      <c r="L150" s="1"/>
      <c r="M150" s="1"/>
      <c r="N150" s="1"/>
      <c r="O150" s="1"/>
    </row>
    <row r="151" spans="1:15" ht="15" customHeight="1">
      <c r="A151" s="86"/>
      <c r="B151" s="27">
        <v>80120</v>
      </c>
      <c r="C151" s="50"/>
      <c r="D151" s="14" t="s">
        <v>70</v>
      </c>
      <c r="E151" s="15">
        <f>E152+E160</f>
        <v>21658</v>
      </c>
      <c r="F151" s="108"/>
      <c r="G151" s="15">
        <f>G152+G160</f>
        <v>34159</v>
      </c>
      <c r="H151" s="15">
        <v>0</v>
      </c>
      <c r="I151" s="15">
        <f>E151+G151-H151</f>
        <v>55817</v>
      </c>
      <c r="J151" s="1"/>
      <c r="K151" s="1"/>
      <c r="L151" s="1"/>
      <c r="M151" s="1"/>
      <c r="N151" s="1"/>
      <c r="O151" s="1"/>
    </row>
    <row r="152" spans="1:15" ht="15" customHeight="1">
      <c r="A152" s="9"/>
      <c r="B152" s="28"/>
      <c r="C152" s="25"/>
      <c r="D152" s="49" t="s">
        <v>77</v>
      </c>
      <c r="E152" s="51">
        <v>4000</v>
      </c>
      <c r="F152" s="107"/>
      <c r="G152" s="51">
        <f>G153+G157</f>
        <v>31900</v>
      </c>
      <c r="H152" s="51"/>
      <c r="I152" s="51">
        <f>E152+G152</f>
        <v>35900</v>
      </c>
      <c r="J152" s="1"/>
      <c r="K152" s="1"/>
      <c r="L152" s="1"/>
      <c r="M152" s="1"/>
      <c r="N152" s="1"/>
      <c r="O152" s="1"/>
    </row>
    <row r="153" spans="1:15" ht="15" customHeight="1">
      <c r="A153" s="9"/>
      <c r="B153" s="28"/>
      <c r="C153" s="76" t="s">
        <v>71</v>
      </c>
      <c r="D153" s="20" t="s">
        <v>72</v>
      </c>
      <c r="E153" s="21">
        <v>4000</v>
      </c>
      <c r="F153" s="166" t="s">
        <v>311</v>
      </c>
      <c r="G153" s="124">
        <f>G154+G155</f>
        <v>11600</v>
      </c>
      <c r="H153" s="124">
        <v>0</v>
      </c>
      <c r="I153" s="124">
        <f>E153+G153</f>
        <v>15600</v>
      </c>
      <c r="J153" s="1"/>
      <c r="K153" s="1"/>
      <c r="L153" s="1"/>
      <c r="M153" s="1"/>
      <c r="N153" s="1"/>
      <c r="O153" s="1"/>
    </row>
    <row r="154" spans="1:15" ht="15" customHeight="1">
      <c r="A154" s="9"/>
      <c r="B154" s="28"/>
      <c r="C154" s="76"/>
      <c r="D154" s="20"/>
      <c r="E154" s="21"/>
      <c r="F154" s="94" t="s">
        <v>290</v>
      </c>
      <c r="G154" s="108">
        <v>7000</v>
      </c>
      <c r="H154" s="111"/>
      <c r="I154" s="126"/>
      <c r="J154" s="1"/>
      <c r="K154" s="1"/>
      <c r="L154" s="1"/>
      <c r="M154" s="1"/>
      <c r="N154" s="1"/>
      <c r="O154" s="1"/>
    </row>
    <row r="155" spans="1:15" ht="15" customHeight="1">
      <c r="A155" s="9"/>
      <c r="B155" s="28"/>
      <c r="C155" s="76"/>
      <c r="D155" s="20"/>
      <c r="E155" s="21"/>
      <c r="F155" s="94" t="s">
        <v>312</v>
      </c>
      <c r="G155" s="108">
        <v>4600</v>
      </c>
      <c r="H155" s="108"/>
      <c r="I155" s="124"/>
      <c r="J155" s="1"/>
      <c r="K155" s="1"/>
      <c r="L155" s="1"/>
      <c r="M155" s="1"/>
      <c r="N155" s="1"/>
      <c r="O155" s="1"/>
    </row>
    <row r="156" spans="1:15" ht="15" customHeight="1">
      <c r="A156" s="9"/>
      <c r="B156" s="28"/>
      <c r="C156" s="76"/>
      <c r="D156" s="20"/>
      <c r="E156" s="21"/>
      <c r="F156" s="94"/>
      <c r="G156" s="108"/>
      <c r="H156" s="108"/>
      <c r="I156" s="124"/>
      <c r="J156" s="1"/>
      <c r="K156" s="1"/>
      <c r="L156" s="1"/>
      <c r="M156" s="1"/>
      <c r="N156" s="1"/>
      <c r="O156" s="1"/>
    </row>
    <row r="157" spans="1:15" ht="15" customHeight="1">
      <c r="A157" s="9"/>
      <c r="B157" s="28"/>
      <c r="C157" s="76" t="s">
        <v>23</v>
      </c>
      <c r="D157" s="20" t="s">
        <v>24</v>
      </c>
      <c r="E157" s="21">
        <v>0</v>
      </c>
      <c r="F157" s="166" t="s">
        <v>310</v>
      </c>
      <c r="G157" s="124">
        <f>G158+G159</f>
        <v>20300</v>
      </c>
      <c r="H157" s="124">
        <v>0</v>
      </c>
      <c r="I157" s="124">
        <v>20300</v>
      </c>
      <c r="J157" s="1"/>
      <c r="K157" s="1"/>
      <c r="L157" s="1"/>
      <c r="M157" s="1"/>
      <c r="N157" s="1"/>
      <c r="O157" s="1"/>
    </row>
    <row r="158" spans="1:15" ht="15" customHeight="1">
      <c r="A158" s="9"/>
      <c r="B158" s="28"/>
      <c r="C158" s="76"/>
      <c r="D158" s="20"/>
      <c r="E158" s="21"/>
      <c r="F158" s="94" t="s">
        <v>290</v>
      </c>
      <c r="G158" s="108">
        <v>12700</v>
      </c>
      <c r="H158" s="108"/>
      <c r="I158" s="126"/>
      <c r="J158" s="1"/>
      <c r="K158" s="1"/>
      <c r="L158" s="1"/>
      <c r="M158" s="1"/>
      <c r="N158" s="1"/>
      <c r="O158" s="1"/>
    </row>
    <row r="159" spans="1:15" ht="15" customHeight="1">
      <c r="A159" s="9"/>
      <c r="B159" s="28"/>
      <c r="C159" s="76"/>
      <c r="D159" s="20"/>
      <c r="E159" s="21"/>
      <c r="F159" s="94" t="s">
        <v>312</v>
      </c>
      <c r="G159" s="124">
        <v>7600</v>
      </c>
      <c r="H159" s="124"/>
      <c r="I159" s="53"/>
      <c r="J159" s="1"/>
      <c r="K159" s="1"/>
      <c r="L159" s="1"/>
      <c r="M159" s="1"/>
      <c r="N159" s="1"/>
      <c r="O159" s="1"/>
    </row>
    <row r="160" spans="1:15" ht="15" customHeight="1">
      <c r="A160" s="9"/>
      <c r="B160" s="28"/>
      <c r="C160" s="25"/>
      <c r="D160" s="49" t="s">
        <v>73</v>
      </c>
      <c r="E160" s="51">
        <f>E161+E163</f>
        <v>17658</v>
      </c>
      <c r="F160" s="110"/>
      <c r="G160" s="51">
        <v>2259</v>
      </c>
      <c r="H160" s="51">
        <v>0</v>
      </c>
      <c r="I160" s="51">
        <f>E160+G160-H160</f>
        <v>19917</v>
      </c>
      <c r="J160" s="1"/>
      <c r="K160" s="1"/>
      <c r="L160" s="1"/>
      <c r="M160" s="1"/>
      <c r="N160" s="1"/>
      <c r="O160" s="1"/>
    </row>
    <row r="161" spans="1:15" ht="15" customHeight="1">
      <c r="A161" s="9"/>
      <c r="B161" s="28"/>
      <c r="C161" s="76" t="s">
        <v>74</v>
      </c>
      <c r="D161" s="20" t="s">
        <v>75</v>
      </c>
      <c r="E161" s="124">
        <v>675</v>
      </c>
      <c r="F161" s="94"/>
      <c r="G161" s="108">
        <v>0</v>
      </c>
      <c r="H161" s="108">
        <v>0</v>
      </c>
      <c r="I161" s="124">
        <v>675</v>
      </c>
      <c r="J161" s="1"/>
      <c r="K161" s="1"/>
      <c r="L161" s="1"/>
      <c r="M161" s="1"/>
      <c r="N161" s="1"/>
      <c r="O161" s="1"/>
    </row>
    <row r="162" spans="1:15" ht="15" customHeight="1">
      <c r="A162" s="9"/>
      <c r="B162" s="28"/>
      <c r="C162" s="76"/>
      <c r="D162" s="20"/>
      <c r="E162" s="124"/>
      <c r="F162" s="94"/>
      <c r="G162" s="108"/>
      <c r="H162" s="108"/>
      <c r="I162" s="124"/>
      <c r="J162" s="1"/>
      <c r="K162" s="1"/>
      <c r="L162" s="1"/>
      <c r="M162" s="1"/>
      <c r="N162" s="1"/>
      <c r="O162" s="1"/>
    </row>
    <row r="163" spans="1:15" ht="15" customHeight="1">
      <c r="A163" s="9"/>
      <c r="B163" s="29"/>
      <c r="C163" s="76" t="s">
        <v>71</v>
      </c>
      <c r="D163" s="20" t="s">
        <v>72</v>
      </c>
      <c r="E163" s="124">
        <v>16983</v>
      </c>
      <c r="F163" s="94" t="s">
        <v>312</v>
      </c>
      <c r="G163" s="108">
        <v>2259</v>
      </c>
      <c r="H163" s="108">
        <v>0</v>
      </c>
      <c r="I163" s="124">
        <f>E163+G163</f>
        <v>19242</v>
      </c>
      <c r="J163" s="1"/>
      <c r="K163" s="1"/>
      <c r="L163" s="1"/>
      <c r="M163" s="1"/>
      <c r="N163" s="1"/>
      <c r="O163" s="1"/>
    </row>
    <row r="164" spans="1:15" ht="15" customHeight="1">
      <c r="A164" s="9"/>
      <c r="B164" s="46">
        <v>80130</v>
      </c>
      <c r="C164" s="50"/>
      <c r="D164" s="14" t="s">
        <v>76</v>
      </c>
      <c r="E164" s="15">
        <f>E165</f>
        <v>106000</v>
      </c>
      <c r="F164" s="109"/>
      <c r="G164" s="15">
        <f>G165</f>
        <v>20000</v>
      </c>
      <c r="H164" s="15">
        <f>H165</f>
        <v>0</v>
      </c>
      <c r="I164" s="15">
        <f>E164+G164-H164</f>
        <v>126000</v>
      </c>
      <c r="J164" s="1"/>
      <c r="K164" s="1"/>
      <c r="L164" s="1"/>
      <c r="M164" s="1"/>
      <c r="N164" s="1"/>
      <c r="O164" s="1"/>
    </row>
    <row r="165" spans="1:15" ht="15" customHeight="1">
      <c r="A165" s="9"/>
      <c r="B165" s="9"/>
      <c r="C165" s="76"/>
      <c r="D165" s="49" t="s">
        <v>78</v>
      </c>
      <c r="E165" s="51">
        <f>E166+E168+E170</f>
        <v>106000</v>
      </c>
      <c r="F165" s="107"/>
      <c r="G165" s="51">
        <f>G166+G168</f>
        <v>20000</v>
      </c>
      <c r="H165" s="51"/>
      <c r="I165" s="51">
        <f>E165+G165-H165</f>
        <v>126000</v>
      </c>
      <c r="J165" s="1"/>
      <c r="K165" s="1"/>
      <c r="L165" s="1"/>
      <c r="M165" s="1"/>
      <c r="N165" s="1"/>
      <c r="O165" s="1"/>
    </row>
    <row r="166" spans="1:15" ht="15" customHeight="1">
      <c r="A166" s="9"/>
      <c r="B166" s="9"/>
      <c r="C166" s="76" t="s">
        <v>74</v>
      </c>
      <c r="D166" s="20" t="s">
        <v>75</v>
      </c>
      <c r="E166" s="108">
        <v>500</v>
      </c>
      <c r="F166" s="94" t="s">
        <v>312</v>
      </c>
      <c r="G166" s="108">
        <v>500</v>
      </c>
      <c r="H166" s="108">
        <v>0</v>
      </c>
      <c r="I166" s="108">
        <f>E166+G166</f>
        <v>1000</v>
      </c>
      <c r="J166" s="1"/>
      <c r="K166" s="1"/>
      <c r="L166" s="1"/>
      <c r="M166" s="1"/>
      <c r="N166" s="1"/>
      <c r="O166" s="1"/>
    </row>
    <row r="167" spans="1:15" ht="15" customHeight="1">
      <c r="A167" s="9"/>
      <c r="B167" s="9"/>
      <c r="C167" s="76"/>
      <c r="D167" s="20"/>
      <c r="E167" s="108"/>
      <c r="F167" s="94"/>
      <c r="G167" s="108"/>
      <c r="H167" s="108"/>
      <c r="I167" s="108"/>
      <c r="J167" s="1"/>
      <c r="K167" s="1"/>
      <c r="L167" s="1"/>
      <c r="M167" s="1"/>
      <c r="N167" s="1"/>
      <c r="O167" s="1"/>
    </row>
    <row r="168" spans="1:15" ht="15" customHeight="1">
      <c r="A168" s="9"/>
      <c r="B168" s="9"/>
      <c r="C168" s="76" t="s">
        <v>71</v>
      </c>
      <c r="D168" s="20" t="s">
        <v>72</v>
      </c>
      <c r="E168" s="108">
        <v>104500</v>
      </c>
      <c r="F168" s="94" t="s">
        <v>312</v>
      </c>
      <c r="G168" s="108">
        <v>19500</v>
      </c>
      <c r="H168" s="108">
        <v>0</v>
      </c>
      <c r="I168" s="108">
        <f>E168+G168</f>
        <v>124000</v>
      </c>
      <c r="J168" s="1"/>
      <c r="K168" s="1"/>
      <c r="L168" s="1"/>
      <c r="M168" s="1"/>
      <c r="N168" s="1"/>
      <c r="O168" s="1"/>
    </row>
    <row r="169" spans="1:15" ht="15" customHeight="1">
      <c r="A169" s="9"/>
      <c r="B169" s="9"/>
      <c r="C169" s="76"/>
      <c r="D169" s="20"/>
      <c r="E169" s="108"/>
      <c r="F169" s="94"/>
      <c r="G169" s="108"/>
      <c r="H169" s="108"/>
      <c r="I169" s="108"/>
      <c r="J169" s="1"/>
      <c r="K169" s="1"/>
      <c r="L169" s="1"/>
      <c r="M169" s="1"/>
      <c r="N169" s="1"/>
      <c r="O169" s="1"/>
    </row>
    <row r="170" spans="1:15" ht="15" customHeight="1">
      <c r="A170" s="11"/>
      <c r="B170" s="11"/>
      <c r="C170" s="76" t="s">
        <v>88</v>
      </c>
      <c r="D170" s="20" t="s">
        <v>24</v>
      </c>
      <c r="E170" s="108">
        <v>1000</v>
      </c>
      <c r="F170" s="95"/>
      <c r="G170" s="108">
        <v>0</v>
      </c>
      <c r="H170" s="108">
        <v>0</v>
      </c>
      <c r="I170" s="108">
        <v>1000</v>
      </c>
      <c r="J170" s="1"/>
      <c r="K170" s="1"/>
      <c r="L170" s="1"/>
      <c r="M170" s="1"/>
      <c r="N170" s="1"/>
      <c r="O170" s="1"/>
    </row>
    <row r="171" spans="1:15" ht="15" customHeight="1">
      <c r="A171" s="19"/>
      <c r="B171" s="19"/>
      <c r="C171" s="85"/>
      <c r="D171" s="19"/>
      <c r="E171" s="150"/>
      <c r="F171" s="193"/>
      <c r="G171" s="150"/>
      <c r="H171" s="150"/>
      <c r="I171" s="150"/>
      <c r="J171" s="1"/>
      <c r="K171" s="1"/>
      <c r="L171" s="1"/>
      <c r="M171" s="1"/>
      <c r="N171" s="1"/>
      <c r="O171" s="1"/>
    </row>
    <row r="172" spans="1:15" ht="15" customHeight="1">
      <c r="A172" s="19"/>
      <c r="B172" s="19"/>
      <c r="C172" s="85"/>
      <c r="D172" s="19"/>
      <c r="E172" s="150"/>
      <c r="F172" s="193"/>
      <c r="G172" s="150"/>
      <c r="H172" s="150"/>
      <c r="I172" s="150"/>
      <c r="J172" s="1"/>
      <c r="K172" s="1"/>
      <c r="L172" s="1"/>
      <c r="M172" s="1"/>
      <c r="N172" s="1"/>
      <c r="O172" s="1"/>
    </row>
    <row r="173" spans="1:15" ht="15" customHeight="1">
      <c r="A173" s="19"/>
      <c r="B173" s="19"/>
      <c r="C173" s="85"/>
      <c r="D173" s="19"/>
      <c r="E173" s="150"/>
      <c r="F173" s="193"/>
      <c r="G173" s="150"/>
      <c r="H173" s="150"/>
      <c r="I173" s="150"/>
      <c r="J173" s="1"/>
      <c r="K173" s="1"/>
      <c r="L173" s="1"/>
      <c r="M173" s="1"/>
      <c r="N173" s="1"/>
      <c r="O173" s="1"/>
    </row>
    <row r="174" spans="1:15" ht="15" customHeight="1">
      <c r="A174" s="19"/>
      <c r="B174" s="19"/>
      <c r="C174" s="85"/>
      <c r="D174" s="19"/>
      <c r="E174" s="150"/>
      <c r="F174" s="193"/>
      <c r="G174" s="150"/>
      <c r="H174" s="150"/>
      <c r="I174" s="150"/>
      <c r="J174" s="1"/>
      <c r="K174" s="1"/>
      <c r="L174" s="1"/>
      <c r="M174" s="1"/>
      <c r="N174" s="1"/>
      <c r="O174" s="1"/>
    </row>
    <row r="175" spans="1:15" ht="15" customHeight="1">
      <c r="A175" s="19"/>
      <c r="B175" s="19"/>
      <c r="C175" s="85"/>
      <c r="D175" s="19"/>
      <c r="E175" s="150" t="s">
        <v>380</v>
      </c>
      <c r="F175" s="193"/>
      <c r="G175" s="150"/>
      <c r="H175" s="150"/>
      <c r="I175" s="150"/>
      <c r="J175" s="1"/>
      <c r="K175" s="1"/>
      <c r="L175" s="1"/>
      <c r="M175" s="1"/>
      <c r="N175" s="1"/>
      <c r="O175" s="1"/>
    </row>
    <row r="176" spans="1:15" ht="15" customHeight="1">
      <c r="A176" s="7" t="s">
        <v>0</v>
      </c>
      <c r="B176" s="7" t="s">
        <v>1</v>
      </c>
      <c r="C176" s="7" t="s">
        <v>2</v>
      </c>
      <c r="D176" s="7" t="s">
        <v>3</v>
      </c>
      <c r="E176" s="2" t="s">
        <v>4</v>
      </c>
      <c r="F176" s="7" t="s">
        <v>6</v>
      </c>
      <c r="G176" s="2" t="s">
        <v>7</v>
      </c>
      <c r="H176" s="7" t="s">
        <v>8</v>
      </c>
      <c r="I176" s="7" t="s">
        <v>9</v>
      </c>
      <c r="J176" s="1"/>
      <c r="K176" s="1"/>
      <c r="L176" s="1"/>
      <c r="M176" s="1"/>
      <c r="N176" s="1"/>
      <c r="O176" s="1"/>
    </row>
    <row r="177" spans="1:15" ht="15" customHeight="1">
      <c r="A177" s="8"/>
      <c r="B177" s="8"/>
      <c r="C177" s="8"/>
      <c r="D177" s="8"/>
      <c r="E177" s="3" t="s">
        <v>5</v>
      </c>
      <c r="F177" s="8"/>
      <c r="G177" s="3"/>
      <c r="H177" s="8"/>
      <c r="I177" s="8" t="s">
        <v>10</v>
      </c>
      <c r="J177" s="1"/>
      <c r="K177" s="1"/>
      <c r="L177" s="1"/>
      <c r="M177" s="1"/>
      <c r="N177" s="1"/>
      <c r="O177" s="1"/>
    </row>
    <row r="178" spans="1:15" ht="15" customHeight="1">
      <c r="A178" s="42">
        <v>851</v>
      </c>
      <c r="B178" s="31"/>
      <c r="C178" s="5"/>
      <c r="D178" s="5" t="s">
        <v>82</v>
      </c>
      <c r="E178" s="6">
        <f>E183+E187+E192+E179</f>
        <v>2935000</v>
      </c>
      <c r="F178" s="116"/>
      <c r="G178" s="6">
        <f>G179+G183+G187+G192</f>
        <v>215100</v>
      </c>
      <c r="H178" s="6">
        <f>H179+H183+H187+H192</f>
        <v>0</v>
      </c>
      <c r="I178" s="6">
        <f>E178+G178-H178</f>
        <v>3150100</v>
      </c>
      <c r="J178" s="1"/>
      <c r="K178" s="1"/>
      <c r="L178" s="1"/>
      <c r="M178" s="1"/>
      <c r="N178" s="1"/>
      <c r="O178" s="1"/>
    </row>
    <row r="179" spans="1:15" ht="15" customHeight="1">
      <c r="A179" s="60"/>
      <c r="B179" s="78">
        <v>85111</v>
      </c>
      <c r="C179" s="30"/>
      <c r="D179" s="23" t="s">
        <v>196</v>
      </c>
      <c r="E179" s="26">
        <v>646000</v>
      </c>
      <c r="F179" s="139"/>
      <c r="G179" s="26">
        <v>0</v>
      </c>
      <c r="H179" s="26">
        <v>0</v>
      </c>
      <c r="I179" s="26">
        <v>646000</v>
      </c>
      <c r="J179" s="1"/>
      <c r="K179" s="1"/>
      <c r="L179" s="1"/>
      <c r="M179" s="1"/>
      <c r="N179" s="1"/>
      <c r="O179" s="1"/>
    </row>
    <row r="180" spans="1:15" ht="15" customHeight="1">
      <c r="A180" s="71"/>
      <c r="B180" s="79"/>
      <c r="C180" s="72" t="s">
        <v>226</v>
      </c>
      <c r="D180" s="22" t="s">
        <v>30</v>
      </c>
      <c r="E180" s="84"/>
      <c r="F180" s="136"/>
      <c r="G180" s="84"/>
      <c r="H180" s="84"/>
      <c r="I180" s="84"/>
      <c r="J180" s="1"/>
      <c r="K180" s="1"/>
      <c r="L180" s="1"/>
      <c r="M180" s="1"/>
      <c r="N180" s="1"/>
      <c r="O180" s="1"/>
    </row>
    <row r="181" spans="1:15" ht="15" customHeight="1">
      <c r="A181" s="71"/>
      <c r="B181" s="79"/>
      <c r="C181" s="72"/>
      <c r="D181" s="22" t="s">
        <v>227</v>
      </c>
      <c r="E181" s="84"/>
      <c r="F181" s="136"/>
      <c r="G181" s="84"/>
      <c r="H181" s="84"/>
      <c r="I181" s="84"/>
      <c r="J181" s="1"/>
      <c r="K181" s="1"/>
      <c r="L181" s="1"/>
      <c r="M181" s="1"/>
      <c r="N181" s="1"/>
      <c r="O181" s="1"/>
    </row>
    <row r="182" spans="1:15" ht="15" customHeight="1">
      <c r="A182" s="71"/>
      <c r="B182" s="73"/>
      <c r="C182" s="72"/>
      <c r="D182" s="22" t="s">
        <v>228</v>
      </c>
      <c r="E182" s="127">
        <v>646000</v>
      </c>
      <c r="F182" s="127"/>
      <c r="G182" s="127">
        <v>0</v>
      </c>
      <c r="H182" s="127">
        <v>0</v>
      </c>
      <c r="I182" s="127">
        <v>646000</v>
      </c>
      <c r="J182" s="1"/>
      <c r="K182" s="1"/>
      <c r="L182" s="1"/>
      <c r="M182" s="1"/>
      <c r="N182" s="1"/>
      <c r="O182" s="1"/>
    </row>
    <row r="183" spans="1:15" ht="15" customHeight="1">
      <c r="A183" s="71"/>
      <c r="B183" s="79">
        <v>85153</v>
      </c>
      <c r="C183" s="30"/>
      <c r="D183" s="23" t="s">
        <v>197</v>
      </c>
      <c r="E183" s="26">
        <v>0</v>
      </c>
      <c r="F183" s="91"/>
      <c r="G183" s="26">
        <v>3000</v>
      </c>
      <c r="H183" s="26">
        <v>0</v>
      </c>
      <c r="I183" s="26">
        <v>3000</v>
      </c>
      <c r="J183" s="1"/>
      <c r="K183" s="1"/>
      <c r="L183" s="1"/>
      <c r="M183" s="1"/>
      <c r="N183" s="1"/>
      <c r="O183" s="1"/>
    </row>
    <row r="184" spans="1:15" ht="15" customHeight="1">
      <c r="A184" s="71"/>
      <c r="B184" s="79"/>
      <c r="C184" s="72">
        <v>2310</v>
      </c>
      <c r="D184" s="22" t="s">
        <v>214</v>
      </c>
      <c r="E184" s="84"/>
      <c r="F184" s="91"/>
      <c r="G184" s="127"/>
      <c r="H184" s="127"/>
      <c r="I184" s="84"/>
      <c r="J184" s="1"/>
      <c r="K184" s="1"/>
      <c r="L184" s="1"/>
      <c r="M184" s="1"/>
      <c r="N184" s="1"/>
      <c r="O184" s="1"/>
    </row>
    <row r="185" spans="1:15" ht="15" customHeight="1">
      <c r="A185" s="71"/>
      <c r="B185" s="79"/>
      <c r="C185" s="72"/>
      <c r="D185" s="22" t="s">
        <v>215</v>
      </c>
      <c r="E185" s="84"/>
      <c r="F185" s="91"/>
      <c r="G185" s="127"/>
      <c r="H185" s="127"/>
      <c r="I185" s="84"/>
      <c r="J185" s="1"/>
      <c r="K185" s="1"/>
      <c r="L185" s="1"/>
      <c r="M185" s="1"/>
      <c r="N185" s="1"/>
      <c r="O185" s="1"/>
    </row>
    <row r="186" spans="1:15" ht="15" customHeight="1">
      <c r="A186" s="71"/>
      <c r="B186" s="122"/>
      <c r="C186" s="72"/>
      <c r="D186" s="22" t="s">
        <v>216</v>
      </c>
      <c r="E186" s="84">
        <v>0</v>
      </c>
      <c r="F186" s="91" t="s">
        <v>278</v>
      </c>
      <c r="G186" s="136">
        <v>3000</v>
      </c>
      <c r="H186" s="136">
        <v>0</v>
      </c>
      <c r="I186" s="84">
        <v>3000</v>
      </c>
      <c r="J186" s="1"/>
      <c r="K186" s="1"/>
      <c r="L186" s="1"/>
      <c r="M186" s="1"/>
      <c r="N186" s="1"/>
      <c r="O186" s="1"/>
    </row>
    <row r="187" spans="1:15" ht="15" customHeight="1">
      <c r="A187" s="71"/>
      <c r="B187" s="78">
        <v>85154</v>
      </c>
      <c r="C187" s="30"/>
      <c r="D187" s="23" t="s">
        <v>181</v>
      </c>
      <c r="E187" s="26">
        <v>0</v>
      </c>
      <c r="F187" s="91"/>
      <c r="G187" s="26">
        <v>2600</v>
      </c>
      <c r="H187" s="26">
        <v>0</v>
      </c>
      <c r="I187" s="26">
        <v>2600</v>
      </c>
      <c r="J187" s="1"/>
      <c r="K187" s="1"/>
      <c r="L187" s="1"/>
      <c r="M187" s="1"/>
      <c r="N187" s="1"/>
      <c r="O187" s="1"/>
    </row>
    <row r="188" spans="1:15" ht="15" customHeight="1">
      <c r="A188" s="71"/>
      <c r="B188" s="79"/>
      <c r="C188" s="72">
        <v>2310</v>
      </c>
      <c r="D188" s="22" t="s">
        <v>214</v>
      </c>
      <c r="E188" s="26"/>
      <c r="F188" s="91"/>
      <c r="G188" s="127"/>
      <c r="H188" s="127"/>
      <c r="I188" s="26"/>
      <c r="J188" s="1"/>
      <c r="K188" s="1"/>
      <c r="L188" s="1"/>
      <c r="M188" s="1"/>
      <c r="N188" s="1"/>
      <c r="O188" s="1"/>
    </row>
    <row r="189" spans="1:15" ht="15" customHeight="1">
      <c r="A189" s="71"/>
      <c r="B189" s="79"/>
      <c r="C189" s="72"/>
      <c r="D189" s="22" t="s">
        <v>215</v>
      </c>
      <c r="E189" s="26"/>
      <c r="F189" s="91"/>
      <c r="G189" s="127"/>
      <c r="H189" s="127"/>
      <c r="I189" s="26"/>
      <c r="J189" s="1"/>
      <c r="K189" s="1"/>
      <c r="L189" s="1"/>
      <c r="M189" s="1"/>
      <c r="N189" s="1"/>
      <c r="O189" s="1"/>
    </row>
    <row r="190" spans="1:15" ht="15" customHeight="1">
      <c r="A190" s="71"/>
      <c r="B190" s="73"/>
      <c r="C190" s="72"/>
      <c r="D190" s="22" t="s">
        <v>216</v>
      </c>
      <c r="E190" s="84">
        <v>0</v>
      </c>
      <c r="F190" s="91" t="s">
        <v>278</v>
      </c>
      <c r="G190" s="136">
        <v>2600</v>
      </c>
      <c r="H190" s="136">
        <v>0</v>
      </c>
      <c r="I190" s="84">
        <v>2600</v>
      </c>
      <c r="J190" s="1"/>
      <c r="K190" s="1"/>
      <c r="L190" s="1"/>
      <c r="M190" s="1"/>
      <c r="N190" s="1"/>
      <c r="O190" s="1"/>
    </row>
    <row r="191" spans="1:15" ht="15" customHeight="1">
      <c r="A191" s="9"/>
      <c r="B191" s="27">
        <v>85156</v>
      </c>
      <c r="C191" s="50"/>
      <c r="D191" s="14" t="s">
        <v>83</v>
      </c>
      <c r="E191" s="15"/>
      <c r="F191" s="92"/>
      <c r="G191" s="15"/>
      <c r="H191" s="15"/>
      <c r="I191" s="15"/>
      <c r="J191" s="1"/>
      <c r="K191" s="1"/>
      <c r="L191" s="1"/>
      <c r="M191" s="1"/>
      <c r="N191" s="1"/>
      <c r="O191" s="1"/>
    </row>
    <row r="192" spans="1:15" ht="15" customHeight="1">
      <c r="A192" s="9"/>
      <c r="B192" s="52"/>
      <c r="C192" s="50"/>
      <c r="D192" s="14" t="s">
        <v>84</v>
      </c>
      <c r="E192" s="15">
        <v>2289000</v>
      </c>
      <c r="F192" s="92"/>
      <c r="G192" s="15">
        <f>G195</f>
        <v>209500</v>
      </c>
      <c r="H192" s="15">
        <f>H195</f>
        <v>0</v>
      </c>
      <c r="I192" s="15">
        <f>E192+G192-H192</f>
        <v>2498500</v>
      </c>
      <c r="J192" s="1"/>
      <c r="K192" s="1"/>
      <c r="L192" s="1"/>
      <c r="M192" s="1"/>
      <c r="N192" s="1"/>
      <c r="O192" s="1"/>
    </row>
    <row r="193" spans="1:15" ht="15" customHeight="1">
      <c r="A193" s="59"/>
      <c r="B193" s="160"/>
      <c r="C193" s="29">
        <v>2110</v>
      </c>
      <c r="D193" s="11" t="s">
        <v>31</v>
      </c>
      <c r="E193" s="56"/>
      <c r="F193" s="93"/>
      <c r="G193" s="56"/>
      <c r="H193" s="56"/>
      <c r="I193" s="56"/>
      <c r="J193" s="1"/>
      <c r="K193" s="1"/>
      <c r="L193" s="1"/>
      <c r="M193" s="1"/>
      <c r="N193" s="1"/>
      <c r="O193" s="1"/>
    </row>
    <row r="194" spans="1:15" ht="15" customHeight="1">
      <c r="A194" s="59"/>
      <c r="B194" s="160"/>
      <c r="C194" s="25"/>
      <c r="D194" s="20" t="s">
        <v>14</v>
      </c>
      <c r="E194" s="21"/>
      <c r="F194" s="94"/>
      <c r="G194" s="21"/>
      <c r="H194" s="21"/>
      <c r="I194" s="21"/>
      <c r="J194" s="1"/>
      <c r="K194" s="1"/>
      <c r="L194" s="1"/>
      <c r="M194" s="1"/>
      <c r="N194" s="1"/>
      <c r="O194" s="1"/>
    </row>
    <row r="195" spans="1:15" ht="15" customHeight="1">
      <c r="A195" s="11"/>
      <c r="B195" s="28"/>
      <c r="C195" s="25"/>
      <c r="D195" s="20" t="s">
        <v>27</v>
      </c>
      <c r="E195" s="124">
        <v>2289000</v>
      </c>
      <c r="F195" s="91" t="s">
        <v>308</v>
      </c>
      <c r="G195" s="108">
        <v>209500</v>
      </c>
      <c r="H195" s="124">
        <v>0</v>
      </c>
      <c r="I195" s="124">
        <f>E195+G195</f>
        <v>2498500</v>
      </c>
      <c r="J195" s="1"/>
      <c r="K195" s="1"/>
      <c r="L195" s="1"/>
      <c r="M195" s="1"/>
      <c r="N195" s="1"/>
      <c r="O195" s="1"/>
    </row>
    <row r="196" spans="1:15" ht="15" customHeight="1">
      <c r="A196" s="36">
        <v>852</v>
      </c>
      <c r="B196" s="5"/>
      <c r="C196" s="5"/>
      <c r="D196" s="5" t="s">
        <v>85</v>
      </c>
      <c r="E196" s="6">
        <f>E197+E213+E234+E261+E265</f>
        <v>5587060</v>
      </c>
      <c r="F196" s="116"/>
      <c r="G196" s="6">
        <f>G197+G213+G234+G261+G265</f>
        <v>714448</v>
      </c>
      <c r="H196" s="6">
        <f>H197+H213+H234+H261+H265</f>
        <v>132443</v>
      </c>
      <c r="I196" s="6">
        <f>E196+G196-H196</f>
        <v>6169065</v>
      </c>
      <c r="J196" s="1"/>
      <c r="K196" s="1"/>
      <c r="L196" s="1"/>
      <c r="M196" s="1"/>
      <c r="N196" s="1"/>
      <c r="O196" s="1"/>
    </row>
    <row r="197" spans="1:15" ht="15" customHeight="1">
      <c r="A197" s="12"/>
      <c r="B197" s="46">
        <v>85201</v>
      </c>
      <c r="C197" s="50"/>
      <c r="D197" s="14" t="s">
        <v>86</v>
      </c>
      <c r="E197" s="15">
        <f>E198</f>
        <v>16060</v>
      </c>
      <c r="F197" s="92"/>
      <c r="G197" s="15">
        <f>G198</f>
        <v>31380</v>
      </c>
      <c r="H197" s="15">
        <f>H198</f>
        <v>0</v>
      </c>
      <c r="I197" s="15">
        <f>E197+G197-H197</f>
        <v>47440</v>
      </c>
      <c r="J197" s="1"/>
      <c r="K197" s="1"/>
      <c r="L197" s="1"/>
      <c r="M197" s="1"/>
      <c r="N197" s="1"/>
      <c r="O197" s="1"/>
    </row>
    <row r="198" spans="1:15" ht="15" customHeight="1">
      <c r="A198" s="9"/>
      <c r="B198" s="9"/>
      <c r="C198" s="62"/>
      <c r="D198" s="49" t="s">
        <v>374</v>
      </c>
      <c r="E198" s="51">
        <f>E200+E201+E204</f>
        <v>16060</v>
      </c>
      <c r="F198" s="110"/>
      <c r="G198" s="51">
        <f>G201+G204+G200+G209</f>
        <v>31380</v>
      </c>
      <c r="H198" s="51">
        <f>H200</f>
        <v>0</v>
      </c>
      <c r="I198" s="51">
        <f>E198+G198-H198</f>
        <v>47440</v>
      </c>
      <c r="J198" s="1"/>
      <c r="K198" s="1"/>
      <c r="L198" s="1"/>
      <c r="M198" s="1"/>
      <c r="N198" s="1"/>
      <c r="O198" s="1"/>
    </row>
    <row r="199" spans="1:15" ht="15" customHeight="1">
      <c r="A199" s="9"/>
      <c r="B199" s="9"/>
      <c r="C199" s="25" t="s">
        <v>87</v>
      </c>
      <c r="D199" s="20" t="s">
        <v>90</v>
      </c>
      <c r="E199" s="21"/>
      <c r="F199" s="94"/>
      <c r="G199" s="21"/>
      <c r="H199" s="21"/>
      <c r="I199" s="21"/>
      <c r="J199" s="1"/>
      <c r="K199" s="1"/>
      <c r="L199" s="1"/>
      <c r="M199" s="1"/>
      <c r="N199" s="1"/>
      <c r="O199" s="1"/>
    </row>
    <row r="200" spans="1:15" ht="15" customHeight="1">
      <c r="A200" s="9"/>
      <c r="B200" s="9"/>
      <c r="C200" s="25"/>
      <c r="D200" s="20" t="s">
        <v>91</v>
      </c>
      <c r="E200" s="21">
        <v>1800</v>
      </c>
      <c r="F200" s="94" t="s">
        <v>312</v>
      </c>
      <c r="G200" s="108">
        <v>2135</v>
      </c>
      <c r="H200" s="124">
        <v>0</v>
      </c>
      <c r="I200" s="124">
        <f>E200+G200</f>
        <v>3935</v>
      </c>
      <c r="J200" s="1"/>
      <c r="K200" s="1"/>
      <c r="L200" s="1"/>
      <c r="M200" s="1"/>
      <c r="N200" s="1"/>
      <c r="O200" s="1"/>
    </row>
    <row r="201" spans="1:15" ht="15" customHeight="1">
      <c r="A201" s="9"/>
      <c r="B201" s="9"/>
      <c r="C201" s="25" t="s">
        <v>89</v>
      </c>
      <c r="D201" s="20" t="s">
        <v>72</v>
      </c>
      <c r="E201" s="21">
        <v>14260</v>
      </c>
      <c r="F201" s="166" t="s">
        <v>310</v>
      </c>
      <c r="G201" s="124">
        <f>G202+G203</f>
        <v>4045</v>
      </c>
      <c r="H201" s="124">
        <v>0</v>
      </c>
      <c r="I201" s="124">
        <f>E201+G201</f>
        <v>18305</v>
      </c>
      <c r="J201" s="1"/>
      <c r="K201" s="1"/>
      <c r="L201" s="1"/>
      <c r="M201" s="1"/>
      <c r="N201" s="1"/>
      <c r="O201" s="1"/>
    </row>
    <row r="202" spans="1:15" ht="15" customHeight="1">
      <c r="A202" s="9"/>
      <c r="B202" s="9"/>
      <c r="C202" s="25"/>
      <c r="D202" s="20"/>
      <c r="E202" s="21"/>
      <c r="F202" s="94" t="s">
        <v>302</v>
      </c>
      <c r="G202" s="108">
        <v>700</v>
      </c>
      <c r="H202" s="108"/>
      <c r="I202" s="21"/>
      <c r="J202" s="1"/>
      <c r="K202" s="1"/>
      <c r="L202" s="1"/>
      <c r="M202" s="1"/>
      <c r="N202" s="1"/>
      <c r="O202" s="1"/>
    </row>
    <row r="203" spans="1:15" ht="15" customHeight="1">
      <c r="A203" s="9"/>
      <c r="B203" s="9"/>
      <c r="C203" s="25"/>
      <c r="D203" s="20"/>
      <c r="E203" s="21"/>
      <c r="F203" s="94" t="s">
        <v>312</v>
      </c>
      <c r="G203" s="108">
        <v>3345</v>
      </c>
      <c r="H203" s="108"/>
      <c r="I203" s="21"/>
      <c r="J203" s="1"/>
      <c r="K203" s="1"/>
      <c r="L203" s="1"/>
      <c r="M203" s="1"/>
      <c r="N203" s="1"/>
      <c r="O203" s="1"/>
    </row>
    <row r="204" spans="1:15" ht="15" customHeight="1">
      <c r="A204" s="9"/>
      <c r="B204" s="9"/>
      <c r="C204" s="25" t="s">
        <v>229</v>
      </c>
      <c r="D204" s="20" t="s">
        <v>230</v>
      </c>
      <c r="E204" s="124">
        <v>0</v>
      </c>
      <c r="F204" s="166" t="s">
        <v>311</v>
      </c>
      <c r="G204" s="124">
        <f>G205+G206+G207+G208</f>
        <v>25000</v>
      </c>
      <c r="H204" s="124">
        <v>0</v>
      </c>
      <c r="I204" s="124">
        <f>E204+G204</f>
        <v>25000</v>
      </c>
      <c r="J204" s="1"/>
      <c r="K204" s="1"/>
      <c r="L204" s="1"/>
      <c r="M204" s="1"/>
      <c r="N204" s="1"/>
      <c r="O204" s="1"/>
    </row>
    <row r="205" spans="1:15" ht="15" customHeight="1">
      <c r="A205" s="9"/>
      <c r="B205" s="9"/>
      <c r="C205" s="25"/>
      <c r="D205" s="20"/>
      <c r="E205" s="108"/>
      <c r="F205" s="94" t="s">
        <v>279</v>
      </c>
      <c r="G205" s="108">
        <v>2000</v>
      </c>
      <c r="H205" s="108"/>
      <c r="I205" s="108"/>
      <c r="J205" s="1"/>
      <c r="K205" s="1"/>
      <c r="L205" s="1"/>
      <c r="M205" s="1"/>
      <c r="N205" s="1"/>
      <c r="O205" s="1"/>
    </row>
    <row r="206" spans="1:15" ht="15" customHeight="1">
      <c r="A206" s="9"/>
      <c r="B206" s="9"/>
      <c r="C206" s="25"/>
      <c r="D206" s="20"/>
      <c r="E206" s="108"/>
      <c r="F206" s="94" t="s">
        <v>284</v>
      </c>
      <c r="G206" s="108">
        <v>10000</v>
      </c>
      <c r="H206" s="108"/>
      <c r="I206" s="108"/>
      <c r="J206" s="1"/>
      <c r="K206" s="1"/>
      <c r="L206" s="1"/>
      <c r="M206" s="1"/>
      <c r="N206" s="1"/>
      <c r="O206" s="1"/>
    </row>
    <row r="207" spans="1:15" ht="15" customHeight="1">
      <c r="A207" s="9"/>
      <c r="B207" s="9"/>
      <c r="C207" s="25"/>
      <c r="D207" s="20"/>
      <c r="E207" s="108"/>
      <c r="F207" s="94" t="s">
        <v>290</v>
      </c>
      <c r="G207" s="108">
        <v>3000</v>
      </c>
      <c r="H207" s="108"/>
      <c r="I207" s="108"/>
      <c r="J207" s="1"/>
      <c r="K207" s="1"/>
      <c r="L207" s="1"/>
      <c r="M207" s="1"/>
      <c r="N207" s="1"/>
      <c r="O207" s="1"/>
    </row>
    <row r="208" spans="1:15" ht="15" customHeight="1">
      <c r="A208" s="9"/>
      <c r="B208" s="9"/>
      <c r="C208" s="25"/>
      <c r="D208" s="20"/>
      <c r="E208" s="108"/>
      <c r="F208" s="94" t="s">
        <v>302</v>
      </c>
      <c r="G208" s="108">
        <v>10000</v>
      </c>
      <c r="H208" s="108"/>
      <c r="I208" s="108"/>
      <c r="J208" s="1"/>
      <c r="K208" s="1"/>
      <c r="L208" s="1"/>
      <c r="M208" s="1"/>
      <c r="N208" s="1"/>
      <c r="O208" s="1"/>
    </row>
    <row r="209" spans="1:15" ht="15" customHeight="1">
      <c r="A209" s="11"/>
      <c r="B209" s="11"/>
      <c r="C209" s="25" t="s">
        <v>23</v>
      </c>
      <c r="D209" s="20" t="s">
        <v>24</v>
      </c>
      <c r="E209" s="108"/>
      <c r="F209" s="94" t="s">
        <v>284</v>
      </c>
      <c r="G209" s="108">
        <v>200</v>
      </c>
      <c r="H209" s="124">
        <v>0</v>
      </c>
      <c r="I209" s="124">
        <v>200</v>
      </c>
      <c r="J209" s="1"/>
      <c r="K209" s="1"/>
      <c r="L209" s="1"/>
      <c r="M209" s="1"/>
      <c r="N209" s="1"/>
      <c r="O209" s="1"/>
    </row>
    <row r="210" spans="1:15" ht="15" customHeight="1">
      <c r="A210" s="19"/>
      <c r="B210" s="19"/>
      <c r="C210" s="19"/>
      <c r="D210" s="19"/>
      <c r="E210" s="150" t="s">
        <v>396</v>
      </c>
      <c r="F210" s="98"/>
      <c r="G210" s="194"/>
      <c r="H210" s="150"/>
      <c r="I210" s="150"/>
      <c r="J210" s="1"/>
      <c r="K210" s="1"/>
      <c r="L210" s="1"/>
      <c r="M210" s="1"/>
      <c r="N210" s="1"/>
      <c r="O210" s="1"/>
    </row>
    <row r="211" spans="1:15" ht="15" customHeight="1">
      <c r="A211" s="7" t="s">
        <v>0</v>
      </c>
      <c r="B211" s="7" t="s">
        <v>1</v>
      </c>
      <c r="C211" s="7" t="s">
        <v>2</v>
      </c>
      <c r="D211" s="7" t="s">
        <v>3</v>
      </c>
      <c r="E211" s="2" t="s">
        <v>4</v>
      </c>
      <c r="F211" s="7" t="s">
        <v>6</v>
      </c>
      <c r="G211" s="2" t="s">
        <v>7</v>
      </c>
      <c r="H211" s="7" t="s">
        <v>8</v>
      </c>
      <c r="I211" s="7" t="s">
        <v>9</v>
      </c>
      <c r="J211" s="1"/>
      <c r="K211" s="1"/>
      <c r="L211" s="1"/>
      <c r="M211" s="1"/>
      <c r="N211" s="1"/>
      <c r="O211" s="1"/>
    </row>
    <row r="212" spans="1:15" ht="15" customHeight="1">
      <c r="A212" s="59"/>
      <c r="B212" s="8"/>
      <c r="C212" s="8"/>
      <c r="D212" s="8"/>
      <c r="E212" s="3" t="s">
        <v>5</v>
      </c>
      <c r="F212" s="8"/>
      <c r="G212" s="3"/>
      <c r="H212" s="8"/>
      <c r="I212" s="8" t="s">
        <v>10</v>
      </c>
      <c r="J212" s="1"/>
      <c r="K212" s="1"/>
      <c r="L212" s="1"/>
      <c r="M212" s="1"/>
      <c r="N212" s="1"/>
      <c r="O212" s="1"/>
    </row>
    <row r="213" spans="1:15" ht="15" customHeight="1">
      <c r="A213" s="12"/>
      <c r="B213" s="27">
        <v>85202</v>
      </c>
      <c r="C213" s="50"/>
      <c r="D213" s="14" t="s">
        <v>95</v>
      </c>
      <c r="E213" s="15">
        <f>E215+E219+E221</f>
        <v>5321400</v>
      </c>
      <c r="F213" s="92"/>
      <c r="G213" s="15">
        <f>G215+G219+G221</f>
        <v>481622</v>
      </c>
      <c r="H213" s="15">
        <f>H215++H221</f>
        <v>0</v>
      </c>
      <c r="I213" s="15">
        <f>E213+G213-H213</f>
        <v>5803022</v>
      </c>
      <c r="J213" s="1"/>
      <c r="K213" s="1"/>
      <c r="L213" s="1"/>
      <c r="M213" s="1"/>
      <c r="N213" s="1"/>
      <c r="O213" s="1"/>
    </row>
    <row r="214" spans="1:15" ht="15" customHeight="1">
      <c r="A214" s="9"/>
      <c r="B214" s="28"/>
      <c r="C214" s="25">
        <v>2130</v>
      </c>
      <c r="D214" s="20" t="s">
        <v>80</v>
      </c>
      <c r="E214" s="21"/>
      <c r="F214" s="94"/>
      <c r="G214" s="21"/>
      <c r="H214" s="21"/>
      <c r="I214" s="21"/>
      <c r="J214" s="1"/>
      <c r="K214" s="1"/>
      <c r="L214" s="1"/>
      <c r="M214" s="1"/>
      <c r="N214" s="1"/>
      <c r="O214" s="1"/>
    </row>
    <row r="215" spans="1:15" ht="15" customHeight="1">
      <c r="A215" s="9"/>
      <c r="B215" s="28"/>
      <c r="C215" s="25"/>
      <c r="D215" s="20" t="s">
        <v>81</v>
      </c>
      <c r="E215" s="21">
        <v>2112000</v>
      </c>
      <c r="F215" s="166" t="s">
        <v>311</v>
      </c>
      <c r="G215" s="124">
        <f>G216+G217+G218</f>
        <v>155122</v>
      </c>
      <c r="H215" s="124">
        <v>0</v>
      </c>
      <c r="I215" s="124">
        <f>E215+G215</f>
        <v>2267122</v>
      </c>
      <c r="J215" s="1"/>
      <c r="K215" s="1"/>
      <c r="L215" s="1"/>
      <c r="M215" s="1"/>
      <c r="N215" s="1"/>
      <c r="O215" s="1"/>
    </row>
    <row r="216" spans="1:15" ht="15" customHeight="1">
      <c r="A216" s="9"/>
      <c r="B216" s="28"/>
      <c r="C216" s="25"/>
      <c r="D216" s="20"/>
      <c r="E216" s="21"/>
      <c r="F216" s="94" t="s">
        <v>300</v>
      </c>
      <c r="G216" s="108">
        <v>102578</v>
      </c>
      <c r="H216" s="108"/>
      <c r="I216" s="108"/>
      <c r="J216" s="1"/>
      <c r="K216" s="1"/>
      <c r="L216" s="1"/>
      <c r="M216" s="1"/>
      <c r="N216" s="1"/>
      <c r="O216" s="1"/>
    </row>
    <row r="217" spans="1:15" ht="15" customHeight="1">
      <c r="A217" s="9"/>
      <c r="B217" s="28"/>
      <c r="C217" s="25"/>
      <c r="D217" s="20"/>
      <c r="E217" s="21"/>
      <c r="F217" s="94" t="s">
        <v>306</v>
      </c>
      <c r="G217" s="108">
        <v>10500</v>
      </c>
      <c r="H217" s="21"/>
      <c r="I217" s="21"/>
      <c r="J217" s="1"/>
      <c r="K217" s="1"/>
      <c r="L217" s="1"/>
      <c r="M217" s="1"/>
      <c r="N217" s="1"/>
      <c r="O217" s="1"/>
    </row>
    <row r="218" spans="1:15" ht="15" customHeight="1">
      <c r="A218" s="9"/>
      <c r="B218" s="28"/>
      <c r="C218" s="25"/>
      <c r="D218" s="20"/>
      <c r="E218" s="21"/>
      <c r="F218" s="94" t="s">
        <v>313</v>
      </c>
      <c r="G218" s="108">
        <v>42044</v>
      </c>
      <c r="H218" s="21"/>
      <c r="I218" s="21"/>
      <c r="J218" s="1"/>
      <c r="K218" s="1"/>
      <c r="L218" s="1"/>
      <c r="M218" s="1"/>
      <c r="N218" s="1"/>
      <c r="O218" s="1"/>
    </row>
    <row r="219" spans="1:15" ht="15" customHeight="1">
      <c r="A219" s="9"/>
      <c r="B219" s="28"/>
      <c r="C219" s="25"/>
      <c r="D219" s="49" t="s">
        <v>121</v>
      </c>
      <c r="E219" s="51">
        <f>E220</f>
        <v>1989400</v>
      </c>
      <c r="F219" s="97"/>
      <c r="G219" s="128">
        <f>G220</f>
        <v>0</v>
      </c>
      <c r="H219" s="128">
        <v>0</v>
      </c>
      <c r="I219" s="51">
        <f>E219+G219-H219</f>
        <v>1989400</v>
      </c>
      <c r="J219" s="1"/>
      <c r="K219" s="1"/>
      <c r="L219" s="1"/>
      <c r="M219" s="1"/>
      <c r="N219" s="1"/>
      <c r="O219" s="1"/>
    </row>
    <row r="220" spans="1:15" ht="15" customHeight="1">
      <c r="A220" s="9"/>
      <c r="B220" s="28"/>
      <c r="C220" s="25" t="s">
        <v>89</v>
      </c>
      <c r="D220" s="20" t="s">
        <v>72</v>
      </c>
      <c r="E220" s="21">
        <v>1989400</v>
      </c>
      <c r="F220" s="95"/>
      <c r="G220" s="111"/>
      <c r="H220" s="108"/>
      <c r="I220" s="21"/>
      <c r="J220" s="1"/>
      <c r="K220" s="1"/>
      <c r="L220" s="1"/>
      <c r="M220" s="1"/>
      <c r="N220" s="1"/>
      <c r="O220" s="1"/>
    </row>
    <row r="221" spans="1:15" ht="15" customHeight="1">
      <c r="A221" s="9"/>
      <c r="B221" s="28"/>
      <c r="C221" s="25"/>
      <c r="D221" s="49" t="s">
        <v>94</v>
      </c>
      <c r="E221" s="51">
        <v>1220000</v>
      </c>
      <c r="F221" s="97"/>
      <c r="G221" s="51">
        <f>G224+G227+G233</f>
        <v>326500</v>
      </c>
      <c r="H221" s="51">
        <v>0</v>
      </c>
      <c r="I221" s="51">
        <f>E221+G221-H221</f>
        <v>1546500</v>
      </c>
      <c r="J221" s="1"/>
      <c r="K221" s="1"/>
      <c r="L221" s="1"/>
      <c r="M221" s="1"/>
      <c r="N221" s="1"/>
      <c r="O221" s="1"/>
    </row>
    <row r="222" spans="1:15" ht="15" customHeight="1">
      <c r="A222" s="9"/>
      <c r="B222" s="28"/>
      <c r="C222" s="76" t="s">
        <v>22</v>
      </c>
      <c r="D222" s="22" t="s">
        <v>30</v>
      </c>
      <c r="E222" s="108"/>
      <c r="F222" s="94"/>
      <c r="G222" s="108"/>
      <c r="H222" s="108"/>
      <c r="I222" s="108"/>
      <c r="J222" s="1"/>
      <c r="K222" s="1"/>
      <c r="L222" s="1"/>
      <c r="M222" s="1"/>
      <c r="N222" s="1"/>
      <c r="O222" s="1"/>
    </row>
    <row r="223" spans="1:15" ht="15" customHeight="1">
      <c r="A223" s="9"/>
      <c r="B223" s="28"/>
      <c r="C223" s="76"/>
      <c r="D223" s="22" t="s">
        <v>227</v>
      </c>
      <c r="E223" s="108"/>
      <c r="F223" s="94"/>
      <c r="G223" s="108"/>
      <c r="H223" s="108"/>
      <c r="I223" s="108"/>
      <c r="J223" s="1"/>
      <c r="K223" s="1"/>
      <c r="L223" s="1"/>
      <c r="M223" s="1"/>
      <c r="N223" s="1"/>
      <c r="O223" s="1"/>
    </row>
    <row r="224" spans="1:15" ht="15" customHeight="1">
      <c r="A224" s="9"/>
      <c r="B224" s="28"/>
      <c r="C224" s="76"/>
      <c r="D224" s="22" t="s">
        <v>228</v>
      </c>
      <c r="E224" s="108"/>
      <c r="F224" s="166" t="s">
        <v>310</v>
      </c>
      <c r="G224" s="124">
        <f>G225+G226</f>
        <v>6064</v>
      </c>
      <c r="H224" s="124">
        <v>0</v>
      </c>
      <c r="I224" s="124">
        <f>E224+G224-H224</f>
        <v>6064</v>
      </c>
      <c r="J224" s="1"/>
      <c r="K224" s="1"/>
      <c r="L224" s="1"/>
      <c r="M224" s="1"/>
      <c r="N224" s="1"/>
      <c r="O224" s="1"/>
    </row>
    <row r="225" spans="1:15" ht="15" customHeight="1">
      <c r="A225" s="9"/>
      <c r="B225" s="28"/>
      <c r="C225" s="76"/>
      <c r="D225" s="22"/>
      <c r="E225" s="108"/>
      <c r="F225" s="94" t="s">
        <v>302</v>
      </c>
      <c r="G225" s="108">
        <v>5673</v>
      </c>
      <c r="H225" s="108"/>
      <c r="I225" s="108"/>
      <c r="J225" s="1"/>
      <c r="K225" s="1"/>
      <c r="L225" s="1"/>
      <c r="M225" s="1"/>
      <c r="N225" s="1"/>
      <c r="O225" s="1"/>
    </row>
    <row r="226" spans="1:15" ht="15" customHeight="1">
      <c r="A226" s="9"/>
      <c r="B226" s="28"/>
      <c r="C226" s="76"/>
      <c r="D226" s="22"/>
      <c r="E226" s="108"/>
      <c r="F226" s="94" t="s">
        <v>312</v>
      </c>
      <c r="G226" s="108">
        <v>391</v>
      </c>
      <c r="H226" s="108"/>
      <c r="I226" s="108"/>
      <c r="J226" s="1"/>
      <c r="K226" s="1"/>
      <c r="L226" s="1"/>
      <c r="M226" s="1"/>
      <c r="N226" s="1"/>
      <c r="O226" s="1"/>
    </row>
    <row r="227" spans="1:15" ht="15" customHeight="1">
      <c r="A227" s="9"/>
      <c r="B227" s="28"/>
      <c r="C227" s="25" t="s">
        <v>89</v>
      </c>
      <c r="D227" s="20" t="s">
        <v>72</v>
      </c>
      <c r="E227" s="124">
        <v>1220000</v>
      </c>
      <c r="F227" s="166" t="s">
        <v>310</v>
      </c>
      <c r="G227" s="124">
        <f>G228+G229+G230</f>
        <v>181936</v>
      </c>
      <c r="H227" s="124">
        <v>0</v>
      </c>
      <c r="I227" s="124">
        <f>E227+G227</f>
        <v>1401936</v>
      </c>
      <c r="J227" s="1"/>
      <c r="K227" s="1"/>
      <c r="L227" s="1"/>
      <c r="M227" s="1"/>
      <c r="N227" s="1"/>
      <c r="O227" s="1"/>
    </row>
    <row r="228" spans="1:15" ht="15" customHeight="1">
      <c r="A228" s="9"/>
      <c r="B228" s="28"/>
      <c r="C228" s="25"/>
      <c r="D228" s="20"/>
      <c r="E228" s="108"/>
      <c r="F228" s="94" t="s">
        <v>286</v>
      </c>
      <c r="G228" s="108">
        <v>130000</v>
      </c>
      <c r="H228" s="108"/>
      <c r="I228" s="108"/>
      <c r="J228" s="1"/>
      <c r="K228" s="1"/>
      <c r="L228" s="1"/>
      <c r="M228" s="1"/>
      <c r="N228" s="1"/>
      <c r="O228" s="1"/>
    </row>
    <row r="229" spans="1:15" ht="15" customHeight="1">
      <c r="A229" s="9"/>
      <c r="B229" s="28"/>
      <c r="C229" s="25"/>
      <c r="D229" s="20"/>
      <c r="E229" s="108"/>
      <c r="F229" s="94" t="s">
        <v>302</v>
      </c>
      <c r="G229" s="108">
        <v>29327</v>
      </c>
      <c r="H229" s="108"/>
      <c r="I229" s="108"/>
      <c r="J229" s="1"/>
      <c r="K229" s="1"/>
      <c r="L229" s="1"/>
      <c r="M229" s="1"/>
      <c r="N229" s="1"/>
      <c r="O229" s="1"/>
    </row>
    <row r="230" spans="1:15" ht="15" customHeight="1">
      <c r="A230" s="9"/>
      <c r="B230" s="28"/>
      <c r="C230" s="25"/>
      <c r="D230" s="20"/>
      <c r="E230" s="108"/>
      <c r="F230" s="94" t="s">
        <v>312</v>
      </c>
      <c r="G230" s="108">
        <v>22609</v>
      </c>
      <c r="H230" s="108"/>
      <c r="I230" s="108"/>
      <c r="J230" s="1"/>
      <c r="K230" s="1"/>
      <c r="L230" s="1"/>
      <c r="M230" s="1"/>
      <c r="N230" s="1"/>
      <c r="O230" s="1"/>
    </row>
    <row r="231" spans="1:15" ht="15" customHeight="1">
      <c r="A231" s="9"/>
      <c r="B231" s="28"/>
      <c r="C231" s="25">
        <v>2700</v>
      </c>
      <c r="D231" s="20" t="s">
        <v>303</v>
      </c>
      <c r="E231" s="108"/>
      <c r="F231" s="94"/>
      <c r="G231" s="108"/>
      <c r="H231" s="108"/>
      <c r="I231" s="108"/>
      <c r="J231" s="1"/>
      <c r="K231" s="1"/>
      <c r="L231" s="1"/>
      <c r="M231" s="1"/>
      <c r="N231" s="1"/>
      <c r="O231" s="1"/>
    </row>
    <row r="232" spans="1:15" ht="15" customHeight="1">
      <c r="A232" s="9"/>
      <c r="B232" s="28"/>
      <c r="C232" s="25"/>
      <c r="D232" s="20" t="s">
        <v>304</v>
      </c>
      <c r="E232" s="108"/>
      <c r="F232" s="94"/>
      <c r="G232" s="108"/>
      <c r="H232" s="108"/>
      <c r="I232" s="108"/>
      <c r="J232" s="1"/>
      <c r="K232" s="1"/>
      <c r="L232" s="1"/>
      <c r="M232" s="1"/>
      <c r="N232" s="1"/>
      <c r="O232" s="1"/>
    </row>
    <row r="233" spans="1:15" ht="15" customHeight="1">
      <c r="A233" s="9"/>
      <c r="B233" s="29"/>
      <c r="C233" s="25"/>
      <c r="D233" s="20" t="s">
        <v>305</v>
      </c>
      <c r="E233" s="108">
        <v>0</v>
      </c>
      <c r="F233" s="94" t="s">
        <v>302</v>
      </c>
      <c r="G233" s="108">
        <v>138500</v>
      </c>
      <c r="H233" s="108">
        <v>0</v>
      </c>
      <c r="I233" s="124">
        <v>138500</v>
      </c>
      <c r="J233" s="1"/>
      <c r="K233" s="1"/>
      <c r="L233" s="1"/>
      <c r="M233" s="1"/>
      <c r="N233" s="1"/>
      <c r="O233" s="1"/>
    </row>
    <row r="234" spans="1:15" ht="15" customHeight="1">
      <c r="A234" s="9"/>
      <c r="B234" s="27">
        <v>85204</v>
      </c>
      <c r="C234" s="50"/>
      <c r="D234" s="14" t="s">
        <v>96</v>
      </c>
      <c r="E234" s="15">
        <f>E242+E249+E250+E252+E254</f>
        <v>231600</v>
      </c>
      <c r="F234" s="109"/>
      <c r="G234" s="15">
        <f>G235+G254</f>
        <v>195446</v>
      </c>
      <c r="H234" s="15">
        <f>H235+H254</f>
        <v>132443</v>
      </c>
      <c r="I234" s="15">
        <f>E234+G234-H234</f>
        <v>294603</v>
      </c>
      <c r="J234" s="1"/>
      <c r="K234" s="1"/>
      <c r="L234" s="1"/>
      <c r="M234" s="1"/>
      <c r="N234" s="1"/>
      <c r="O234" s="1"/>
    </row>
    <row r="235" spans="1:15" ht="15" customHeight="1">
      <c r="A235" s="9"/>
      <c r="B235" s="28"/>
      <c r="C235" s="62"/>
      <c r="D235" s="49" t="s">
        <v>92</v>
      </c>
      <c r="E235" s="51">
        <f>E238+E240+E242+E249+E252</f>
        <v>231600</v>
      </c>
      <c r="F235" s="110"/>
      <c r="G235" s="51">
        <f>G238+G240+G242+G249+G252</f>
        <v>37845</v>
      </c>
      <c r="H235" s="51">
        <f>H238+H240+H242+H249+H252</f>
        <v>132443</v>
      </c>
      <c r="I235" s="51">
        <f>E235+G235-H235</f>
        <v>137002</v>
      </c>
      <c r="J235" s="1"/>
      <c r="K235" s="1"/>
      <c r="L235" s="1"/>
      <c r="M235" s="1"/>
      <c r="N235" s="1"/>
      <c r="O235" s="1"/>
    </row>
    <row r="236" spans="1:15" ht="15" customHeight="1">
      <c r="A236" s="9"/>
      <c r="B236" s="28"/>
      <c r="C236" s="25">
        <v>2120</v>
      </c>
      <c r="D236" s="20" t="s">
        <v>31</v>
      </c>
      <c r="E236" s="21"/>
      <c r="F236" s="108"/>
      <c r="G236" s="21"/>
      <c r="H236" s="21"/>
      <c r="I236" s="21"/>
      <c r="J236" s="1"/>
      <c r="K236" s="1"/>
      <c r="L236" s="1"/>
      <c r="M236" s="1"/>
      <c r="N236" s="1"/>
      <c r="O236" s="1"/>
    </row>
    <row r="237" spans="1:15" ht="15" customHeight="1">
      <c r="A237" s="9"/>
      <c r="B237" s="28"/>
      <c r="C237" s="25"/>
      <c r="D237" s="20" t="s">
        <v>49</v>
      </c>
      <c r="E237" s="21"/>
      <c r="F237" s="108"/>
      <c r="G237" s="21"/>
      <c r="H237" s="21"/>
      <c r="I237" s="21"/>
      <c r="J237" s="1"/>
      <c r="K237" s="1"/>
      <c r="L237" s="1"/>
      <c r="M237" s="1"/>
      <c r="N237" s="1"/>
      <c r="O237" s="1"/>
    </row>
    <row r="238" spans="1:15" ht="15" customHeight="1">
      <c r="A238" s="9"/>
      <c r="B238" s="28"/>
      <c r="C238" s="25"/>
      <c r="D238" s="20" t="s">
        <v>251</v>
      </c>
      <c r="E238" s="21">
        <v>0</v>
      </c>
      <c r="F238" s="94" t="s">
        <v>314</v>
      </c>
      <c r="G238" s="108">
        <v>26679</v>
      </c>
      <c r="H238" s="21">
        <v>0</v>
      </c>
      <c r="I238" s="21">
        <v>26679</v>
      </c>
      <c r="J238" s="1"/>
      <c r="K238" s="1"/>
      <c r="L238" s="1"/>
      <c r="M238" s="1"/>
      <c r="N238" s="1"/>
      <c r="O238" s="1"/>
    </row>
    <row r="239" spans="1:15" ht="15" customHeight="1">
      <c r="A239" s="9"/>
      <c r="B239" s="28"/>
      <c r="C239" s="25">
        <v>2130</v>
      </c>
      <c r="D239" s="20" t="s">
        <v>80</v>
      </c>
      <c r="E239" s="21"/>
      <c r="F239" s="108"/>
      <c r="G239" s="21"/>
      <c r="H239" s="21"/>
      <c r="I239" s="21"/>
      <c r="J239" s="1"/>
      <c r="K239" s="1"/>
      <c r="L239" s="1"/>
      <c r="M239" s="1"/>
      <c r="N239" s="1"/>
      <c r="O239" s="1"/>
    </row>
    <row r="240" spans="1:15" ht="15" customHeight="1">
      <c r="A240" s="9"/>
      <c r="B240" s="28"/>
      <c r="C240" s="25"/>
      <c r="D240" s="20" t="s">
        <v>81</v>
      </c>
      <c r="E240" s="124">
        <v>0</v>
      </c>
      <c r="F240" s="94" t="s">
        <v>285</v>
      </c>
      <c r="G240" s="108">
        <v>11166</v>
      </c>
      <c r="H240" s="124">
        <v>0</v>
      </c>
      <c r="I240" s="124">
        <v>11166</v>
      </c>
      <c r="J240" s="1"/>
      <c r="K240" s="1"/>
      <c r="L240" s="1"/>
      <c r="M240" s="1"/>
      <c r="N240" s="1"/>
      <c r="O240" s="1"/>
    </row>
    <row r="241" spans="1:15" ht="15" customHeight="1">
      <c r="A241" s="9"/>
      <c r="B241" s="28"/>
      <c r="C241" s="25">
        <v>2310</v>
      </c>
      <c r="D241" s="20" t="s">
        <v>47</v>
      </c>
      <c r="E241" s="21"/>
      <c r="F241" s="108"/>
      <c r="G241" s="21"/>
      <c r="H241" s="21"/>
      <c r="I241" s="21"/>
      <c r="J241" s="1"/>
      <c r="K241" s="1"/>
      <c r="L241" s="1"/>
      <c r="M241" s="1"/>
      <c r="N241" s="1"/>
      <c r="O241" s="1"/>
    </row>
    <row r="242" spans="1:15" ht="15" customHeight="1">
      <c r="A242" s="11"/>
      <c r="B242" s="29"/>
      <c r="C242" s="25"/>
      <c r="D242" s="20" t="s">
        <v>120</v>
      </c>
      <c r="E242" s="21">
        <v>47400</v>
      </c>
      <c r="F242" s="94" t="s">
        <v>290</v>
      </c>
      <c r="G242" s="108">
        <v>0</v>
      </c>
      <c r="H242" s="108">
        <v>16892</v>
      </c>
      <c r="I242" s="21">
        <f>E242+G242-H242</f>
        <v>30508</v>
      </c>
      <c r="J242" s="1"/>
      <c r="K242" s="1"/>
      <c r="L242" s="1"/>
      <c r="M242" s="1"/>
      <c r="N242" s="1"/>
      <c r="O242" s="1"/>
    </row>
    <row r="243" spans="1:15" ht="15" customHeight="1">
      <c r="A243" s="19"/>
      <c r="B243" s="19"/>
      <c r="C243" s="19"/>
      <c r="D243" s="19"/>
      <c r="E243" s="57"/>
      <c r="F243" s="98"/>
      <c r="G243" s="150"/>
      <c r="H243" s="150"/>
      <c r="I243" s="57"/>
      <c r="J243" s="1"/>
      <c r="K243" s="1"/>
      <c r="L243" s="1"/>
      <c r="M243" s="1"/>
      <c r="N243" s="1"/>
      <c r="O243" s="1"/>
    </row>
    <row r="244" spans="1:15" ht="15" customHeight="1">
      <c r="A244" s="19"/>
      <c r="B244" s="19"/>
      <c r="C244" s="19"/>
      <c r="D244" s="19"/>
      <c r="E244" s="57"/>
      <c r="F244" s="98"/>
      <c r="G244" s="150"/>
      <c r="H244" s="150"/>
      <c r="I244" s="57"/>
      <c r="J244" s="1"/>
      <c r="K244" s="1"/>
      <c r="L244" s="1"/>
      <c r="M244" s="1"/>
      <c r="N244" s="1"/>
      <c r="O244" s="1"/>
    </row>
    <row r="245" spans="1:15" ht="15" customHeight="1">
      <c r="A245" s="19"/>
      <c r="B245" s="19"/>
      <c r="C245" s="19"/>
      <c r="D245" s="19"/>
      <c r="E245" s="150" t="s">
        <v>381</v>
      </c>
      <c r="F245" s="150"/>
      <c r="G245" s="150"/>
      <c r="H245" s="150"/>
      <c r="I245" s="57"/>
      <c r="J245" s="1"/>
      <c r="K245" s="1"/>
      <c r="L245" s="1"/>
      <c r="M245" s="1"/>
      <c r="N245" s="1"/>
      <c r="O245" s="1"/>
    </row>
    <row r="246" spans="1:15" ht="15" customHeight="1">
      <c r="A246" s="7" t="s">
        <v>0</v>
      </c>
      <c r="B246" s="7" t="s">
        <v>1</v>
      </c>
      <c r="C246" s="7" t="s">
        <v>2</v>
      </c>
      <c r="D246" s="7" t="s">
        <v>3</v>
      </c>
      <c r="E246" s="2" t="s">
        <v>4</v>
      </c>
      <c r="F246" s="7" t="s">
        <v>6</v>
      </c>
      <c r="G246" s="2" t="s">
        <v>7</v>
      </c>
      <c r="H246" s="7" t="s">
        <v>8</v>
      </c>
      <c r="I246" s="7" t="s">
        <v>9</v>
      </c>
      <c r="J246" s="1"/>
      <c r="K246" s="1"/>
      <c r="L246" s="1"/>
      <c r="M246" s="1"/>
      <c r="N246" s="1"/>
      <c r="O246" s="1"/>
    </row>
    <row r="247" spans="1:15" ht="15" customHeight="1">
      <c r="A247" s="8"/>
      <c r="B247" s="8"/>
      <c r="C247" s="8"/>
      <c r="D247" s="8"/>
      <c r="E247" s="3" t="s">
        <v>5</v>
      </c>
      <c r="F247" s="8"/>
      <c r="G247" s="3"/>
      <c r="H247" s="8"/>
      <c r="I247" s="8" t="s">
        <v>10</v>
      </c>
      <c r="J247" s="1"/>
      <c r="K247" s="1"/>
      <c r="L247" s="1"/>
      <c r="M247" s="1"/>
      <c r="N247" s="1"/>
      <c r="O247" s="1"/>
    </row>
    <row r="248" spans="1:15" ht="15" customHeight="1">
      <c r="A248" s="12"/>
      <c r="B248" s="48"/>
      <c r="C248" s="25">
        <v>2320</v>
      </c>
      <c r="D248" s="20" t="s">
        <v>93</v>
      </c>
      <c r="E248" s="21"/>
      <c r="F248" s="108"/>
      <c r="G248" s="108"/>
      <c r="H248" s="108"/>
      <c r="I248" s="21"/>
      <c r="J248" s="1"/>
      <c r="K248" s="1"/>
      <c r="L248" s="1"/>
      <c r="M248" s="1"/>
      <c r="N248" s="1"/>
      <c r="O248" s="1"/>
    </row>
    <row r="249" spans="1:15" ht="15" customHeight="1">
      <c r="A249" s="9"/>
      <c r="B249" s="28"/>
      <c r="C249" s="25"/>
      <c r="D249" s="20" t="s">
        <v>120</v>
      </c>
      <c r="E249" s="21">
        <v>127400</v>
      </c>
      <c r="F249" s="94" t="s">
        <v>290</v>
      </c>
      <c r="G249" s="108">
        <v>0</v>
      </c>
      <c r="H249" s="108">
        <v>79031</v>
      </c>
      <c r="I249" s="21">
        <f>E249+G249-H249</f>
        <v>48369</v>
      </c>
      <c r="J249" s="1"/>
      <c r="K249" s="1"/>
      <c r="L249" s="1"/>
      <c r="M249" s="1"/>
      <c r="N249" s="1"/>
      <c r="O249" s="1"/>
    </row>
    <row r="250" spans="1:15" ht="15" customHeight="1">
      <c r="A250" s="9"/>
      <c r="B250" s="28"/>
      <c r="C250" s="25">
        <v>2900</v>
      </c>
      <c r="D250" s="20" t="s">
        <v>291</v>
      </c>
      <c r="E250" s="21"/>
      <c r="F250" s="108"/>
      <c r="G250" s="108"/>
      <c r="H250" s="108"/>
      <c r="I250" s="21"/>
      <c r="J250" s="1"/>
      <c r="K250" s="1"/>
      <c r="L250" s="1"/>
      <c r="M250" s="1"/>
      <c r="N250" s="1"/>
      <c r="O250" s="1"/>
    </row>
    <row r="251" spans="1:15" ht="15" customHeight="1">
      <c r="A251" s="9"/>
      <c r="B251" s="28"/>
      <c r="C251" s="25"/>
      <c r="D251" s="20" t="s">
        <v>292</v>
      </c>
      <c r="E251" s="21"/>
      <c r="F251" s="108"/>
      <c r="G251" s="108"/>
      <c r="H251" s="108"/>
      <c r="I251" s="21"/>
      <c r="J251" s="1"/>
      <c r="K251" s="1"/>
      <c r="L251" s="1"/>
      <c r="M251" s="1"/>
      <c r="N251" s="1"/>
      <c r="O251" s="1"/>
    </row>
    <row r="252" spans="1:15" ht="15" customHeight="1">
      <c r="A252" s="9"/>
      <c r="B252" s="28"/>
      <c r="C252" s="25"/>
      <c r="D252" s="20" t="s">
        <v>293</v>
      </c>
      <c r="E252" s="21">
        <v>56800</v>
      </c>
      <c r="F252" s="94" t="s">
        <v>290</v>
      </c>
      <c r="G252" s="108">
        <v>0</v>
      </c>
      <c r="H252" s="108">
        <v>36520</v>
      </c>
      <c r="I252" s="21">
        <f>E252+G252-H252</f>
        <v>20280</v>
      </c>
      <c r="J252" s="1"/>
      <c r="K252" s="1"/>
      <c r="L252" s="1"/>
      <c r="M252" s="1"/>
      <c r="N252" s="1"/>
      <c r="O252" s="1"/>
    </row>
    <row r="253" spans="1:15" ht="15" customHeight="1">
      <c r="A253" s="9"/>
      <c r="B253" s="28"/>
      <c r="C253" s="25"/>
      <c r="D253" s="20"/>
      <c r="E253" s="21"/>
      <c r="F253" s="94"/>
      <c r="G253" s="108"/>
      <c r="H253" s="124"/>
      <c r="I253" s="21"/>
      <c r="J253" s="1"/>
      <c r="K253" s="1"/>
      <c r="L253" s="1"/>
      <c r="M253" s="1"/>
      <c r="N253" s="1"/>
      <c r="O253" s="1"/>
    </row>
    <row r="254" spans="1:15" ht="15" customHeight="1">
      <c r="A254" s="9"/>
      <c r="B254" s="28"/>
      <c r="C254" s="25"/>
      <c r="D254" s="49" t="s">
        <v>193</v>
      </c>
      <c r="E254" s="51">
        <v>0</v>
      </c>
      <c r="F254" s="97"/>
      <c r="G254" s="51">
        <v>157601</v>
      </c>
      <c r="H254" s="51">
        <v>0</v>
      </c>
      <c r="I254" s="51">
        <v>157601</v>
      </c>
      <c r="J254" s="1"/>
      <c r="K254" s="1"/>
      <c r="L254" s="1"/>
      <c r="M254" s="1"/>
      <c r="N254" s="1"/>
      <c r="O254" s="1"/>
    </row>
    <row r="255" spans="1:15" ht="15" customHeight="1">
      <c r="A255" s="9"/>
      <c r="B255" s="28"/>
      <c r="C255" s="25">
        <v>2900</v>
      </c>
      <c r="D255" s="20" t="s">
        <v>291</v>
      </c>
      <c r="E255" s="21"/>
      <c r="F255" s="94"/>
      <c r="G255" s="21"/>
      <c r="H255" s="21"/>
      <c r="I255" s="21"/>
      <c r="J255" s="1"/>
      <c r="K255" s="1"/>
      <c r="L255" s="1"/>
      <c r="M255" s="1"/>
      <c r="N255" s="1"/>
      <c r="O255" s="1"/>
    </row>
    <row r="256" spans="1:15" ht="15" customHeight="1">
      <c r="A256" s="9"/>
      <c r="B256" s="28"/>
      <c r="C256" s="25"/>
      <c r="D256" s="20" t="s">
        <v>292</v>
      </c>
      <c r="E256" s="21"/>
      <c r="F256" s="94"/>
      <c r="G256" s="21"/>
      <c r="H256" s="21"/>
      <c r="I256" s="21"/>
      <c r="J256" s="1"/>
      <c r="K256" s="1"/>
      <c r="L256" s="1"/>
      <c r="M256" s="1"/>
      <c r="N256" s="1"/>
      <c r="O256" s="1"/>
    </row>
    <row r="257" spans="1:15" ht="15" customHeight="1">
      <c r="A257" s="9"/>
      <c r="B257" s="28"/>
      <c r="C257" s="25"/>
      <c r="D257" s="20" t="s">
        <v>293</v>
      </c>
      <c r="E257" s="21">
        <v>0</v>
      </c>
      <c r="F257" s="166" t="s">
        <v>311</v>
      </c>
      <c r="G257" s="124">
        <f>G258+G259+G260</f>
        <v>157601</v>
      </c>
      <c r="H257" s="124">
        <v>0</v>
      </c>
      <c r="I257" s="124">
        <f>E257+G257-H257</f>
        <v>157601</v>
      </c>
      <c r="J257" s="1"/>
      <c r="K257" s="1"/>
      <c r="L257" s="1"/>
      <c r="M257" s="1"/>
      <c r="N257" s="1"/>
      <c r="O257" s="1"/>
    </row>
    <row r="258" spans="1:15" ht="15" customHeight="1">
      <c r="A258" s="9"/>
      <c r="B258" s="28"/>
      <c r="C258" s="25"/>
      <c r="D258" s="20"/>
      <c r="E258" s="21"/>
      <c r="F258" s="94" t="s">
        <v>290</v>
      </c>
      <c r="G258" s="108">
        <v>132443</v>
      </c>
      <c r="H258" s="21"/>
      <c r="I258" s="21"/>
      <c r="J258" s="1"/>
      <c r="K258" s="1"/>
      <c r="L258" s="1"/>
      <c r="M258" s="1"/>
      <c r="N258" s="1"/>
      <c r="O258" s="1"/>
    </row>
    <row r="259" spans="1:15" ht="15" customHeight="1">
      <c r="A259" s="9"/>
      <c r="B259" s="28"/>
      <c r="C259" s="25"/>
      <c r="D259" s="20"/>
      <c r="E259" s="21"/>
      <c r="F259" s="94" t="s">
        <v>307</v>
      </c>
      <c r="G259" s="108">
        <v>15163</v>
      </c>
      <c r="H259" s="21"/>
      <c r="I259" s="21"/>
      <c r="J259" s="1"/>
      <c r="K259" s="1"/>
      <c r="L259" s="1"/>
      <c r="M259" s="1"/>
      <c r="N259" s="1"/>
      <c r="O259" s="1"/>
    </row>
    <row r="260" spans="1:15" ht="15" customHeight="1">
      <c r="A260" s="9"/>
      <c r="B260" s="29"/>
      <c r="C260" s="25"/>
      <c r="D260" s="20"/>
      <c r="E260" s="21"/>
      <c r="F260" s="94" t="s">
        <v>312</v>
      </c>
      <c r="G260" s="108">
        <v>9995</v>
      </c>
      <c r="H260" s="21"/>
      <c r="I260" s="21"/>
      <c r="J260" s="1"/>
      <c r="K260" s="1"/>
      <c r="L260" s="1"/>
      <c r="M260" s="1"/>
      <c r="N260" s="1"/>
      <c r="O260" s="1"/>
    </row>
    <row r="261" spans="1:15" ht="15" customHeight="1">
      <c r="A261" s="9"/>
      <c r="B261" s="52">
        <v>85205</v>
      </c>
      <c r="C261" s="50"/>
      <c r="D261" s="14" t="s">
        <v>201</v>
      </c>
      <c r="E261" s="15">
        <v>18000</v>
      </c>
      <c r="F261" s="94"/>
      <c r="G261" s="15">
        <v>0</v>
      </c>
      <c r="H261" s="15">
        <v>0</v>
      </c>
      <c r="I261" s="15">
        <v>18000</v>
      </c>
      <c r="J261" s="1"/>
      <c r="K261" s="1"/>
      <c r="L261" s="1"/>
      <c r="M261" s="1"/>
      <c r="N261" s="1"/>
      <c r="O261" s="1"/>
    </row>
    <row r="262" spans="1:15" ht="15" customHeight="1">
      <c r="A262" s="9"/>
      <c r="B262" s="28"/>
      <c r="C262" s="25">
        <v>2110</v>
      </c>
      <c r="D262" s="20" t="s">
        <v>31</v>
      </c>
      <c r="E262" s="21"/>
      <c r="F262" s="108"/>
      <c r="G262" s="21"/>
      <c r="H262" s="21"/>
      <c r="I262" s="21"/>
      <c r="J262" s="1"/>
      <c r="K262" s="1"/>
      <c r="L262" s="1"/>
      <c r="M262" s="1"/>
      <c r="N262" s="1"/>
      <c r="O262" s="1"/>
    </row>
    <row r="263" spans="1:15" ht="15" customHeight="1">
      <c r="A263" s="9"/>
      <c r="B263" s="28"/>
      <c r="C263" s="25"/>
      <c r="D263" s="20" t="s">
        <v>14</v>
      </c>
      <c r="E263" s="21"/>
      <c r="F263" s="108"/>
      <c r="G263" s="21"/>
      <c r="H263" s="21"/>
      <c r="I263" s="21"/>
      <c r="J263" s="1"/>
      <c r="K263" s="1"/>
      <c r="L263" s="1"/>
      <c r="M263" s="1"/>
      <c r="N263" s="1"/>
      <c r="O263" s="1"/>
    </row>
    <row r="264" spans="1:15" ht="15" customHeight="1">
      <c r="A264" s="9"/>
      <c r="B264" s="29"/>
      <c r="C264" s="25"/>
      <c r="D264" s="20" t="s">
        <v>27</v>
      </c>
      <c r="E264" s="108">
        <v>18000</v>
      </c>
      <c r="F264" s="95"/>
      <c r="G264" s="108">
        <v>0</v>
      </c>
      <c r="H264" s="108">
        <v>0</v>
      </c>
      <c r="I264" s="108">
        <v>18000</v>
      </c>
      <c r="J264" s="1"/>
      <c r="K264" s="1"/>
      <c r="L264" s="1"/>
      <c r="M264" s="1"/>
      <c r="N264" s="1"/>
      <c r="O264" s="1"/>
    </row>
    <row r="265" spans="1:15" ht="15" customHeight="1">
      <c r="A265" s="9"/>
      <c r="B265" s="27">
        <v>85218</v>
      </c>
      <c r="C265" s="14"/>
      <c r="D265" s="14" t="s">
        <v>275</v>
      </c>
      <c r="E265" s="15">
        <v>0</v>
      </c>
      <c r="F265" s="109"/>
      <c r="G265" s="15">
        <v>6000</v>
      </c>
      <c r="H265" s="15">
        <v>0</v>
      </c>
      <c r="I265" s="15">
        <v>6000</v>
      </c>
      <c r="J265" s="1"/>
      <c r="K265" s="1"/>
      <c r="L265" s="1"/>
      <c r="M265" s="1"/>
      <c r="N265" s="1"/>
      <c r="O265" s="1"/>
    </row>
    <row r="266" spans="1:15" ht="15" customHeight="1">
      <c r="A266" s="9"/>
      <c r="B266" s="28"/>
      <c r="C266" s="20">
        <v>2130</v>
      </c>
      <c r="D266" s="20" t="s">
        <v>80</v>
      </c>
      <c r="E266" s="21"/>
      <c r="F266" s="108"/>
      <c r="G266" s="21"/>
      <c r="H266" s="21"/>
      <c r="I266" s="21"/>
      <c r="J266" s="1"/>
      <c r="K266" s="1"/>
      <c r="L266" s="1"/>
      <c r="M266" s="1"/>
      <c r="N266" s="1"/>
      <c r="O266" s="1"/>
    </row>
    <row r="267" spans="1:15" ht="15" customHeight="1">
      <c r="A267" s="11"/>
      <c r="B267" s="29"/>
      <c r="C267" s="20"/>
      <c r="D267" s="20" t="s">
        <v>81</v>
      </c>
      <c r="E267" s="21">
        <v>0</v>
      </c>
      <c r="F267" s="94" t="s">
        <v>306</v>
      </c>
      <c r="G267" s="108">
        <v>6000</v>
      </c>
      <c r="H267" s="108">
        <v>0</v>
      </c>
      <c r="I267" s="21">
        <v>6000</v>
      </c>
      <c r="J267" s="1"/>
      <c r="K267" s="1"/>
      <c r="L267" s="1"/>
      <c r="M267" s="1"/>
      <c r="N267" s="1"/>
      <c r="O267" s="1"/>
    </row>
    <row r="268" spans="1:15" ht="15" customHeight="1">
      <c r="A268" s="42">
        <v>853</v>
      </c>
      <c r="B268" s="31"/>
      <c r="C268" s="31"/>
      <c r="D268" s="31" t="s">
        <v>98</v>
      </c>
      <c r="E268" s="40"/>
      <c r="F268" s="113"/>
      <c r="G268" s="40"/>
      <c r="H268" s="40"/>
      <c r="I268" s="40"/>
      <c r="J268" s="1"/>
      <c r="K268" s="1"/>
      <c r="L268" s="1"/>
      <c r="M268" s="1"/>
      <c r="N268" s="1"/>
      <c r="O268" s="1"/>
    </row>
    <row r="269" spans="1:15" ht="15" customHeight="1">
      <c r="A269" s="36"/>
      <c r="B269" s="36"/>
      <c r="C269" s="36"/>
      <c r="D269" s="36" t="s">
        <v>99</v>
      </c>
      <c r="E269" s="41">
        <f>E270+E274+E289</f>
        <v>954099</v>
      </c>
      <c r="F269" s="114"/>
      <c r="G269" s="41">
        <f>G270+G274+G283+G289+G285</f>
        <v>766036</v>
      </c>
      <c r="H269" s="41">
        <v>0</v>
      </c>
      <c r="I269" s="41">
        <f>E269+G269-H269</f>
        <v>1720135</v>
      </c>
      <c r="J269" s="1"/>
      <c r="K269" s="1"/>
      <c r="L269" s="1"/>
      <c r="M269" s="1"/>
      <c r="N269" s="1"/>
      <c r="O269" s="1"/>
    </row>
    <row r="270" spans="1:15" ht="15" customHeight="1">
      <c r="A270" s="12"/>
      <c r="B270" s="27">
        <v>85321</v>
      </c>
      <c r="C270" s="14"/>
      <c r="D270" s="14" t="s">
        <v>100</v>
      </c>
      <c r="E270" s="15">
        <v>78000</v>
      </c>
      <c r="F270" s="109"/>
      <c r="G270" s="15">
        <v>9000</v>
      </c>
      <c r="H270" s="15">
        <v>0</v>
      </c>
      <c r="I270" s="15">
        <f>E270+G270-H270</f>
        <v>87000</v>
      </c>
      <c r="J270" s="1"/>
      <c r="K270" s="1"/>
      <c r="L270" s="1"/>
      <c r="M270" s="1"/>
      <c r="N270" s="1"/>
      <c r="O270" s="1"/>
    </row>
    <row r="271" spans="1:15" ht="15" customHeight="1">
      <c r="A271" s="9"/>
      <c r="B271" s="28"/>
      <c r="C271" s="20">
        <v>2110</v>
      </c>
      <c r="D271" s="20" t="s">
        <v>31</v>
      </c>
      <c r="E271" s="21"/>
      <c r="F271" s="108"/>
      <c r="G271" s="21"/>
      <c r="H271" s="21"/>
      <c r="I271" s="21"/>
      <c r="J271" s="1"/>
      <c r="K271" s="1"/>
      <c r="L271" s="1"/>
      <c r="M271" s="1"/>
      <c r="N271" s="1"/>
      <c r="O271" s="1"/>
    </row>
    <row r="272" spans="1:15" ht="15" customHeight="1">
      <c r="A272" s="9"/>
      <c r="B272" s="28"/>
      <c r="C272" s="20"/>
      <c r="D272" s="20" t="s">
        <v>14</v>
      </c>
      <c r="E272" s="21"/>
      <c r="F272" s="108"/>
      <c r="G272" s="21"/>
      <c r="H272" s="21"/>
      <c r="I272" s="21"/>
      <c r="J272" s="1"/>
      <c r="K272" s="1"/>
      <c r="L272" s="1"/>
      <c r="M272" s="1"/>
      <c r="N272" s="1"/>
      <c r="O272" s="1"/>
    </row>
    <row r="273" spans="1:15" ht="15" customHeight="1">
      <c r="A273" s="9"/>
      <c r="B273" s="28"/>
      <c r="C273" s="20"/>
      <c r="D273" s="20" t="s">
        <v>27</v>
      </c>
      <c r="E273" s="124">
        <v>78000</v>
      </c>
      <c r="F273" s="94" t="s">
        <v>301</v>
      </c>
      <c r="G273" s="108">
        <v>9000</v>
      </c>
      <c r="H273" s="108">
        <v>0</v>
      </c>
      <c r="I273" s="124">
        <f>E273+G273-H273</f>
        <v>87000</v>
      </c>
      <c r="J273" s="1"/>
      <c r="K273" s="1"/>
      <c r="L273" s="1"/>
      <c r="M273" s="1"/>
      <c r="N273" s="1"/>
      <c r="O273" s="1"/>
    </row>
    <row r="274" spans="1:15" ht="15" customHeight="1">
      <c r="A274" s="9"/>
      <c r="B274" s="27">
        <v>85322</v>
      </c>
      <c r="C274" s="14"/>
      <c r="D274" s="14" t="s">
        <v>101</v>
      </c>
      <c r="E274" s="15">
        <v>330000</v>
      </c>
      <c r="F274" s="109"/>
      <c r="G274" s="15">
        <v>0</v>
      </c>
      <c r="H274" s="15">
        <v>0</v>
      </c>
      <c r="I274" s="15">
        <v>330000</v>
      </c>
      <c r="J274" s="1"/>
      <c r="K274" s="1"/>
      <c r="L274" s="1"/>
      <c r="M274" s="1"/>
      <c r="N274" s="1"/>
      <c r="O274" s="1"/>
    </row>
    <row r="275" spans="1:15" ht="15" customHeight="1">
      <c r="A275" s="9"/>
      <c r="B275" s="28"/>
      <c r="C275" s="20">
        <v>2690</v>
      </c>
      <c r="D275" s="20" t="s">
        <v>102</v>
      </c>
      <c r="E275" s="21"/>
      <c r="F275" s="108"/>
      <c r="G275" s="21"/>
      <c r="H275" s="21"/>
      <c r="I275" s="21"/>
      <c r="J275" s="1"/>
      <c r="K275" s="1"/>
      <c r="L275" s="1"/>
      <c r="M275" s="1"/>
      <c r="N275" s="1"/>
      <c r="O275" s="1"/>
    </row>
    <row r="276" spans="1:15" ht="15" customHeight="1">
      <c r="A276" s="9"/>
      <c r="B276" s="28"/>
      <c r="C276" s="20"/>
      <c r="D276" s="20" t="s">
        <v>103</v>
      </c>
      <c r="E276" s="21"/>
      <c r="F276" s="108"/>
      <c r="G276" s="21"/>
      <c r="H276" s="21"/>
      <c r="I276" s="21"/>
      <c r="J276" s="1"/>
      <c r="K276" s="1"/>
      <c r="L276" s="1"/>
      <c r="M276" s="1"/>
      <c r="N276" s="1"/>
      <c r="O276" s="1"/>
    </row>
    <row r="277" spans="1:15" ht="15" customHeight="1">
      <c r="A277" s="11"/>
      <c r="B277" s="29"/>
      <c r="C277" s="20"/>
      <c r="D277" s="20" t="s">
        <v>104</v>
      </c>
      <c r="E277" s="124">
        <v>330000</v>
      </c>
      <c r="F277" s="124"/>
      <c r="G277" s="124">
        <v>0</v>
      </c>
      <c r="H277" s="124">
        <v>0</v>
      </c>
      <c r="I277" s="124">
        <v>330000</v>
      </c>
      <c r="J277" s="1"/>
      <c r="K277" s="1"/>
      <c r="L277" s="1"/>
      <c r="M277" s="1"/>
      <c r="N277" s="1"/>
      <c r="O277" s="1"/>
    </row>
    <row r="278" spans="1:15" ht="15" customHeight="1">
      <c r="A278" s="19"/>
      <c r="B278" s="19"/>
      <c r="C278" s="19"/>
      <c r="D278" s="19"/>
      <c r="E278" s="129"/>
      <c r="F278" s="129"/>
      <c r="G278" s="129"/>
      <c r="H278" s="129"/>
      <c r="I278" s="129"/>
      <c r="J278" s="1"/>
      <c r="K278" s="1"/>
      <c r="L278" s="1"/>
      <c r="M278" s="1"/>
      <c r="N278" s="1"/>
      <c r="O278" s="1"/>
    </row>
    <row r="279" spans="1:15" ht="15" customHeight="1">
      <c r="A279" s="19"/>
      <c r="B279" s="19"/>
      <c r="C279" s="19"/>
      <c r="D279" s="19"/>
      <c r="E279" s="129"/>
      <c r="F279" s="129"/>
      <c r="G279" s="129"/>
      <c r="H279" s="129"/>
      <c r="I279" s="129"/>
      <c r="J279" s="1"/>
      <c r="K279" s="1"/>
      <c r="L279" s="1"/>
      <c r="M279" s="1"/>
      <c r="N279" s="1"/>
      <c r="O279" s="1"/>
    </row>
    <row r="280" spans="1:15" ht="15" customHeight="1">
      <c r="A280" s="19"/>
      <c r="B280" s="19"/>
      <c r="C280" s="19"/>
      <c r="D280" s="19"/>
      <c r="E280" s="150" t="s">
        <v>382</v>
      </c>
      <c r="F280" s="129"/>
      <c r="G280" s="129"/>
      <c r="H280" s="129"/>
      <c r="I280" s="129"/>
      <c r="J280" s="1"/>
      <c r="K280" s="1"/>
      <c r="L280" s="1"/>
      <c r="M280" s="1"/>
      <c r="N280" s="1"/>
      <c r="O280" s="1"/>
    </row>
    <row r="281" spans="1:15" ht="15" customHeight="1">
      <c r="A281" s="7" t="s">
        <v>0</v>
      </c>
      <c r="B281" s="7" t="s">
        <v>1</v>
      </c>
      <c r="C281" s="7" t="s">
        <v>2</v>
      </c>
      <c r="D281" s="7" t="s">
        <v>3</v>
      </c>
      <c r="E281" s="2" t="s">
        <v>4</v>
      </c>
      <c r="F281" s="7" t="s">
        <v>6</v>
      </c>
      <c r="G281" s="2" t="s">
        <v>7</v>
      </c>
      <c r="H281" s="7" t="s">
        <v>8</v>
      </c>
      <c r="I281" s="7" t="s">
        <v>9</v>
      </c>
      <c r="J281" s="1"/>
      <c r="K281" s="1"/>
      <c r="L281" s="1"/>
      <c r="M281" s="1"/>
      <c r="N281" s="1"/>
      <c r="O281" s="1"/>
    </row>
    <row r="282" spans="1:15" ht="15" customHeight="1">
      <c r="A282" s="8"/>
      <c r="B282" s="8"/>
      <c r="C282" s="8"/>
      <c r="D282" s="8"/>
      <c r="E282" s="3" t="s">
        <v>5</v>
      </c>
      <c r="F282" s="8"/>
      <c r="G282" s="3"/>
      <c r="H282" s="8"/>
      <c r="I282" s="8" t="s">
        <v>10</v>
      </c>
      <c r="J282" s="1"/>
      <c r="K282" s="1"/>
      <c r="L282" s="1"/>
      <c r="M282" s="1"/>
      <c r="N282" s="1"/>
      <c r="O282" s="1"/>
    </row>
    <row r="283" spans="1:15" ht="15" customHeight="1">
      <c r="A283" s="12"/>
      <c r="B283" s="27">
        <v>85324</v>
      </c>
      <c r="C283" s="50"/>
      <c r="D283" s="14" t="s">
        <v>231</v>
      </c>
      <c r="E283" s="15">
        <v>0</v>
      </c>
      <c r="F283" s="106"/>
      <c r="G283" s="15">
        <v>0</v>
      </c>
      <c r="H283" s="15">
        <v>0</v>
      </c>
      <c r="I283" s="15">
        <v>0</v>
      </c>
      <c r="J283" s="1"/>
      <c r="K283" s="1"/>
      <c r="L283" s="1"/>
      <c r="M283" s="1"/>
      <c r="N283" s="1"/>
      <c r="O283" s="1"/>
    </row>
    <row r="284" spans="1:15" ht="15" customHeight="1">
      <c r="A284" s="9"/>
      <c r="B284" s="317"/>
      <c r="C284" s="25" t="s">
        <v>88</v>
      </c>
      <c r="D284" s="20" t="s">
        <v>24</v>
      </c>
      <c r="E284" s="21">
        <v>0</v>
      </c>
      <c r="F284" s="190"/>
      <c r="G284" s="111"/>
      <c r="H284" s="111"/>
      <c r="I284" s="108"/>
      <c r="J284" s="1"/>
      <c r="K284" s="1"/>
      <c r="L284" s="1"/>
      <c r="M284" s="1"/>
      <c r="N284" s="1"/>
      <c r="O284" s="1"/>
    </row>
    <row r="285" spans="1:15" ht="15" customHeight="1">
      <c r="A285" s="9"/>
      <c r="B285" s="52">
        <v>85334</v>
      </c>
      <c r="C285" s="25"/>
      <c r="D285" s="14" t="s">
        <v>277</v>
      </c>
      <c r="E285" s="15">
        <v>0</v>
      </c>
      <c r="F285" s="151"/>
      <c r="G285" s="15">
        <v>9236</v>
      </c>
      <c r="H285" s="344"/>
      <c r="I285" s="15">
        <f>E285+G285-H285</f>
        <v>9236</v>
      </c>
      <c r="J285" s="1"/>
      <c r="K285" s="1"/>
      <c r="L285" s="1"/>
      <c r="M285" s="1"/>
      <c r="N285" s="1"/>
      <c r="O285" s="1"/>
    </row>
    <row r="286" spans="1:15" ht="15" customHeight="1">
      <c r="A286" s="9"/>
      <c r="B286" s="52"/>
      <c r="C286" s="25">
        <v>2110</v>
      </c>
      <c r="D286" s="20" t="s">
        <v>31</v>
      </c>
      <c r="E286" s="21"/>
      <c r="F286" s="190"/>
      <c r="G286" s="111"/>
      <c r="H286" s="111"/>
      <c r="I286" s="108"/>
      <c r="J286" s="1"/>
      <c r="K286" s="1"/>
      <c r="L286" s="1"/>
      <c r="M286" s="1"/>
      <c r="N286" s="1"/>
      <c r="O286" s="1"/>
    </row>
    <row r="287" spans="1:15" ht="15" customHeight="1">
      <c r="A287" s="9"/>
      <c r="B287" s="52"/>
      <c r="C287" s="25"/>
      <c r="D287" s="20" t="s">
        <v>14</v>
      </c>
      <c r="E287" s="21"/>
      <c r="F287" s="190"/>
      <c r="G287" s="111"/>
      <c r="H287" s="111"/>
      <c r="I287" s="108"/>
      <c r="J287" s="1"/>
      <c r="K287" s="1"/>
      <c r="L287" s="1"/>
      <c r="M287" s="1"/>
      <c r="N287" s="1"/>
      <c r="O287" s="1"/>
    </row>
    <row r="288" spans="1:15" ht="15" customHeight="1">
      <c r="A288" s="9"/>
      <c r="B288" s="52"/>
      <c r="C288" s="25"/>
      <c r="D288" s="20" t="s">
        <v>27</v>
      </c>
      <c r="E288" s="21">
        <v>0</v>
      </c>
      <c r="F288" s="171" t="s">
        <v>282</v>
      </c>
      <c r="G288" s="108">
        <v>9236</v>
      </c>
      <c r="H288" s="111">
        <v>0</v>
      </c>
      <c r="I288" s="124">
        <v>9236</v>
      </c>
      <c r="J288" s="1"/>
      <c r="K288" s="1"/>
      <c r="L288" s="1"/>
      <c r="M288" s="1"/>
      <c r="N288" s="1"/>
      <c r="O288" s="1"/>
    </row>
    <row r="289" spans="1:15" ht="15" customHeight="1">
      <c r="A289" s="9"/>
      <c r="B289" s="60">
        <v>85395</v>
      </c>
      <c r="C289" s="50"/>
      <c r="D289" s="14" t="s">
        <v>79</v>
      </c>
      <c r="E289" s="15">
        <f>E290+E299+E310</f>
        <v>546099</v>
      </c>
      <c r="F289" s="112"/>
      <c r="G289" s="15">
        <f>G299+G310+G290</f>
        <v>747800</v>
      </c>
      <c r="H289" s="15">
        <v>0</v>
      </c>
      <c r="I289" s="15">
        <f>E289+G289</f>
        <v>1293899</v>
      </c>
      <c r="J289" s="1"/>
      <c r="K289" s="1"/>
      <c r="L289" s="1"/>
      <c r="M289" s="1"/>
      <c r="N289" s="1"/>
      <c r="O289" s="1"/>
    </row>
    <row r="290" spans="1:15" ht="15" customHeight="1">
      <c r="A290" s="9"/>
      <c r="B290" s="71"/>
      <c r="C290" s="50"/>
      <c r="D290" s="151" t="s">
        <v>233</v>
      </c>
      <c r="E290" s="51">
        <f>E294+E298</f>
        <v>546099</v>
      </c>
      <c r="F290" s="115"/>
      <c r="G290" s="51">
        <f>G294+G298</f>
        <v>209016</v>
      </c>
      <c r="H290" s="51">
        <v>0</v>
      </c>
      <c r="I290" s="51">
        <v>755115</v>
      </c>
      <c r="J290" s="1"/>
      <c r="K290" s="1"/>
      <c r="L290" s="1"/>
      <c r="M290" s="1"/>
      <c r="N290" s="1"/>
      <c r="O290" s="1"/>
    </row>
    <row r="291" spans="1:15" ht="15" customHeight="1">
      <c r="A291" s="9"/>
      <c r="B291" s="80"/>
      <c r="C291" s="25">
        <v>2007</v>
      </c>
      <c r="D291" s="20" t="s">
        <v>205</v>
      </c>
      <c r="E291" s="21"/>
      <c r="F291" s="111"/>
      <c r="G291" s="53"/>
      <c r="H291" s="53"/>
      <c r="I291" s="21"/>
      <c r="J291" s="1"/>
      <c r="K291" s="1"/>
      <c r="L291" s="1"/>
      <c r="M291" s="1"/>
      <c r="N291" s="1"/>
      <c r="O291" s="1"/>
    </row>
    <row r="292" spans="1:15" ht="15" customHeight="1">
      <c r="A292" s="9"/>
      <c r="B292" s="80"/>
      <c r="C292" s="25"/>
      <c r="D292" s="20" t="s">
        <v>206</v>
      </c>
      <c r="E292" s="21"/>
      <c r="F292" s="111"/>
      <c r="G292" s="53"/>
      <c r="H292" s="53"/>
      <c r="I292" s="21"/>
      <c r="J292" s="1"/>
      <c r="K292" s="1"/>
      <c r="L292" s="1"/>
      <c r="M292" s="1"/>
      <c r="N292" s="1"/>
      <c r="O292" s="1"/>
    </row>
    <row r="293" spans="1:15" ht="15" customHeight="1">
      <c r="A293" s="9"/>
      <c r="B293" s="80"/>
      <c r="C293" s="25"/>
      <c r="D293" s="20" t="s">
        <v>207</v>
      </c>
      <c r="E293" s="21"/>
      <c r="F293" s="111"/>
      <c r="G293" s="53"/>
      <c r="H293" s="53"/>
      <c r="I293" s="21"/>
      <c r="J293" s="1"/>
      <c r="K293" s="1"/>
      <c r="L293" s="1"/>
      <c r="M293" s="1"/>
      <c r="N293" s="1"/>
      <c r="O293" s="1"/>
    </row>
    <row r="294" spans="1:15" ht="15" customHeight="1">
      <c r="A294" s="9"/>
      <c r="B294" s="80"/>
      <c r="C294" s="25"/>
      <c r="D294" s="20" t="s">
        <v>208</v>
      </c>
      <c r="E294" s="108">
        <v>464184</v>
      </c>
      <c r="F294" s="94" t="s">
        <v>290</v>
      </c>
      <c r="G294" s="108">
        <v>177664</v>
      </c>
      <c r="H294" s="108">
        <v>0</v>
      </c>
      <c r="I294" s="124">
        <f>E294+G294</f>
        <v>641848</v>
      </c>
      <c r="J294" s="1"/>
      <c r="K294" s="1"/>
      <c r="L294" s="1"/>
      <c r="M294" s="1"/>
      <c r="N294" s="1"/>
      <c r="O294" s="1"/>
    </row>
    <row r="295" spans="1:15" ht="15" customHeight="1">
      <c r="A295" s="9"/>
      <c r="B295" s="80"/>
      <c r="C295" s="25">
        <v>2009</v>
      </c>
      <c r="D295" s="20" t="s">
        <v>205</v>
      </c>
      <c r="E295" s="108"/>
      <c r="F295" s="111"/>
      <c r="G295" s="108"/>
      <c r="H295" s="108"/>
      <c r="I295" s="108"/>
      <c r="J295" s="1"/>
      <c r="K295" s="1"/>
      <c r="L295" s="1"/>
      <c r="M295" s="1"/>
      <c r="N295" s="1"/>
      <c r="O295" s="1"/>
    </row>
    <row r="296" spans="1:15" ht="15" customHeight="1">
      <c r="A296" s="9"/>
      <c r="B296" s="80"/>
      <c r="C296" s="25"/>
      <c r="D296" s="20" t="s">
        <v>206</v>
      </c>
      <c r="E296" s="108"/>
      <c r="F296" s="111"/>
      <c r="G296" s="108"/>
      <c r="H296" s="108"/>
      <c r="I296" s="108"/>
      <c r="J296" s="1"/>
      <c r="K296" s="1"/>
      <c r="L296" s="1"/>
      <c r="M296" s="1"/>
      <c r="N296" s="1"/>
      <c r="O296" s="1"/>
    </row>
    <row r="297" spans="1:15" ht="15" customHeight="1">
      <c r="A297" s="9"/>
      <c r="B297" s="80"/>
      <c r="C297" s="25"/>
      <c r="D297" s="20" t="s">
        <v>207</v>
      </c>
      <c r="E297" s="108"/>
      <c r="F297" s="111"/>
      <c r="G297" s="108"/>
      <c r="H297" s="108"/>
      <c r="I297" s="108"/>
      <c r="J297" s="1"/>
      <c r="K297" s="1"/>
      <c r="L297" s="1"/>
      <c r="M297" s="1"/>
      <c r="N297" s="1"/>
      <c r="O297" s="1"/>
    </row>
    <row r="298" spans="1:15" ht="15" customHeight="1">
      <c r="A298" s="9"/>
      <c r="B298" s="80"/>
      <c r="C298" s="25"/>
      <c r="D298" s="20" t="s">
        <v>208</v>
      </c>
      <c r="E298" s="108">
        <v>81915</v>
      </c>
      <c r="F298" s="94" t="s">
        <v>290</v>
      </c>
      <c r="G298" s="108">
        <v>31352</v>
      </c>
      <c r="H298" s="108">
        <v>0</v>
      </c>
      <c r="I298" s="124">
        <f>E298+G298</f>
        <v>113267</v>
      </c>
      <c r="J298" s="1"/>
      <c r="K298" s="1"/>
      <c r="L298" s="1"/>
      <c r="M298" s="1"/>
      <c r="N298" s="1"/>
      <c r="O298" s="1"/>
    </row>
    <row r="299" spans="1:15" ht="15" customHeight="1">
      <c r="A299" s="59"/>
      <c r="B299" s="59"/>
      <c r="C299" s="25"/>
      <c r="D299" s="151" t="s">
        <v>235</v>
      </c>
      <c r="E299" s="199">
        <v>0</v>
      </c>
      <c r="F299" s="82"/>
      <c r="G299" s="83">
        <f>G303+G309</f>
        <v>33946</v>
      </c>
      <c r="H299" s="87">
        <v>0</v>
      </c>
      <c r="I299" s="87">
        <f>E299+G299</f>
        <v>33946</v>
      </c>
      <c r="J299" s="1"/>
      <c r="K299" s="1"/>
      <c r="L299" s="1"/>
      <c r="M299" s="1"/>
      <c r="N299" s="1"/>
      <c r="O299" s="1"/>
    </row>
    <row r="300" spans="1:15" ht="15" customHeight="1">
      <c r="A300" s="59"/>
      <c r="B300" s="59"/>
      <c r="C300" s="25">
        <v>2007</v>
      </c>
      <c r="D300" s="20" t="s">
        <v>205</v>
      </c>
      <c r="E300" s="182"/>
      <c r="F300" s="183"/>
      <c r="G300" s="184"/>
      <c r="H300" s="185"/>
      <c r="I300" s="185"/>
      <c r="J300" s="1"/>
      <c r="K300" s="1"/>
      <c r="L300" s="1"/>
      <c r="M300" s="1"/>
      <c r="N300" s="1"/>
      <c r="O300" s="1"/>
    </row>
    <row r="301" spans="1:15" ht="15" customHeight="1">
      <c r="A301" s="59"/>
      <c r="B301" s="59"/>
      <c r="C301" s="25"/>
      <c r="D301" s="20" t="s">
        <v>206</v>
      </c>
      <c r="E301" s="182"/>
      <c r="F301" s="183"/>
      <c r="G301" s="184"/>
      <c r="H301" s="185"/>
      <c r="I301" s="185"/>
      <c r="J301" s="1"/>
      <c r="K301" s="1"/>
      <c r="L301" s="1"/>
      <c r="M301" s="1"/>
      <c r="N301" s="1"/>
      <c r="O301" s="1"/>
    </row>
    <row r="302" spans="1:15" ht="15" customHeight="1">
      <c r="A302" s="59"/>
      <c r="B302" s="59"/>
      <c r="C302" s="25"/>
      <c r="D302" s="20" t="s">
        <v>207</v>
      </c>
      <c r="E302" s="182"/>
      <c r="F302" s="183"/>
      <c r="G302" s="184"/>
      <c r="H302" s="185"/>
      <c r="I302" s="185"/>
      <c r="J302" s="1"/>
      <c r="K302" s="1"/>
      <c r="L302" s="1"/>
      <c r="M302" s="1"/>
      <c r="N302" s="1"/>
      <c r="O302" s="1"/>
    </row>
    <row r="303" spans="1:15" ht="15" customHeight="1">
      <c r="A303" s="59"/>
      <c r="B303" s="59"/>
      <c r="C303" s="25"/>
      <c r="D303" s="20" t="s">
        <v>208</v>
      </c>
      <c r="E303" s="182">
        <v>0</v>
      </c>
      <c r="F303" s="191" t="s">
        <v>311</v>
      </c>
      <c r="G303" s="350">
        <f>G304+G305</f>
        <v>33946</v>
      </c>
      <c r="H303" s="351">
        <v>0</v>
      </c>
      <c r="I303" s="351">
        <f>G303</f>
        <v>33946</v>
      </c>
      <c r="J303" s="1"/>
      <c r="K303" s="1"/>
      <c r="L303" s="1"/>
      <c r="M303" s="1"/>
      <c r="N303" s="1"/>
      <c r="O303" s="1"/>
    </row>
    <row r="304" spans="1:15" ht="15" customHeight="1">
      <c r="A304" s="59"/>
      <c r="B304" s="59"/>
      <c r="C304" s="25"/>
      <c r="D304" s="20"/>
      <c r="E304" s="182"/>
      <c r="F304" s="94" t="s">
        <v>279</v>
      </c>
      <c r="G304" s="170">
        <v>30000</v>
      </c>
      <c r="H304" s="185"/>
      <c r="I304" s="185"/>
      <c r="J304" s="1"/>
      <c r="K304" s="1"/>
      <c r="L304" s="1"/>
      <c r="M304" s="1"/>
      <c r="N304" s="1"/>
      <c r="O304" s="1"/>
    </row>
    <row r="305" spans="1:15" ht="15" customHeight="1">
      <c r="A305" s="59"/>
      <c r="B305" s="59"/>
      <c r="C305" s="25"/>
      <c r="D305" s="20"/>
      <c r="E305" s="182"/>
      <c r="F305" s="94" t="s">
        <v>312</v>
      </c>
      <c r="G305" s="170">
        <v>3946</v>
      </c>
      <c r="H305" s="186"/>
      <c r="I305" s="186"/>
      <c r="J305" s="1"/>
      <c r="K305" s="1"/>
      <c r="L305" s="1"/>
      <c r="M305" s="1"/>
      <c r="N305" s="1"/>
      <c r="O305" s="1"/>
    </row>
    <row r="306" spans="1:15" ht="15" customHeight="1">
      <c r="A306" s="59"/>
      <c r="B306" s="59"/>
      <c r="C306" s="25">
        <v>2009</v>
      </c>
      <c r="D306" s="20" t="s">
        <v>205</v>
      </c>
      <c r="E306" s="182"/>
      <c r="F306" s="99"/>
      <c r="G306" s="170"/>
      <c r="H306" s="186"/>
      <c r="I306" s="186"/>
      <c r="J306" s="1"/>
      <c r="K306" s="1"/>
      <c r="L306" s="1"/>
      <c r="M306" s="1"/>
      <c r="N306" s="1"/>
      <c r="O306" s="1"/>
    </row>
    <row r="307" spans="1:15" ht="15" customHeight="1">
      <c r="A307" s="59"/>
      <c r="B307" s="59"/>
      <c r="C307" s="25"/>
      <c r="D307" s="20" t="s">
        <v>206</v>
      </c>
      <c r="E307" s="182"/>
      <c r="F307" s="99"/>
      <c r="G307" s="170"/>
      <c r="H307" s="186"/>
      <c r="I307" s="186"/>
      <c r="J307" s="1"/>
      <c r="K307" s="1"/>
      <c r="L307" s="1"/>
      <c r="M307" s="1"/>
      <c r="N307" s="1"/>
      <c r="O307" s="1"/>
    </row>
    <row r="308" spans="1:15" ht="15" customHeight="1">
      <c r="A308" s="59"/>
      <c r="B308" s="59"/>
      <c r="C308" s="25"/>
      <c r="D308" s="20" t="s">
        <v>207</v>
      </c>
      <c r="E308" s="182"/>
      <c r="F308" s="99"/>
      <c r="G308" s="170"/>
      <c r="H308" s="186"/>
      <c r="I308" s="186"/>
      <c r="J308" s="1"/>
      <c r="K308" s="1"/>
      <c r="L308" s="1"/>
      <c r="M308" s="1"/>
      <c r="N308" s="1"/>
      <c r="O308" s="1"/>
    </row>
    <row r="309" spans="1:15" ht="15" customHeight="1">
      <c r="A309" s="59"/>
      <c r="B309" s="59"/>
      <c r="C309" s="25"/>
      <c r="D309" s="20" t="s">
        <v>208</v>
      </c>
      <c r="E309" s="182">
        <v>0</v>
      </c>
      <c r="F309" s="99"/>
      <c r="G309" s="170">
        <v>0</v>
      </c>
      <c r="H309" s="186">
        <v>0</v>
      </c>
      <c r="I309" s="186">
        <v>0</v>
      </c>
      <c r="J309" s="1"/>
      <c r="K309" s="1"/>
      <c r="L309" s="1"/>
      <c r="M309" s="1"/>
      <c r="N309" s="1"/>
      <c r="O309" s="1"/>
    </row>
    <row r="310" spans="1:15" ht="15" customHeight="1">
      <c r="A310" s="9"/>
      <c r="B310" s="9"/>
      <c r="C310" s="25"/>
      <c r="D310" s="151" t="s">
        <v>234</v>
      </c>
      <c r="E310" s="51">
        <v>0</v>
      </c>
      <c r="F310" s="115"/>
      <c r="G310" s="51">
        <f>G314+G321</f>
        <v>504838</v>
      </c>
      <c r="H310" s="51"/>
      <c r="I310" s="51">
        <f>E310+G310-H310</f>
        <v>504838</v>
      </c>
      <c r="J310" s="1"/>
      <c r="K310" s="1"/>
      <c r="L310" s="1"/>
      <c r="M310" s="1"/>
      <c r="N310" s="1"/>
      <c r="O310" s="1"/>
    </row>
    <row r="311" spans="1:15" ht="15" customHeight="1">
      <c r="A311" s="9"/>
      <c r="B311" s="9"/>
      <c r="C311" s="25">
        <v>2007</v>
      </c>
      <c r="D311" s="20" t="s">
        <v>205</v>
      </c>
      <c r="E311" s="21"/>
      <c r="F311" s="111"/>
      <c r="G311" s="53"/>
      <c r="H311" s="53"/>
      <c r="I311" s="21"/>
      <c r="J311" s="1"/>
      <c r="K311" s="1"/>
      <c r="L311" s="1"/>
      <c r="M311" s="1"/>
      <c r="N311" s="1"/>
      <c r="O311" s="1"/>
    </row>
    <row r="312" spans="1:15" ht="15" customHeight="1">
      <c r="A312" s="9"/>
      <c r="B312" s="9"/>
      <c r="C312" s="25"/>
      <c r="D312" s="20" t="s">
        <v>206</v>
      </c>
      <c r="E312" s="21"/>
      <c r="F312" s="94"/>
      <c r="G312" s="53"/>
      <c r="H312" s="53"/>
      <c r="I312" s="21"/>
      <c r="J312" s="1"/>
      <c r="K312" s="1"/>
      <c r="L312" s="1"/>
      <c r="M312" s="1"/>
      <c r="N312" s="1"/>
      <c r="O312" s="1"/>
    </row>
    <row r="313" spans="1:15" ht="15" customHeight="1">
      <c r="A313" s="9"/>
      <c r="B313" s="9"/>
      <c r="C313" s="25"/>
      <c r="D313" s="20" t="s">
        <v>207</v>
      </c>
      <c r="E313" s="21"/>
      <c r="F313" s="94"/>
      <c r="G313" s="53"/>
      <c r="H313" s="53"/>
      <c r="I313" s="21"/>
      <c r="J313" s="1"/>
      <c r="K313" s="1"/>
      <c r="L313" s="1"/>
      <c r="M313" s="1"/>
      <c r="N313" s="1"/>
      <c r="O313" s="1"/>
    </row>
    <row r="314" spans="1:15" ht="15" customHeight="1">
      <c r="A314" s="11"/>
      <c r="B314" s="11"/>
      <c r="C314" s="20"/>
      <c r="D314" s="20" t="s">
        <v>208</v>
      </c>
      <c r="E314" s="21">
        <v>0</v>
      </c>
      <c r="F314" s="94" t="s">
        <v>286</v>
      </c>
      <c r="G314" s="108">
        <v>481767</v>
      </c>
      <c r="H314" s="108">
        <v>0</v>
      </c>
      <c r="I314" s="124">
        <f>G314</f>
        <v>481767</v>
      </c>
      <c r="J314" s="1"/>
      <c r="K314" s="1"/>
      <c r="L314" s="1"/>
      <c r="M314" s="1"/>
      <c r="N314" s="1"/>
      <c r="O314" s="1"/>
    </row>
    <row r="315" spans="1:15" ht="15" customHeight="1">
      <c r="A315" s="19"/>
      <c r="B315" s="19"/>
      <c r="C315" s="19"/>
      <c r="D315" s="19"/>
      <c r="E315" s="150" t="s">
        <v>397</v>
      </c>
      <c r="F315" s="98"/>
      <c r="G315" s="150"/>
      <c r="H315" s="150"/>
      <c r="I315" s="129"/>
      <c r="J315" s="1"/>
      <c r="K315" s="1"/>
      <c r="L315" s="1"/>
      <c r="M315" s="1"/>
      <c r="N315" s="1"/>
      <c r="O315" s="1"/>
    </row>
    <row r="316" spans="1:15" ht="15" customHeight="1">
      <c r="A316" s="7" t="s">
        <v>0</v>
      </c>
      <c r="B316" s="7" t="s">
        <v>1</v>
      </c>
      <c r="C316" s="7" t="s">
        <v>2</v>
      </c>
      <c r="D316" s="7" t="s">
        <v>3</v>
      </c>
      <c r="E316" s="2" t="s">
        <v>4</v>
      </c>
      <c r="F316" s="7" t="s">
        <v>6</v>
      </c>
      <c r="G316" s="2" t="s">
        <v>7</v>
      </c>
      <c r="H316" s="7" t="s">
        <v>8</v>
      </c>
      <c r="I316" s="7" t="s">
        <v>9</v>
      </c>
      <c r="J316" s="1"/>
      <c r="K316" s="1"/>
      <c r="L316" s="1"/>
      <c r="M316" s="1"/>
      <c r="N316" s="1"/>
      <c r="O316" s="1"/>
    </row>
    <row r="317" spans="1:15" ht="15" customHeight="1">
      <c r="A317" s="8"/>
      <c r="B317" s="8"/>
      <c r="C317" s="8"/>
      <c r="D317" s="8"/>
      <c r="E317" s="3" t="s">
        <v>5</v>
      </c>
      <c r="F317" s="8"/>
      <c r="G317" s="3"/>
      <c r="H317" s="8"/>
      <c r="I317" s="8" t="s">
        <v>10</v>
      </c>
      <c r="J317" s="1"/>
      <c r="K317" s="1"/>
      <c r="L317" s="1"/>
      <c r="M317" s="1"/>
      <c r="N317" s="1"/>
      <c r="O317" s="1"/>
    </row>
    <row r="318" spans="1:15" ht="15" customHeight="1">
      <c r="A318" s="9"/>
      <c r="B318" s="28"/>
      <c r="C318" s="25">
        <v>2009</v>
      </c>
      <c r="D318" s="20" t="s">
        <v>205</v>
      </c>
      <c r="E318" s="21"/>
      <c r="F318" s="111"/>
      <c r="G318" s="53"/>
      <c r="H318" s="53"/>
      <c r="I318" s="124"/>
      <c r="J318" s="1"/>
      <c r="K318" s="1"/>
      <c r="L318" s="1"/>
      <c r="M318" s="1"/>
      <c r="N318" s="1"/>
      <c r="O318" s="1"/>
    </row>
    <row r="319" spans="1:15" ht="15" customHeight="1">
      <c r="A319" s="9"/>
      <c r="B319" s="28"/>
      <c r="C319" s="25"/>
      <c r="D319" s="20" t="s">
        <v>206</v>
      </c>
      <c r="E319" s="21"/>
      <c r="F319" s="94"/>
      <c r="G319" s="53"/>
      <c r="H319" s="53"/>
      <c r="I319" s="124"/>
      <c r="J319" s="1"/>
      <c r="K319" s="1"/>
      <c r="L319" s="1"/>
      <c r="M319" s="1"/>
      <c r="N319" s="1"/>
      <c r="O319" s="1"/>
    </row>
    <row r="320" spans="1:15" ht="15" customHeight="1">
      <c r="A320" s="9"/>
      <c r="B320" s="28"/>
      <c r="C320" s="25"/>
      <c r="D320" s="20" t="s">
        <v>207</v>
      </c>
      <c r="E320" s="21"/>
      <c r="F320" s="93"/>
      <c r="G320" s="53"/>
      <c r="H320" s="53"/>
      <c r="I320" s="124"/>
      <c r="J320" s="1"/>
      <c r="K320" s="1"/>
      <c r="L320" s="1"/>
      <c r="M320" s="1"/>
      <c r="N320" s="1"/>
      <c r="O320" s="1"/>
    </row>
    <row r="321" spans="1:15" ht="15" customHeight="1">
      <c r="A321" s="9"/>
      <c r="B321" s="28"/>
      <c r="C321" s="25"/>
      <c r="D321" s="20" t="s">
        <v>208</v>
      </c>
      <c r="E321" s="21">
        <v>0</v>
      </c>
      <c r="F321" s="94" t="s">
        <v>286</v>
      </c>
      <c r="G321" s="108">
        <v>23071</v>
      </c>
      <c r="H321" s="108"/>
      <c r="I321" s="124">
        <v>23071</v>
      </c>
      <c r="J321" s="1"/>
      <c r="K321" s="1"/>
      <c r="L321" s="1"/>
      <c r="M321" s="1"/>
      <c r="N321" s="1"/>
      <c r="O321" s="1"/>
    </row>
    <row r="322" spans="1:15" ht="15" customHeight="1">
      <c r="A322" s="31">
        <v>854</v>
      </c>
      <c r="B322" s="31"/>
      <c r="C322" s="5"/>
      <c r="D322" s="5" t="s">
        <v>105</v>
      </c>
      <c r="E322" s="6">
        <f>E323+E340+E353</f>
        <v>1275500</v>
      </c>
      <c r="F322" s="116"/>
      <c r="G322" s="6">
        <f>G323+G340+G353</f>
        <v>298628</v>
      </c>
      <c r="H322" s="6">
        <f>H323+H340+H353</f>
        <v>10055</v>
      </c>
      <c r="I322" s="6">
        <f>E322+G322-H322</f>
        <v>1564073</v>
      </c>
      <c r="J322" s="1"/>
      <c r="K322" s="1"/>
      <c r="L322" s="1"/>
      <c r="M322" s="1"/>
      <c r="N322" s="1"/>
      <c r="O322" s="1"/>
    </row>
    <row r="323" spans="1:15" ht="15" customHeight="1">
      <c r="A323" s="12"/>
      <c r="B323" s="27">
        <v>85403</v>
      </c>
      <c r="C323" s="50"/>
      <c r="D323" s="14" t="s">
        <v>106</v>
      </c>
      <c r="E323" s="15">
        <v>111100</v>
      </c>
      <c r="F323" s="109"/>
      <c r="G323" s="15">
        <f>G324</f>
        <v>24428</v>
      </c>
      <c r="H323" s="15">
        <f>H324</f>
        <v>55</v>
      </c>
      <c r="I323" s="15">
        <f>E323+G323-H323</f>
        <v>135473</v>
      </c>
      <c r="J323" s="1"/>
      <c r="K323" s="1"/>
      <c r="L323" s="1"/>
      <c r="M323" s="1"/>
      <c r="N323" s="1"/>
      <c r="O323" s="1"/>
    </row>
    <row r="324" spans="1:15" ht="15" customHeight="1">
      <c r="A324" s="9"/>
      <c r="B324" s="28"/>
      <c r="C324" s="25"/>
      <c r="D324" s="49" t="s">
        <v>375</v>
      </c>
      <c r="E324" s="51">
        <f>E326+E330+E332</f>
        <v>111100</v>
      </c>
      <c r="F324" s="110"/>
      <c r="G324" s="51">
        <f>G326+G330+G332+G334</f>
        <v>24428</v>
      </c>
      <c r="H324" s="51">
        <f>H326+H330+H332+H334</f>
        <v>55</v>
      </c>
      <c r="I324" s="51">
        <f>E324+G324-H324</f>
        <v>135473</v>
      </c>
      <c r="J324" s="1"/>
      <c r="K324" s="1"/>
      <c r="L324" s="1"/>
      <c r="M324" s="1"/>
      <c r="N324" s="1"/>
      <c r="O324" s="1"/>
    </row>
    <row r="325" spans="1:15" ht="15" customHeight="1">
      <c r="A325" s="9"/>
      <c r="B325" s="28"/>
      <c r="C325" s="25" t="s">
        <v>87</v>
      </c>
      <c r="D325" s="20" t="s">
        <v>90</v>
      </c>
      <c r="E325" s="21"/>
      <c r="F325" s="108"/>
      <c r="G325" s="21"/>
      <c r="H325" s="21"/>
      <c r="I325" s="21"/>
      <c r="J325" s="1"/>
      <c r="K325" s="1"/>
      <c r="L325" s="1"/>
      <c r="M325" s="1"/>
      <c r="N325" s="1"/>
      <c r="O325" s="1"/>
    </row>
    <row r="326" spans="1:15" ht="15" customHeight="1">
      <c r="A326" s="9"/>
      <c r="B326" s="28"/>
      <c r="C326" s="25"/>
      <c r="D326" s="20" t="s">
        <v>91</v>
      </c>
      <c r="E326" s="21">
        <v>56000</v>
      </c>
      <c r="F326" s="166" t="s">
        <v>311</v>
      </c>
      <c r="G326" s="124">
        <f>G327+G328</f>
        <v>16055</v>
      </c>
      <c r="H326" s="124">
        <v>0</v>
      </c>
      <c r="I326" s="124">
        <f>E326+G326</f>
        <v>72055</v>
      </c>
      <c r="J326" s="1"/>
      <c r="K326" s="1"/>
      <c r="L326" s="1"/>
      <c r="M326" s="1"/>
      <c r="N326" s="1"/>
      <c r="O326" s="1"/>
    </row>
    <row r="327" spans="1:15" ht="15" customHeight="1">
      <c r="A327" s="9"/>
      <c r="B327" s="28"/>
      <c r="C327" s="25"/>
      <c r="D327" s="20"/>
      <c r="E327" s="21"/>
      <c r="F327" s="94" t="s">
        <v>307</v>
      </c>
      <c r="G327" s="108">
        <v>12000</v>
      </c>
      <c r="H327" s="108"/>
      <c r="I327" s="124"/>
      <c r="J327" s="1"/>
      <c r="K327" s="1"/>
      <c r="L327" s="1"/>
      <c r="M327" s="1"/>
      <c r="N327" s="1"/>
      <c r="O327" s="1"/>
    </row>
    <row r="328" spans="1:15" ht="15" customHeight="1">
      <c r="A328" s="9"/>
      <c r="B328" s="28"/>
      <c r="C328" s="25"/>
      <c r="D328" s="20"/>
      <c r="E328" s="21"/>
      <c r="F328" s="94" t="s">
        <v>312</v>
      </c>
      <c r="G328" s="108">
        <v>4055</v>
      </c>
      <c r="H328" s="108"/>
      <c r="I328" s="124"/>
      <c r="J328" s="1"/>
      <c r="K328" s="1"/>
      <c r="L328" s="1"/>
      <c r="M328" s="1"/>
      <c r="N328" s="1"/>
      <c r="O328" s="1"/>
    </row>
    <row r="329" spans="1:15" ht="15" customHeight="1">
      <c r="A329" s="9"/>
      <c r="B329" s="28"/>
      <c r="C329" s="25"/>
      <c r="D329" s="20"/>
      <c r="E329" s="21"/>
      <c r="F329" s="94"/>
      <c r="G329" s="108"/>
      <c r="H329" s="108"/>
      <c r="I329" s="124"/>
      <c r="J329" s="1"/>
      <c r="K329" s="1"/>
      <c r="L329" s="1"/>
      <c r="M329" s="1"/>
      <c r="N329" s="1"/>
      <c r="O329" s="1"/>
    </row>
    <row r="330" spans="1:15" ht="15" customHeight="1">
      <c r="A330" s="9"/>
      <c r="B330" s="28"/>
      <c r="C330" s="25" t="s">
        <v>107</v>
      </c>
      <c r="D330" s="20" t="s">
        <v>75</v>
      </c>
      <c r="E330" s="21">
        <v>100</v>
      </c>
      <c r="F330" s="94" t="s">
        <v>312</v>
      </c>
      <c r="G330" s="108">
        <v>0</v>
      </c>
      <c r="H330" s="108">
        <v>55</v>
      </c>
      <c r="I330" s="124">
        <f>E330-H330</f>
        <v>45</v>
      </c>
      <c r="J330" s="1"/>
      <c r="K330" s="1"/>
      <c r="L330" s="1"/>
      <c r="M330" s="1"/>
      <c r="N330" s="1"/>
      <c r="O330" s="1"/>
    </row>
    <row r="331" spans="1:15" ht="15" customHeight="1">
      <c r="A331" s="9"/>
      <c r="B331" s="28"/>
      <c r="C331" s="25"/>
      <c r="D331" s="20"/>
      <c r="E331" s="21"/>
      <c r="F331" s="94"/>
      <c r="G331" s="108"/>
      <c r="H331" s="108"/>
      <c r="I331" s="124"/>
      <c r="J331" s="1"/>
      <c r="K331" s="1"/>
      <c r="L331" s="1"/>
      <c r="M331" s="1"/>
      <c r="N331" s="1"/>
      <c r="O331" s="1"/>
    </row>
    <row r="332" spans="1:15" ht="15" customHeight="1">
      <c r="A332" s="9"/>
      <c r="B332" s="28"/>
      <c r="C332" s="25" t="s">
        <v>89</v>
      </c>
      <c r="D332" s="20" t="s">
        <v>72</v>
      </c>
      <c r="E332" s="21">
        <v>55000</v>
      </c>
      <c r="F332" s="94" t="s">
        <v>312</v>
      </c>
      <c r="G332" s="108">
        <v>2383</v>
      </c>
      <c r="H332" s="108">
        <v>0</v>
      </c>
      <c r="I332" s="124">
        <f>E332+G332</f>
        <v>57383</v>
      </c>
      <c r="J332" s="1"/>
      <c r="K332" s="1"/>
      <c r="L332" s="1"/>
      <c r="M332" s="1"/>
      <c r="N332" s="1"/>
      <c r="O332" s="1"/>
    </row>
    <row r="333" spans="1:15" ht="15" customHeight="1">
      <c r="A333" s="9"/>
      <c r="B333" s="28"/>
      <c r="C333" s="25"/>
      <c r="D333" s="20"/>
      <c r="E333" s="21"/>
      <c r="F333" s="94"/>
      <c r="G333" s="108"/>
      <c r="H333" s="108"/>
      <c r="I333" s="124"/>
      <c r="J333" s="1"/>
      <c r="K333" s="1"/>
      <c r="L333" s="1"/>
      <c r="M333" s="1"/>
      <c r="N333" s="1"/>
      <c r="O333" s="1"/>
    </row>
    <row r="334" spans="1:15" ht="15" customHeight="1">
      <c r="A334" s="59"/>
      <c r="B334" s="28"/>
      <c r="C334" s="25" t="s">
        <v>232</v>
      </c>
      <c r="D334" s="20" t="s">
        <v>230</v>
      </c>
      <c r="E334" s="124">
        <v>0</v>
      </c>
      <c r="F334" s="166" t="s">
        <v>310</v>
      </c>
      <c r="G334" s="124">
        <f>G335+G336+G337+G338</f>
        <v>5990</v>
      </c>
      <c r="H334" s="124">
        <v>0</v>
      </c>
      <c r="I334" s="124">
        <v>3908</v>
      </c>
      <c r="J334" s="1"/>
      <c r="K334" s="1"/>
      <c r="L334" s="1"/>
      <c r="M334" s="1"/>
      <c r="N334" s="1"/>
      <c r="O334" s="1"/>
    </row>
    <row r="335" spans="1:15" ht="15" customHeight="1">
      <c r="A335" s="59"/>
      <c r="B335" s="28"/>
      <c r="C335" s="25"/>
      <c r="D335" s="20"/>
      <c r="E335" s="21"/>
      <c r="F335" s="94" t="s">
        <v>284</v>
      </c>
      <c r="G335" s="108">
        <v>1208</v>
      </c>
      <c r="H335" s="111"/>
      <c r="I335" s="124"/>
      <c r="J335" s="1"/>
      <c r="K335" s="1"/>
      <c r="L335" s="1"/>
      <c r="M335" s="1"/>
      <c r="N335" s="1"/>
      <c r="O335" s="1"/>
    </row>
    <row r="336" spans="1:15" ht="15" customHeight="1">
      <c r="A336" s="59"/>
      <c r="B336" s="28"/>
      <c r="C336" s="25"/>
      <c r="D336" s="20"/>
      <c r="E336" s="21"/>
      <c r="F336" s="94" t="s">
        <v>286</v>
      </c>
      <c r="G336" s="108">
        <v>2700</v>
      </c>
      <c r="H336" s="111"/>
      <c r="I336" s="124"/>
      <c r="J336" s="1"/>
      <c r="K336" s="1"/>
      <c r="L336" s="1"/>
      <c r="M336" s="1"/>
      <c r="N336" s="1"/>
      <c r="O336" s="1"/>
    </row>
    <row r="337" spans="1:15" ht="15" customHeight="1">
      <c r="A337" s="59"/>
      <c r="B337" s="28"/>
      <c r="C337" s="25"/>
      <c r="D337" s="20"/>
      <c r="E337" s="21"/>
      <c r="F337" s="94" t="s">
        <v>302</v>
      </c>
      <c r="G337" s="108">
        <v>500</v>
      </c>
      <c r="H337" s="111"/>
      <c r="I337" s="124"/>
      <c r="J337" s="1"/>
      <c r="K337" s="1"/>
      <c r="L337" s="1"/>
      <c r="M337" s="1"/>
      <c r="N337" s="1"/>
      <c r="O337" s="1"/>
    </row>
    <row r="338" spans="1:15" ht="15" customHeight="1">
      <c r="A338" s="59"/>
      <c r="B338" s="28"/>
      <c r="C338" s="25"/>
      <c r="D338" s="20"/>
      <c r="E338" s="21"/>
      <c r="F338" s="94" t="s">
        <v>307</v>
      </c>
      <c r="G338" s="108">
        <v>1582</v>
      </c>
      <c r="H338" s="111"/>
      <c r="I338" s="124"/>
      <c r="J338" s="1"/>
      <c r="K338" s="1"/>
      <c r="L338" s="1"/>
      <c r="M338" s="1"/>
      <c r="N338" s="1"/>
      <c r="O338" s="1"/>
    </row>
    <row r="339" spans="1:15" ht="15" customHeight="1">
      <c r="A339" s="59"/>
      <c r="B339" s="28"/>
      <c r="C339" s="25"/>
      <c r="D339" s="20"/>
      <c r="E339" s="21"/>
      <c r="F339" s="95"/>
      <c r="G339" s="111"/>
      <c r="H339" s="111"/>
      <c r="I339" s="21"/>
      <c r="J339" s="1"/>
      <c r="K339" s="1"/>
      <c r="L339" s="1"/>
      <c r="M339" s="1"/>
      <c r="N339" s="1"/>
      <c r="O339" s="1"/>
    </row>
    <row r="340" spans="1:15" ht="15" customHeight="1">
      <c r="A340" s="9"/>
      <c r="B340" s="46">
        <v>85410</v>
      </c>
      <c r="C340" s="134"/>
      <c r="D340" s="14" t="s">
        <v>110</v>
      </c>
      <c r="E340" s="15">
        <f>E341+E346</f>
        <v>496400</v>
      </c>
      <c r="F340" s="109"/>
      <c r="G340" s="15">
        <f>G341+G346</f>
        <v>218000</v>
      </c>
      <c r="H340" s="15">
        <f>H341+H346</f>
        <v>10000</v>
      </c>
      <c r="I340" s="15">
        <f>E340+G340-H340</f>
        <v>704400</v>
      </c>
      <c r="J340" s="1"/>
      <c r="K340" s="1"/>
      <c r="L340" s="1"/>
      <c r="M340" s="1"/>
      <c r="N340" s="1"/>
      <c r="O340" s="1"/>
    </row>
    <row r="341" spans="1:15" ht="15" customHeight="1">
      <c r="A341" s="9"/>
      <c r="B341" s="9"/>
      <c r="C341" s="76"/>
      <c r="D341" s="49" t="s">
        <v>115</v>
      </c>
      <c r="E341" s="51">
        <f>E342+E345</f>
        <v>440400</v>
      </c>
      <c r="F341" s="110"/>
      <c r="G341" s="51">
        <f>G342+G345</f>
        <v>218000</v>
      </c>
      <c r="H341" s="51">
        <f>H342+H345</f>
        <v>0</v>
      </c>
      <c r="I341" s="51">
        <f>E341+G341-H341</f>
        <v>658400</v>
      </c>
      <c r="J341" s="1"/>
      <c r="K341" s="1"/>
      <c r="L341" s="1"/>
      <c r="M341" s="1"/>
      <c r="N341" s="1"/>
      <c r="O341" s="1"/>
    </row>
    <row r="342" spans="1:15" ht="15" customHeight="1">
      <c r="A342" s="9"/>
      <c r="B342" s="9"/>
      <c r="C342" s="76" t="s">
        <v>89</v>
      </c>
      <c r="D342" s="20" t="s">
        <v>72</v>
      </c>
      <c r="E342" s="124">
        <v>440400</v>
      </c>
      <c r="F342" s="166" t="s">
        <v>310</v>
      </c>
      <c r="G342" s="124">
        <f>G343+G344</f>
        <v>218000</v>
      </c>
      <c r="H342" s="124">
        <v>0</v>
      </c>
      <c r="I342" s="124">
        <f>E342+G342-H342</f>
        <v>658400</v>
      </c>
      <c r="J342" s="1"/>
      <c r="K342" s="1"/>
      <c r="L342" s="1"/>
      <c r="M342" s="1"/>
      <c r="N342" s="1"/>
      <c r="O342" s="1"/>
    </row>
    <row r="343" spans="1:15" ht="15" customHeight="1">
      <c r="A343" s="9"/>
      <c r="B343" s="9"/>
      <c r="C343" s="76"/>
      <c r="D343" s="20"/>
      <c r="E343" s="21"/>
      <c r="F343" s="94" t="s">
        <v>295</v>
      </c>
      <c r="G343" s="108">
        <v>30000</v>
      </c>
      <c r="H343" s="108"/>
      <c r="I343" s="21"/>
      <c r="J343" s="1"/>
      <c r="K343" s="1"/>
      <c r="L343" s="1"/>
      <c r="M343" s="1"/>
      <c r="N343" s="1"/>
      <c r="O343" s="1"/>
    </row>
    <row r="344" spans="1:15" ht="15" customHeight="1">
      <c r="A344" s="9"/>
      <c r="B344" s="9"/>
      <c r="C344" s="76"/>
      <c r="D344" s="20"/>
      <c r="E344" s="21"/>
      <c r="F344" s="94" t="s">
        <v>307</v>
      </c>
      <c r="G344" s="108">
        <v>188000</v>
      </c>
      <c r="H344" s="108"/>
      <c r="I344" s="21"/>
      <c r="J344" s="1"/>
      <c r="K344" s="1"/>
      <c r="L344" s="1"/>
      <c r="M344" s="1"/>
      <c r="N344" s="1"/>
      <c r="O344" s="1"/>
    </row>
    <row r="345" spans="1:15" ht="15" customHeight="1">
      <c r="A345" s="9"/>
      <c r="B345" s="9"/>
      <c r="C345" s="76"/>
      <c r="D345" s="20"/>
      <c r="E345" s="21"/>
      <c r="F345" s="190"/>
      <c r="G345" s="111"/>
      <c r="H345" s="111"/>
      <c r="I345" s="21"/>
      <c r="J345" s="1"/>
      <c r="K345" s="1"/>
      <c r="L345" s="1"/>
      <c r="M345" s="1"/>
      <c r="N345" s="1"/>
      <c r="O345" s="1"/>
    </row>
    <row r="346" spans="1:15" ht="15" customHeight="1">
      <c r="A346" s="9"/>
      <c r="B346" s="9"/>
      <c r="C346" s="76"/>
      <c r="D346" s="49" t="s">
        <v>117</v>
      </c>
      <c r="E346" s="51">
        <v>56000</v>
      </c>
      <c r="F346" s="159"/>
      <c r="G346" s="51">
        <v>0</v>
      </c>
      <c r="H346" s="51">
        <v>10000</v>
      </c>
      <c r="I346" s="51">
        <v>46000</v>
      </c>
      <c r="J346" s="1"/>
      <c r="K346" s="1"/>
      <c r="L346" s="1"/>
      <c r="M346" s="1"/>
      <c r="N346" s="1"/>
      <c r="O346" s="1"/>
    </row>
    <row r="347" spans="1:15" ht="15" customHeight="1">
      <c r="A347" s="11"/>
      <c r="B347" s="11"/>
      <c r="C347" s="76" t="s">
        <v>71</v>
      </c>
      <c r="D347" s="20" t="s">
        <v>72</v>
      </c>
      <c r="E347" s="124">
        <v>56000</v>
      </c>
      <c r="F347" s="94" t="s">
        <v>307</v>
      </c>
      <c r="G347" s="124"/>
      <c r="H347" s="124">
        <v>10000</v>
      </c>
      <c r="I347" s="124">
        <f>E347+G347-H347</f>
        <v>46000</v>
      </c>
      <c r="J347" s="1"/>
      <c r="K347" s="1"/>
      <c r="L347" s="1"/>
      <c r="M347" s="1"/>
      <c r="N347" s="1"/>
      <c r="O347" s="1"/>
    </row>
    <row r="348" spans="1:15" ht="15" customHeight="1">
      <c r="A348" s="19"/>
      <c r="B348" s="19"/>
      <c r="C348" s="85"/>
      <c r="D348" s="19"/>
      <c r="E348" s="129"/>
      <c r="F348" s="98"/>
      <c r="G348" s="129"/>
      <c r="H348" s="129"/>
      <c r="I348" s="129"/>
      <c r="J348" s="1"/>
      <c r="K348" s="1"/>
      <c r="L348" s="1"/>
      <c r="M348" s="1"/>
      <c r="N348" s="1"/>
      <c r="O348" s="1"/>
    </row>
    <row r="349" spans="1:15" ht="15" customHeight="1">
      <c r="A349" s="19"/>
      <c r="B349" s="19"/>
      <c r="C349" s="85"/>
      <c r="D349" s="19"/>
      <c r="E349" s="129"/>
      <c r="F349" s="98"/>
      <c r="G349" s="129"/>
      <c r="H349" s="129"/>
      <c r="I349" s="129"/>
      <c r="J349" s="1"/>
      <c r="K349" s="1"/>
      <c r="L349" s="1"/>
      <c r="M349" s="1"/>
      <c r="N349" s="1"/>
      <c r="O349" s="1"/>
    </row>
    <row r="350" spans="1:15" ht="15" customHeight="1">
      <c r="A350" s="19"/>
      <c r="B350" s="19"/>
      <c r="C350" s="85"/>
      <c r="D350" s="19"/>
      <c r="E350" s="150" t="s">
        <v>398</v>
      </c>
      <c r="F350" s="98"/>
      <c r="G350" s="129"/>
      <c r="H350" s="129"/>
      <c r="I350" s="129"/>
      <c r="J350" s="1"/>
      <c r="K350" s="1"/>
      <c r="L350" s="1"/>
      <c r="M350" s="1"/>
      <c r="N350" s="1"/>
      <c r="O350" s="1"/>
    </row>
    <row r="351" spans="1:15" ht="15" customHeight="1">
      <c r="A351" s="7" t="s">
        <v>0</v>
      </c>
      <c r="B351" s="7" t="s">
        <v>1</v>
      </c>
      <c r="C351" s="7" t="s">
        <v>2</v>
      </c>
      <c r="D351" s="7" t="s">
        <v>3</v>
      </c>
      <c r="E351" s="2" t="s">
        <v>4</v>
      </c>
      <c r="F351" s="7" t="s">
        <v>6</v>
      </c>
      <c r="G351" s="2" t="s">
        <v>7</v>
      </c>
      <c r="H351" s="7" t="s">
        <v>8</v>
      </c>
      <c r="I351" s="7" t="s">
        <v>9</v>
      </c>
      <c r="J351" s="1"/>
      <c r="K351" s="1"/>
      <c r="L351" s="1"/>
      <c r="M351" s="1"/>
      <c r="N351" s="1"/>
      <c r="O351" s="1"/>
    </row>
    <row r="352" spans="1:15" ht="15" customHeight="1">
      <c r="A352" s="8"/>
      <c r="B352" s="8"/>
      <c r="C352" s="8"/>
      <c r="D352" s="8"/>
      <c r="E352" s="3" t="s">
        <v>5</v>
      </c>
      <c r="F352" s="8"/>
      <c r="G352" s="3"/>
      <c r="H352" s="8"/>
      <c r="I352" s="8" t="s">
        <v>10</v>
      </c>
      <c r="J352" s="1"/>
      <c r="K352" s="1"/>
      <c r="L352" s="1"/>
      <c r="M352" s="1"/>
      <c r="N352" s="1"/>
      <c r="O352" s="1"/>
    </row>
    <row r="353" spans="1:15" ht="15" customHeight="1">
      <c r="A353" s="12"/>
      <c r="B353" s="46">
        <v>85411</v>
      </c>
      <c r="C353" s="88"/>
      <c r="D353" s="14" t="s">
        <v>116</v>
      </c>
      <c r="E353" s="15">
        <f>E354</f>
        <v>668000</v>
      </c>
      <c r="F353" s="109"/>
      <c r="G353" s="15">
        <f>G354</f>
        <v>56200</v>
      </c>
      <c r="H353" s="15">
        <v>0</v>
      </c>
      <c r="I353" s="15">
        <f>E353+G353</f>
        <v>724200</v>
      </c>
      <c r="J353" s="1"/>
      <c r="K353" s="1"/>
      <c r="L353" s="1"/>
      <c r="M353" s="1"/>
      <c r="N353" s="1"/>
      <c r="O353" s="1"/>
    </row>
    <row r="354" spans="1:15" ht="15" customHeight="1">
      <c r="A354" s="9"/>
      <c r="B354" s="9"/>
      <c r="C354" s="132"/>
      <c r="D354" s="49" t="s">
        <v>117</v>
      </c>
      <c r="E354" s="128">
        <f>E355+E359</f>
        <v>668000</v>
      </c>
      <c r="F354" s="128"/>
      <c r="G354" s="128">
        <f>G355+G359</f>
        <v>56200</v>
      </c>
      <c r="H354" s="128">
        <v>0</v>
      </c>
      <c r="I354" s="128">
        <f>E354+G354-H354</f>
        <v>724200</v>
      </c>
      <c r="J354" s="1"/>
      <c r="K354" s="1"/>
      <c r="L354" s="1"/>
      <c r="M354" s="1"/>
      <c r="N354" s="1"/>
      <c r="O354" s="1"/>
    </row>
    <row r="355" spans="1:15" ht="15" customHeight="1">
      <c r="A355" s="9"/>
      <c r="B355" s="9"/>
      <c r="C355" s="132" t="s">
        <v>89</v>
      </c>
      <c r="D355" s="20" t="s">
        <v>72</v>
      </c>
      <c r="E355" s="124">
        <v>665000</v>
      </c>
      <c r="F355" s="192" t="s">
        <v>311</v>
      </c>
      <c r="G355" s="124">
        <f>G356+G357</f>
        <v>55000</v>
      </c>
      <c r="H355" s="124">
        <v>0</v>
      </c>
      <c r="I355" s="124">
        <f>E355+G355-H355</f>
        <v>720000</v>
      </c>
      <c r="J355" s="1"/>
      <c r="K355" s="1"/>
      <c r="L355" s="1"/>
      <c r="M355" s="1"/>
      <c r="N355" s="1"/>
      <c r="O355" s="1"/>
    </row>
    <row r="356" spans="1:15" ht="15" customHeight="1">
      <c r="A356" s="9"/>
      <c r="B356" s="9"/>
      <c r="C356" s="161"/>
      <c r="D356" s="20"/>
      <c r="E356" s="124"/>
      <c r="F356" s="94" t="s">
        <v>302</v>
      </c>
      <c r="G356" s="108">
        <v>25000</v>
      </c>
      <c r="H356" s="108"/>
      <c r="I356" s="124"/>
      <c r="J356" s="1"/>
      <c r="K356" s="1"/>
      <c r="L356" s="1"/>
      <c r="M356" s="1"/>
      <c r="N356" s="1"/>
      <c r="O356" s="1"/>
    </row>
    <row r="357" spans="1:15" ht="15" customHeight="1">
      <c r="A357" s="9"/>
      <c r="B357" s="9"/>
      <c r="C357" s="161"/>
      <c r="D357" s="20"/>
      <c r="E357" s="124"/>
      <c r="F357" s="94" t="s">
        <v>307</v>
      </c>
      <c r="G357" s="108">
        <v>30000</v>
      </c>
      <c r="H357" s="108"/>
      <c r="I357" s="124"/>
      <c r="J357" s="1"/>
      <c r="K357" s="1"/>
      <c r="L357" s="1"/>
      <c r="M357" s="1"/>
      <c r="N357" s="1"/>
      <c r="O357" s="1"/>
    </row>
    <row r="358" spans="1:15" ht="15" customHeight="1">
      <c r="A358" s="9"/>
      <c r="B358" s="9"/>
      <c r="C358" s="161"/>
      <c r="D358" s="20"/>
      <c r="E358" s="124"/>
      <c r="F358" s="93"/>
      <c r="G358" s="108"/>
      <c r="H358" s="108"/>
      <c r="I358" s="124"/>
      <c r="J358" s="1"/>
      <c r="K358" s="1"/>
      <c r="L358" s="1"/>
      <c r="M358" s="1"/>
      <c r="N358" s="1"/>
      <c r="O358" s="1"/>
    </row>
    <row r="359" spans="1:15" ht="15" customHeight="1">
      <c r="A359" s="9"/>
      <c r="B359" s="9"/>
      <c r="C359" s="161" t="s">
        <v>23</v>
      </c>
      <c r="D359" s="20" t="s">
        <v>24</v>
      </c>
      <c r="E359" s="124">
        <v>3000</v>
      </c>
      <c r="F359" s="94" t="s">
        <v>302</v>
      </c>
      <c r="G359" s="124">
        <v>1200</v>
      </c>
      <c r="H359" s="124">
        <v>0</v>
      </c>
      <c r="I359" s="124">
        <f>E359+G359</f>
        <v>4200</v>
      </c>
      <c r="J359" s="1"/>
      <c r="K359" s="1"/>
      <c r="L359" s="1"/>
      <c r="M359" s="1"/>
      <c r="N359" s="1"/>
      <c r="O359" s="1"/>
    </row>
    <row r="360" spans="1:15" ht="15" customHeight="1">
      <c r="A360" s="11"/>
      <c r="B360" s="11"/>
      <c r="C360" s="345"/>
      <c r="D360" s="20"/>
      <c r="E360" s="124"/>
      <c r="F360" s="94"/>
      <c r="G360" s="124"/>
      <c r="H360" s="124"/>
      <c r="I360" s="124"/>
      <c r="J360" s="1"/>
      <c r="K360" s="1"/>
      <c r="L360" s="1"/>
      <c r="M360" s="1"/>
      <c r="N360" s="1"/>
      <c r="O360" s="1"/>
    </row>
    <row r="361" spans="1:15" ht="15" customHeight="1">
      <c r="A361" s="32">
        <v>900</v>
      </c>
      <c r="B361" s="31"/>
      <c r="C361" s="133"/>
      <c r="D361" s="172" t="s">
        <v>246</v>
      </c>
      <c r="E361" s="6">
        <f>E364+E366</f>
        <v>3011196</v>
      </c>
      <c r="F361" s="116"/>
      <c r="G361" s="6">
        <f>G366</f>
        <v>0</v>
      </c>
      <c r="H361" s="6">
        <f>H362</f>
        <v>467500</v>
      </c>
      <c r="I361" s="6">
        <f>E361+G361-H361</f>
        <v>2543696</v>
      </c>
      <c r="J361" s="1"/>
      <c r="K361" s="1"/>
      <c r="L361" s="1"/>
      <c r="M361" s="1"/>
      <c r="N361" s="1"/>
      <c r="O361" s="1"/>
    </row>
    <row r="362" spans="1:15" ht="15" customHeight="1">
      <c r="A362" s="327"/>
      <c r="B362" s="36"/>
      <c r="C362" s="179"/>
      <c r="D362" s="175" t="s">
        <v>249</v>
      </c>
      <c r="E362" s="176">
        <f>E370+E375</f>
        <v>2881196</v>
      </c>
      <c r="F362" s="176"/>
      <c r="G362" s="176">
        <f>G370+G375</f>
        <v>0</v>
      </c>
      <c r="H362" s="176">
        <f>H370+H375</f>
        <v>467500</v>
      </c>
      <c r="I362" s="176">
        <f>E362+H362</f>
        <v>3348696</v>
      </c>
      <c r="J362" s="1"/>
      <c r="K362" s="1"/>
      <c r="L362" s="1"/>
      <c r="M362" s="1"/>
      <c r="N362" s="1"/>
      <c r="O362" s="1"/>
    </row>
    <row r="363" spans="1:15" ht="15" customHeight="1">
      <c r="A363" s="9"/>
      <c r="B363" s="47">
        <v>90019</v>
      </c>
      <c r="C363" s="162"/>
      <c r="D363" s="14" t="s">
        <v>211</v>
      </c>
      <c r="E363" s="15"/>
      <c r="F363" s="96"/>
      <c r="G363" s="125"/>
      <c r="H363" s="125"/>
      <c r="I363" s="125"/>
      <c r="J363" s="1"/>
      <c r="K363" s="1"/>
      <c r="L363" s="1"/>
      <c r="M363" s="1"/>
      <c r="N363" s="1"/>
      <c r="O363" s="1"/>
    </row>
    <row r="364" spans="1:15" ht="15" customHeight="1">
      <c r="A364" s="9"/>
      <c r="B364" s="47"/>
      <c r="C364" s="134"/>
      <c r="D364" s="14" t="s">
        <v>212</v>
      </c>
      <c r="E364" s="15">
        <v>130000</v>
      </c>
      <c r="F364" s="96"/>
      <c r="G364" s="125">
        <v>0</v>
      </c>
      <c r="H364" s="125">
        <v>0</v>
      </c>
      <c r="I364" s="125">
        <v>130000</v>
      </c>
      <c r="J364" s="1"/>
      <c r="K364" s="1"/>
      <c r="L364" s="1"/>
      <c r="M364" s="1"/>
      <c r="N364" s="1"/>
      <c r="O364" s="1"/>
    </row>
    <row r="365" spans="1:15" ht="15" customHeight="1">
      <c r="A365" s="9"/>
      <c r="B365" s="11"/>
      <c r="C365" s="76" t="s">
        <v>204</v>
      </c>
      <c r="D365" s="20" t="s">
        <v>213</v>
      </c>
      <c r="E365" s="21">
        <v>130000</v>
      </c>
      <c r="F365" s="91"/>
      <c r="G365" s="124">
        <v>0</v>
      </c>
      <c r="H365" s="124">
        <v>0</v>
      </c>
      <c r="I365" s="124">
        <v>130000</v>
      </c>
      <c r="J365" s="1"/>
      <c r="K365" s="1"/>
      <c r="L365" s="1"/>
      <c r="M365" s="1"/>
      <c r="N365" s="1"/>
      <c r="O365" s="1"/>
    </row>
    <row r="366" spans="1:15" ht="15" customHeight="1">
      <c r="A366" s="9"/>
      <c r="B366" s="52">
        <v>90095</v>
      </c>
      <c r="C366" s="134"/>
      <c r="D366" s="14" t="s">
        <v>177</v>
      </c>
      <c r="E366" s="15">
        <f>E370+E375</f>
        <v>2881196</v>
      </c>
      <c r="F366" s="96"/>
      <c r="G366" s="125">
        <v>0</v>
      </c>
      <c r="H366" s="125">
        <f>H370+H375</f>
        <v>467500</v>
      </c>
      <c r="I366" s="125">
        <f>E366+G366-H366</f>
        <v>2413696</v>
      </c>
      <c r="J366" s="1"/>
      <c r="K366" s="1"/>
      <c r="L366" s="1"/>
      <c r="M366" s="1"/>
      <c r="N366" s="1"/>
      <c r="O366" s="1"/>
    </row>
    <row r="367" spans="1:15" ht="15" customHeight="1">
      <c r="A367" s="9"/>
      <c r="B367" s="52"/>
      <c r="C367" s="76">
        <v>6207</v>
      </c>
      <c r="D367" s="20" t="s">
        <v>222</v>
      </c>
      <c r="E367" s="21"/>
      <c r="F367" s="91"/>
      <c r="G367" s="124"/>
      <c r="H367" s="124"/>
      <c r="I367" s="124"/>
      <c r="J367" s="1"/>
      <c r="K367" s="1"/>
      <c r="L367" s="1"/>
      <c r="M367" s="1"/>
      <c r="N367" s="1"/>
      <c r="O367" s="1"/>
    </row>
    <row r="368" spans="1:15" ht="15" customHeight="1">
      <c r="A368" s="9"/>
      <c r="B368" s="52"/>
      <c r="C368" s="76"/>
      <c r="D368" s="20" t="s">
        <v>223</v>
      </c>
      <c r="E368" s="21"/>
      <c r="F368" s="91"/>
      <c r="G368" s="124"/>
      <c r="H368" s="124"/>
      <c r="I368" s="124"/>
      <c r="J368" s="1"/>
      <c r="K368" s="1"/>
      <c r="L368" s="1"/>
      <c r="M368" s="1"/>
      <c r="N368" s="1"/>
      <c r="O368" s="1"/>
    </row>
    <row r="369" spans="1:15" ht="15" customHeight="1">
      <c r="A369" s="9"/>
      <c r="B369" s="52"/>
      <c r="C369" s="76"/>
      <c r="D369" s="20" t="s">
        <v>245</v>
      </c>
      <c r="E369" s="21"/>
      <c r="F369" s="91"/>
      <c r="G369" s="124"/>
      <c r="H369" s="124"/>
      <c r="I369" s="124"/>
      <c r="J369" s="1"/>
      <c r="K369" s="1"/>
      <c r="L369" s="1"/>
      <c r="M369" s="1"/>
      <c r="N369" s="1"/>
      <c r="O369" s="1"/>
    </row>
    <row r="370" spans="1:15" ht="15" customHeight="1">
      <c r="A370" s="9"/>
      <c r="B370" s="52"/>
      <c r="C370" s="76"/>
      <c r="D370" s="20" t="s">
        <v>224</v>
      </c>
      <c r="E370" s="21">
        <v>476000</v>
      </c>
      <c r="F370" s="99"/>
      <c r="G370" s="108">
        <v>0</v>
      </c>
      <c r="H370" s="108">
        <v>0</v>
      </c>
      <c r="I370" s="124">
        <f>E370+G370-H370</f>
        <v>476000</v>
      </c>
      <c r="J370" s="1"/>
      <c r="K370" s="1"/>
      <c r="L370" s="1"/>
      <c r="M370" s="1"/>
      <c r="N370" s="1"/>
      <c r="O370" s="1"/>
    </row>
    <row r="371" spans="1:15" ht="15" customHeight="1">
      <c r="A371" s="9"/>
      <c r="B371" s="52"/>
      <c r="C371" s="76">
        <v>6287</v>
      </c>
      <c r="D371" s="20" t="s">
        <v>252</v>
      </c>
      <c r="E371" s="21"/>
      <c r="F371" s="91"/>
      <c r="G371" s="124"/>
      <c r="H371" s="124"/>
      <c r="I371" s="124"/>
      <c r="J371" s="1"/>
      <c r="K371" s="1"/>
      <c r="L371" s="1"/>
      <c r="M371" s="1"/>
      <c r="N371" s="1"/>
      <c r="O371" s="1"/>
    </row>
    <row r="372" spans="1:15" ht="15" customHeight="1">
      <c r="A372" s="9"/>
      <c r="B372" s="52"/>
      <c r="C372" s="76"/>
      <c r="D372" s="20" t="s">
        <v>253</v>
      </c>
      <c r="E372" s="21"/>
      <c r="F372" s="91"/>
      <c r="G372" s="124"/>
      <c r="H372" s="124"/>
      <c r="I372" s="124"/>
      <c r="J372" s="1"/>
      <c r="K372" s="1"/>
      <c r="L372" s="1"/>
      <c r="M372" s="1"/>
      <c r="N372" s="1"/>
      <c r="O372" s="1"/>
    </row>
    <row r="373" spans="1:15" ht="15" customHeight="1">
      <c r="A373" s="9"/>
      <c r="B373" s="28"/>
      <c r="C373" s="76"/>
      <c r="D373" s="20" t="s">
        <v>254</v>
      </c>
      <c r="E373" s="21"/>
      <c r="F373" s="91"/>
      <c r="G373" s="124"/>
      <c r="H373" s="124"/>
      <c r="I373" s="124"/>
      <c r="J373" s="1"/>
      <c r="K373" s="1"/>
      <c r="L373" s="1"/>
      <c r="M373" s="1"/>
      <c r="N373" s="1"/>
      <c r="O373" s="1"/>
    </row>
    <row r="374" spans="1:15" ht="15" customHeight="1">
      <c r="A374" s="9"/>
      <c r="B374" s="28"/>
      <c r="C374" s="76"/>
      <c r="D374" s="20" t="s">
        <v>255</v>
      </c>
      <c r="E374" s="21"/>
      <c r="F374" s="91"/>
      <c r="G374" s="124"/>
      <c r="H374" s="124"/>
      <c r="I374" s="124"/>
      <c r="J374" s="1"/>
      <c r="K374" s="1"/>
      <c r="L374" s="1"/>
      <c r="M374" s="1"/>
      <c r="N374" s="1"/>
      <c r="O374" s="1"/>
    </row>
    <row r="375" spans="1:15" ht="15" customHeight="1">
      <c r="A375" s="9"/>
      <c r="B375" s="28"/>
      <c r="C375" s="76"/>
      <c r="D375" s="20" t="s">
        <v>256</v>
      </c>
      <c r="E375" s="21">
        <v>2405196</v>
      </c>
      <c r="F375" s="94" t="s">
        <v>295</v>
      </c>
      <c r="G375" s="111">
        <v>0</v>
      </c>
      <c r="H375" s="108">
        <v>467500</v>
      </c>
      <c r="I375" s="124">
        <f>E375+G375-H375</f>
        <v>1937696</v>
      </c>
      <c r="J375" s="1"/>
      <c r="K375" s="1"/>
      <c r="L375" s="1"/>
      <c r="M375" s="1"/>
      <c r="N375" s="1"/>
      <c r="O375" s="1"/>
    </row>
    <row r="376" spans="1:15" ht="15" customHeight="1">
      <c r="A376" s="9"/>
      <c r="B376" s="28"/>
      <c r="C376" s="76"/>
      <c r="D376" s="20"/>
      <c r="E376" s="21"/>
      <c r="F376" s="189"/>
      <c r="G376" s="111"/>
      <c r="H376" s="111"/>
      <c r="I376" s="108"/>
      <c r="J376" s="1"/>
      <c r="K376" s="1"/>
      <c r="L376" s="1"/>
      <c r="M376" s="1"/>
      <c r="N376" s="1"/>
      <c r="O376" s="1"/>
    </row>
    <row r="377" spans="1:15" ht="15" customHeight="1">
      <c r="A377" s="333"/>
      <c r="B377" s="331"/>
      <c r="C377" s="330"/>
      <c r="D377" s="66" t="s">
        <v>112</v>
      </c>
      <c r="E377" s="67">
        <f>E6+E13+E18+E52+E73+E84+E115+E126+E143+E150+E178+E196+E269+E322+E361</f>
        <v>60961920</v>
      </c>
      <c r="F377" s="117"/>
      <c r="G377" s="201">
        <f>G6+G13+G18+G52+G73+G84+G115+G126+G143+G150+G178+G196+G269+G322+G361</f>
        <v>4221027</v>
      </c>
      <c r="H377" s="201">
        <f>H6+H13+H18+H52+H73+H84+H115+H126+H143+H150+H178+H196+H269+H322+H361</f>
        <v>1453243</v>
      </c>
      <c r="I377" s="67">
        <f>E377+G377-H377</f>
        <v>63729704</v>
      </c>
      <c r="J377" s="1"/>
      <c r="K377" s="1"/>
      <c r="L377" s="1"/>
      <c r="M377" s="1"/>
      <c r="N377" s="1"/>
      <c r="O377" s="1"/>
    </row>
    <row r="378" spans="1:15" ht="15" customHeight="1">
      <c r="A378" s="334"/>
      <c r="B378" s="332"/>
      <c r="C378" s="330"/>
      <c r="D378" s="181" t="s">
        <v>249</v>
      </c>
      <c r="E378" s="180">
        <f>E19+E53+E85+E362</f>
        <v>6560776</v>
      </c>
      <c r="F378" s="180"/>
      <c r="G378" s="202">
        <f>G19+G53+G85+G362</f>
        <v>1090723</v>
      </c>
      <c r="H378" s="202">
        <f>H19+H53+H85+H362</f>
        <v>1302045</v>
      </c>
      <c r="I378" s="180">
        <f>E378+G378-H378</f>
        <v>6349454</v>
      </c>
      <c r="J378" s="1"/>
      <c r="K378" s="1"/>
      <c r="L378" s="1"/>
      <c r="M378" s="1"/>
      <c r="N378" s="1"/>
      <c r="O378" s="1"/>
    </row>
    <row r="379" spans="1:15" ht="15" customHeight="1">
      <c r="A379" s="1"/>
      <c r="B379" s="1"/>
      <c r="C379" s="1"/>
      <c r="D379" s="1"/>
      <c r="E379" s="89"/>
      <c r="F379" s="173"/>
      <c r="G379" s="173"/>
      <c r="H379" s="173"/>
      <c r="I379" s="174"/>
      <c r="J379" s="1"/>
      <c r="K379" s="1"/>
      <c r="L379" s="1"/>
      <c r="M379" s="1"/>
      <c r="N379" s="1"/>
      <c r="O379" s="1"/>
    </row>
    <row r="380" spans="1:15" ht="15" customHeight="1">
      <c r="A380" s="1"/>
      <c r="B380" s="1"/>
      <c r="C380" s="1"/>
      <c r="D380" s="1"/>
      <c r="E380" s="157"/>
      <c r="F380" s="63"/>
      <c r="G380" s="63"/>
      <c r="H380" s="63"/>
      <c r="I380" s="89"/>
      <c r="J380" s="1"/>
      <c r="K380" s="1"/>
      <c r="L380" s="1"/>
      <c r="M380" s="1"/>
      <c r="N380" s="1"/>
      <c r="O380" s="1"/>
    </row>
    <row r="381" spans="1:15" ht="15" customHeight="1">
      <c r="A381" s="1"/>
      <c r="B381" s="1"/>
      <c r="C381" s="1"/>
      <c r="D381" s="1"/>
      <c r="E381" s="63"/>
      <c r="F381" s="63"/>
      <c r="G381" s="63"/>
      <c r="H381" s="63"/>
      <c r="I381" s="89"/>
      <c r="J381" s="1"/>
      <c r="K381" s="1"/>
      <c r="L381" s="1"/>
      <c r="M381" s="1"/>
      <c r="N381" s="1"/>
      <c r="O381" s="1"/>
    </row>
    <row r="382" spans="1:15" ht="15" customHeight="1">
      <c r="A382" s="1"/>
      <c r="B382" s="1"/>
      <c r="C382" s="1"/>
      <c r="D382" s="1"/>
      <c r="E382" s="163"/>
      <c r="F382" s="63"/>
      <c r="G382" s="63"/>
      <c r="H382" s="63"/>
      <c r="I382" s="63"/>
      <c r="J382" s="1"/>
      <c r="K382" s="1"/>
      <c r="L382" s="1"/>
      <c r="M382" s="1"/>
      <c r="N382" s="1"/>
      <c r="O382" s="1"/>
    </row>
    <row r="383" spans="1:15" ht="15" customHeight="1">
      <c r="A383" s="1"/>
      <c r="B383" s="1"/>
      <c r="C383" s="1"/>
      <c r="D383" s="1"/>
      <c r="E383" s="63"/>
      <c r="F383" s="63"/>
      <c r="G383" s="63"/>
      <c r="H383" s="63"/>
      <c r="I383" s="63"/>
      <c r="J383" s="1"/>
      <c r="K383" s="1"/>
      <c r="L383" s="1"/>
      <c r="M383" s="1"/>
      <c r="N383" s="1"/>
      <c r="O383" s="1"/>
    </row>
    <row r="384" spans="1:15" ht="15" customHeight="1">
      <c r="A384" s="1"/>
      <c r="B384" s="1"/>
      <c r="C384" s="1"/>
      <c r="D384" s="1"/>
      <c r="E384" s="63"/>
      <c r="F384" s="63"/>
      <c r="G384" s="63"/>
      <c r="H384" s="63"/>
      <c r="I384" s="63"/>
      <c r="J384" s="1"/>
      <c r="K384" s="1"/>
      <c r="L384" s="1"/>
      <c r="M384" s="1"/>
      <c r="N384" s="1"/>
      <c r="O384" s="1"/>
    </row>
    <row r="385" spans="1:15" ht="15" customHeight="1">
      <c r="A385" s="1"/>
      <c r="B385" s="1"/>
      <c r="C385" s="1"/>
      <c r="E385" s="163" t="s">
        <v>383</v>
      </c>
      <c r="F385" s="63"/>
      <c r="G385" s="63"/>
      <c r="H385" s="63"/>
      <c r="I385" s="63"/>
      <c r="J385" s="1"/>
      <c r="K385" s="1"/>
      <c r="L385" s="1"/>
      <c r="M385" s="1"/>
      <c r="N385" s="1"/>
      <c r="O385" s="1"/>
    </row>
    <row r="386" spans="1:15" ht="15" customHeight="1">
      <c r="A386" s="1"/>
      <c r="B386" s="1"/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" customHeight="1">
      <c r="A389" s="1"/>
      <c r="B389" s="1"/>
      <c r="C389" s="1"/>
      <c r="D389" s="1"/>
      <c r="E389" s="158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" customHeight="1">
      <c r="A392" s="1"/>
      <c r="B392" s="1"/>
      <c r="C392" s="1"/>
      <c r="D392" s="1"/>
      <c r="E392" s="158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" customHeight="1">
      <c r="A393" s="1"/>
      <c r="B393" s="1"/>
      <c r="C393" s="1"/>
      <c r="D393" s="1"/>
      <c r="E393" s="75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" customHeight="1">
      <c r="A414" s="1"/>
      <c r="B414" s="1"/>
      <c r="C414" s="1"/>
      <c r="D414" s="1"/>
      <c r="E414" s="158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</sheetData>
  <sheetProtection/>
  <printOptions/>
  <pageMargins left="0.25" right="0.46" top="0.48" bottom="0.5" header="0.48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5"/>
  <sheetViews>
    <sheetView zoomScalePageLayoutView="0" workbookViewId="0" topLeftCell="B1">
      <selection activeCell="E504" sqref="E504"/>
    </sheetView>
  </sheetViews>
  <sheetFormatPr defaultColWidth="9.140625" defaultRowHeight="12.75"/>
  <cols>
    <col min="1" max="1" width="6.421875" style="0" customWidth="1"/>
    <col min="2" max="2" width="8.00390625" style="0" customWidth="1"/>
    <col min="3" max="3" width="6.8515625" style="0" customWidth="1"/>
    <col min="4" max="4" width="45.140625" style="0" customWidth="1"/>
    <col min="5" max="5" width="11.28125" style="0" customWidth="1"/>
    <col min="6" max="6" width="28.7109375" style="0" customWidth="1"/>
    <col min="7" max="7" width="11.8515625" style="0" customWidth="1"/>
    <col min="8" max="9" width="12.00390625" style="0" customWidth="1"/>
  </cols>
  <sheetData>
    <row r="1" spans="1:14" ht="15" customHeight="1">
      <c r="A1" s="281"/>
      <c r="B1" s="281"/>
      <c r="C1" s="281"/>
      <c r="D1" s="281"/>
      <c r="E1" s="281"/>
      <c r="F1" s="281"/>
      <c r="G1" s="281" t="s">
        <v>185</v>
      </c>
      <c r="H1" s="281"/>
      <c r="I1" s="281"/>
      <c r="J1" s="1"/>
      <c r="K1" s="1"/>
      <c r="L1" s="1"/>
      <c r="M1" s="1"/>
      <c r="N1" s="1"/>
    </row>
    <row r="2" spans="1:14" ht="15" customHeight="1">
      <c r="A2" s="281"/>
      <c r="B2" s="281"/>
      <c r="C2" s="281"/>
      <c r="D2" s="295" t="s">
        <v>130</v>
      </c>
      <c r="E2" s="281"/>
      <c r="F2" s="281"/>
      <c r="G2" s="255" t="s">
        <v>124</v>
      </c>
      <c r="H2" s="281"/>
      <c r="I2" s="281"/>
      <c r="J2" s="1"/>
      <c r="K2" s="1"/>
      <c r="L2" s="1"/>
      <c r="M2" s="1"/>
      <c r="N2" s="1"/>
    </row>
    <row r="3" spans="1:14" ht="15" customHeight="1">
      <c r="A3" s="75"/>
      <c r="B3" s="75"/>
      <c r="C3" s="75"/>
      <c r="D3" s="296"/>
      <c r="E3" s="297"/>
      <c r="F3" s="75"/>
      <c r="G3" s="75" t="s">
        <v>315</v>
      </c>
      <c r="H3" s="75"/>
      <c r="I3" s="75"/>
      <c r="J3" s="1"/>
      <c r="K3" s="1"/>
      <c r="L3" s="1"/>
      <c r="M3" s="1"/>
      <c r="N3" s="1"/>
    </row>
    <row r="4" spans="1:14" ht="15" customHeight="1">
      <c r="A4" s="231" t="s">
        <v>125</v>
      </c>
      <c r="B4" s="233" t="s">
        <v>126</v>
      </c>
      <c r="C4" s="231" t="s">
        <v>2</v>
      </c>
      <c r="D4" s="231" t="s">
        <v>3</v>
      </c>
      <c r="E4" s="233" t="s">
        <v>131</v>
      </c>
      <c r="F4" s="231" t="s">
        <v>6</v>
      </c>
      <c r="G4" s="233" t="s">
        <v>127</v>
      </c>
      <c r="H4" s="231" t="s">
        <v>128</v>
      </c>
      <c r="I4" s="231" t="s">
        <v>9</v>
      </c>
      <c r="J4" s="1"/>
      <c r="K4" s="1"/>
      <c r="L4" s="1"/>
      <c r="M4" s="1"/>
      <c r="N4" s="1"/>
    </row>
    <row r="5" spans="1:14" ht="15" customHeight="1">
      <c r="A5" s="234"/>
      <c r="B5" s="236"/>
      <c r="C5" s="234"/>
      <c r="D5" s="234"/>
      <c r="E5" s="236" t="s">
        <v>5</v>
      </c>
      <c r="F5" s="234"/>
      <c r="G5" s="236"/>
      <c r="H5" s="234"/>
      <c r="I5" s="234" t="s">
        <v>129</v>
      </c>
      <c r="J5" s="1"/>
      <c r="K5" s="1"/>
      <c r="L5" s="1"/>
      <c r="M5" s="1"/>
      <c r="N5" s="1"/>
    </row>
    <row r="6" spans="1:14" ht="15" customHeight="1">
      <c r="A6" s="298" t="s">
        <v>11</v>
      </c>
      <c r="B6" s="212"/>
      <c r="C6" s="214"/>
      <c r="D6" s="172" t="s">
        <v>12</v>
      </c>
      <c r="E6" s="144">
        <v>10000</v>
      </c>
      <c r="F6" s="172"/>
      <c r="G6" s="144">
        <f>G7</f>
        <v>4</v>
      </c>
      <c r="H6" s="141">
        <f>H7</f>
        <v>5300</v>
      </c>
      <c r="I6" s="141">
        <f>E6-H6+G6</f>
        <v>4704</v>
      </c>
      <c r="J6" s="1"/>
      <c r="K6" s="1"/>
      <c r="L6" s="1"/>
      <c r="M6" s="1"/>
      <c r="N6" s="1"/>
    </row>
    <row r="7" spans="1:14" ht="15" customHeight="1">
      <c r="A7" s="249"/>
      <c r="B7" s="215" t="s">
        <v>13</v>
      </c>
      <c r="C7" s="216"/>
      <c r="D7" s="195" t="s">
        <v>176</v>
      </c>
      <c r="E7" s="125">
        <v>10000</v>
      </c>
      <c r="F7" s="94" t="s">
        <v>310</v>
      </c>
      <c r="G7" s="109">
        <v>4</v>
      </c>
      <c r="H7" s="109">
        <f>H8</f>
        <v>5300</v>
      </c>
      <c r="I7" s="125">
        <f>E7+G7-H7</f>
        <v>4704</v>
      </c>
      <c r="J7" s="1"/>
      <c r="K7" s="1"/>
      <c r="L7" s="1"/>
      <c r="M7" s="1"/>
      <c r="N7" s="1"/>
    </row>
    <row r="8" spans="1:14" ht="15" customHeight="1">
      <c r="A8" s="249"/>
      <c r="B8" s="217"/>
      <c r="C8" s="216"/>
      <c r="D8" s="195"/>
      <c r="E8" s="125"/>
      <c r="F8" s="136" t="s">
        <v>360</v>
      </c>
      <c r="G8" s="108"/>
      <c r="H8" s="108">
        <v>5300</v>
      </c>
      <c r="I8" s="124"/>
      <c r="J8" s="1"/>
      <c r="K8" s="1"/>
      <c r="L8" s="1"/>
      <c r="M8" s="1"/>
      <c r="N8" s="1"/>
    </row>
    <row r="9" spans="1:14" ht="15" customHeight="1">
      <c r="A9" s="249"/>
      <c r="B9" s="368"/>
      <c r="C9" s="216"/>
      <c r="D9" s="195"/>
      <c r="E9" s="125"/>
      <c r="F9" s="94" t="s">
        <v>309</v>
      </c>
      <c r="G9" s="108">
        <v>4</v>
      </c>
      <c r="H9" s="108"/>
      <c r="I9" s="124"/>
      <c r="J9" s="1"/>
      <c r="K9" s="1"/>
      <c r="L9" s="1"/>
      <c r="M9" s="1"/>
      <c r="N9" s="1"/>
    </row>
    <row r="10" spans="1:14" ht="15" customHeight="1">
      <c r="A10" s="298" t="s">
        <v>15</v>
      </c>
      <c r="B10" s="226"/>
      <c r="C10" s="214"/>
      <c r="D10" s="172" t="s">
        <v>16</v>
      </c>
      <c r="E10" s="141">
        <f>E11+E14</f>
        <v>138000</v>
      </c>
      <c r="F10" s="172"/>
      <c r="G10" s="141">
        <f>G11</f>
        <v>5958</v>
      </c>
      <c r="H10" s="141">
        <v>0</v>
      </c>
      <c r="I10" s="141">
        <f>E10+G10</f>
        <v>143958</v>
      </c>
      <c r="J10" s="1"/>
      <c r="K10" s="1"/>
      <c r="L10" s="1"/>
      <c r="M10" s="1"/>
      <c r="N10" s="1"/>
    </row>
    <row r="11" spans="1:14" ht="15" customHeight="1">
      <c r="A11" s="249"/>
      <c r="B11" s="215" t="s">
        <v>17</v>
      </c>
      <c r="C11" s="216"/>
      <c r="D11" s="195" t="s">
        <v>18</v>
      </c>
      <c r="E11" s="125">
        <v>137000</v>
      </c>
      <c r="F11" s="136" t="s">
        <v>311</v>
      </c>
      <c r="G11" s="108">
        <f>G12+G13</f>
        <v>5958</v>
      </c>
      <c r="H11" s="109">
        <v>0</v>
      </c>
      <c r="I11" s="125">
        <f>E11+G11</f>
        <v>142958</v>
      </c>
      <c r="J11" s="1"/>
      <c r="K11" s="1"/>
      <c r="L11" s="1"/>
      <c r="M11" s="1"/>
      <c r="N11" s="1"/>
    </row>
    <row r="12" spans="1:14" ht="15" customHeight="1">
      <c r="A12" s="249"/>
      <c r="B12" s="217"/>
      <c r="C12" s="216"/>
      <c r="D12" s="195"/>
      <c r="E12" s="125"/>
      <c r="F12" s="94" t="s">
        <v>347</v>
      </c>
      <c r="G12" s="108">
        <v>1900</v>
      </c>
      <c r="H12" s="109"/>
      <c r="I12" s="125"/>
      <c r="J12" s="1"/>
      <c r="K12" s="1"/>
      <c r="L12" s="1"/>
      <c r="M12" s="1"/>
      <c r="N12" s="1"/>
    </row>
    <row r="13" spans="1:14" ht="15" customHeight="1">
      <c r="A13" s="249"/>
      <c r="B13" s="368"/>
      <c r="C13" s="216"/>
      <c r="D13" s="195"/>
      <c r="E13" s="125"/>
      <c r="F13" s="136" t="s">
        <v>283</v>
      </c>
      <c r="G13" s="108">
        <v>4058</v>
      </c>
      <c r="H13" s="109"/>
      <c r="I13" s="125"/>
      <c r="J13" s="1"/>
      <c r="K13" s="1"/>
      <c r="L13" s="1"/>
      <c r="M13" s="1"/>
      <c r="N13" s="1"/>
    </row>
    <row r="14" spans="1:14" ht="15" customHeight="1">
      <c r="A14" s="219"/>
      <c r="B14" s="217" t="s">
        <v>132</v>
      </c>
      <c r="C14" s="216"/>
      <c r="D14" s="195" t="s">
        <v>133</v>
      </c>
      <c r="E14" s="125">
        <v>1000</v>
      </c>
      <c r="F14" s="111"/>
      <c r="G14" s="109">
        <v>0</v>
      </c>
      <c r="H14" s="109">
        <v>0</v>
      </c>
      <c r="I14" s="125">
        <v>1000</v>
      </c>
      <c r="J14" s="1"/>
      <c r="K14" s="1"/>
      <c r="L14" s="1"/>
      <c r="M14" s="1"/>
      <c r="N14" s="1"/>
    </row>
    <row r="15" spans="1:14" ht="15" customHeight="1">
      <c r="A15" s="172">
        <v>600</v>
      </c>
      <c r="B15" s="212"/>
      <c r="C15" s="214"/>
      <c r="D15" s="172" t="s">
        <v>29</v>
      </c>
      <c r="E15" s="141">
        <f>E16</f>
        <v>5582066</v>
      </c>
      <c r="F15" s="141"/>
      <c r="G15" s="141">
        <f>G16</f>
        <v>212220</v>
      </c>
      <c r="H15" s="141">
        <f>H16</f>
        <v>1261415</v>
      </c>
      <c r="I15" s="141">
        <f>E15+G15-H15</f>
        <v>4532871</v>
      </c>
      <c r="J15" s="1"/>
      <c r="K15" s="1"/>
      <c r="L15" s="1"/>
      <c r="M15" s="1"/>
      <c r="N15" s="1"/>
    </row>
    <row r="16" spans="1:14" ht="15" customHeight="1">
      <c r="A16" s="240"/>
      <c r="B16" s="218">
        <v>60014</v>
      </c>
      <c r="C16" s="216"/>
      <c r="D16" s="195" t="s">
        <v>20</v>
      </c>
      <c r="E16" s="125">
        <v>5582066</v>
      </c>
      <c r="F16" s="195"/>
      <c r="G16" s="125">
        <f>G17+G39</f>
        <v>212220</v>
      </c>
      <c r="H16" s="125">
        <f>H17</f>
        <v>1261415</v>
      </c>
      <c r="I16" s="125">
        <f>E16+G16-H16</f>
        <v>4532871</v>
      </c>
      <c r="J16" s="1"/>
      <c r="K16" s="1"/>
      <c r="L16" s="1"/>
      <c r="M16" s="1"/>
      <c r="N16" s="1"/>
    </row>
    <row r="17" spans="1:14" ht="15" customHeight="1">
      <c r="A17" s="219"/>
      <c r="B17" s="219"/>
      <c r="C17" s="220"/>
      <c r="D17" s="165" t="s">
        <v>134</v>
      </c>
      <c r="E17" s="128">
        <f>E19+E25</f>
        <v>5582066</v>
      </c>
      <c r="F17" s="97"/>
      <c r="G17" s="110">
        <f>G19+G25</f>
        <v>142550</v>
      </c>
      <c r="H17" s="110">
        <f>H19+H25</f>
        <v>1261415</v>
      </c>
      <c r="I17" s="128">
        <f>E17+G17-H17</f>
        <v>4463201</v>
      </c>
      <c r="J17" s="1"/>
      <c r="K17" s="1"/>
      <c r="L17" s="1"/>
      <c r="M17" s="1"/>
      <c r="N17" s="1"/>
    </row>
    <row r="18" spans="1:14" ht="15" customHeight="1">
      <c r="A18" s="219"/>
      <c r="B18" s="219"/>
      <c r="C18" s="220"/>
      <c r="D18" s="94" t="s">
        <v>349</v>
      </c>
      <c r="E18" s="128"/>
      <c r="F18" s="97"/>
      <c r="G18" s="110"/>
      <c r="H18" s="110"/>
      <c r="I18" s="128"/>
      <c r="J18" s="1"/>
      <c r="K18" s="1"/>
      <c r="L18" s="1"/>
      <c r="M18" s="1"/>
      <c r="N18" s="1"/>
    </row>
    <row r="19" spans="1:14" ht="15" customHeight="1">
      <c r="A19" s="219"/>
      <c r="B19" s="219"/>
      <c r="C19" s="220"/>
      <c r="D19" s="171" t="s">
        <v>348</v>
      </c>
      <c r="E19" s="206">
        <v>2232130</v>
      </c>
      <c r="F19" s="94" t="s">
        <v>310</v>
      </c>
      <c r="G19" s="108">
        <f>SUM(G20:G23)</f>
        <v>122350</v>
      </c>
      <c r="H19" s="108">
        <v>0</v>
      </c>
      <c r="I19" s="108">
        <f>E19+G19-H19</f>
        <v>2354480</v>
      </c>
      <c r="J19" s="1"/>
      <c r="K19" s="1"/>
      <c r="L19" s="1"/>
      <c r="M19" s="1"/>
      <c r="N19" s="1"/>
    </row>
    <row r="20" spans="1:14" ht="15" customHeight="1">
      <c r="A20" s="219"/>
      <c r="B20" s="219"/>
      <c r="C20" s="220"/>
      <c r="D20" s="171"/>
      <c r="E20" s="206"/>
      <c r="F20" s="171" t="s">
        <v>350</v>
      </c>
      <c r="G20" s="206">
        <v>38900</v>
      </c>
      <c r="H20" s="206"/>
      <c r="I20" s="206"/>
      <c r="J20" s="1"/>
      <c r="K20" s="1"/>
      <c r="L20" s="1"/>
      <c r="M20" s="1"/>
      <c r="N20" s="1"/>
    </row>
    <row r="21" spans="1:14" ht="15" customHeight="1">
      <c r="A21" s="219"/>
      <c r="B21" s="219"/>
      <c r="C21" s="220"/>
      <c r="D21" s="171"/>
      <c r="E21" s="206"/>
      <c r="F21" s="171" t="s">
        <v>354</v>
      </c>
      <c r="G21" s="206">
        <v>16450</v>
      </c>
      <c r="H21" s="206"/>
      <c r="I21" s="206"/>
      <c r="J21" s="1"/>
      <c r="K21" s="1"/>
      <c r="L21" s="1"/>
      <c r="M21" s="1"/>
      <c r="N21" s="1"/>
    </row>
    <row r="22" spans="1:14" ht="15" customHeight="1">
      <c r="A22" s="219"/>
      <c r="B22" s="219"/>
      <c r="C22" s="220"/>
      <c r="D22" s="171"/>
      <c r="E22" s="206"/>
      <c r="F22" s="171" t="s">
        <v>302</v>
      </c>
      <c r="G22" s="206">
        <v>30000</v>
      </c>
      <c r="H22" s="206"/>
      <c r="I22" s="206"/>
      <c r="J22" s="1"/>
      <c r="K22" s="1"/>
      <c r="L22" s="1"/>
      <c r="M22" s="1"/>
      <c r="N22" s="1"/>
    </row>
    <row r="23" spans="1:14" ht="15" customHeight="1">
      <c r="A23" s="219"/>
      <c r="B23" s="219"/>
      <c r="C23" s="220"/>
      <c r="D23" s="171"/>
      <c r="E23" s="206"/>
      <c r="F23" s="94" t="s">
        <v>363</v>
      </c>
      <c r="G23" s="206">
        <v>37000</v>
      </c>
      <c r="H23" s="206"/>
      <c r="I23" s="206"/>
      <c r="J23" s="1"/>
      <c r="K23" s="1"/>
      <c r="L23" s="1"/>
      <c r="M23" s="1"/>
      <c r="N23" s="1"/>
    </row>
    <row r="24" spans="1:14" ht="15" customHeight="1">
      <c r="A24" s="219"/>
      <c r="B24" s="219"/>
      <c r="C24" s="220"/>
      <c r="D24" s="171"/>
      <c r="E24" s="206"/>
      <c r="F24" s="171"/>
      <c r="G24" s="206"/>
      <c r="H24" s="206"/>
      <c r="I24" s="206"/>
      <c r="J24" s="1"/>
      <c r="K24" s="1"/>
      <c r="L24" s="1"/>
      <c r="M24" s="1"/>
      <c r="N24" s="1"/>
    </row>
    <row r="25" spans="1:14" ht="15" customHeight="1">
      <c r="A25" s="219"/>
      <c r="B25" s="219"/>
      <c r="C25" s="220"/>
      <c r="D25" s="358" t="s">
        <v>269</v>
      </c>
      <c r="E25" s="359">
        <v>3349936</v>
      </c>
      <c r="F25" s="97"/>
      <c r="G25" s="115">
        <f>G27+G34</f>
        <v>20200</v>
      </c>
      <c r="H25" s="115">
        <f>H27</f>
        <v>1261415</v>
      </c>
      <c r="I25" s="115">
        <f>E25+G25-H25</f>
        <v>2108721</v>
      </c>
      <c r="J25" s="1"/>
      <c r="K25" s="1"/>
      <c r="L25" s="1"/>
      <c r="M25" s="1"/>
      <c r="N25" s="1"/>
    </row>
    <row r="26" spans="1:14" ht="15" customHeight="1">
      <c r="A26" s="219"/>
      <c r="B26" s="219"/>
      <c r="C26" s="220"/>
      <c r="D26" s="358"/>
      <c r="E26" s="359"/>
      <c r="F26" s="358"/>
      <c r="G26" s="359"/>
      <c r="H26" s="359"/>
      <c r="I26" s="359"/>
      <c r="J26" s="1"/>
      <c r="K26" s="1"/>
      <c r="L26" s="1"/>
      <c r="M26" s="1"/>
      <c r="N26" s="1"/>
    </row>
    <row r="27" spans="1:14" ht="15" customHeight="1">
      <c r="A27" s="219"/>
      <c r="B27" s="219"/>
      <c r="C27" s="220">
        <v>6050</v>
      </c>
      <c r="D27" s="356" t="s">
        <v>332</v>
      </c>
      <c r="E27" s="128"/>
      <c r="F27" s="94" t="s">
        <v>311</v>
      </c>
      <c r="G27" s="108">
        <v>0</v>
      </c>
      <c r="H27" s="108">
        <f>SUM(H28:H32)</f>
        <v>1261415</v>
      </c>
      <c r="I27" s="359"/>
      <c r="J27" s="1"/>
      <c r="K27" s="1"/>
      <c r="L27" s="1"/>
      <c r="M27" s="1"/>
      <c r="N27" s="1"/>
    </row>
    <row r="28" spans="1:14" ht="15" customHeight="1">
      <c r="A28" s="219"/>
      <c r="B28" s="219"/>
      <c r="C28" s="220"/>
      <c r="D28" s="356"/>
      <c r="E28" s="128"/>
      <c r="F28" s="94" t="s">
        <v>347</v>
      </c>
      <c r="G28" s="108"/>
      <c r="H28" s="206">
        <v>69670</v>
      </c>
      <c r="I28" s="359"/>
      <c r="J28" s="1"/>
      <c r="K28" s="1"/>
      <c r="L28" s="1"/>
      <c r="M28" s="1"/>
      <c r="N28" s="1"/>
    </row>
    <row r="29" spans="1:14" ht="15" customHeight="1">
      <c r="A29" s="219"/>
      <c r="B29" s="219"/>
      <c r="C29" s="220"/>
      <c r="D29" s="358"/>
      <c r="E29" s="359"/>
      <c r="F29" s="94" t="s">
        <v>287</v>
      </c>
      <c r="G29" s="108"/>
      <c r="H29" s="206">
        <v>20200</v>
      </c>
      <c r="I29" s="206"/>
      <c r="J29" s="1"/>
      <c r="K29" s="1"/>
      <c r="L29" s="1"/>
      <c r="M29" s="1"/>
      <c r="N29" s="1"/>
    </row>
    <row r="30" spans="1:14" ht="15" customHeight="1">
      <c r="A30" s="219"/>
      <c r="B30" s="219"/>
      <c r="C30" s="220"/>
      <c r="D30" s="358"/>
      <c r="E30" s="359"/>
      <c r="F30" s="171" t="s">
        <v>354</v>
      </c>
      <c r="G30" s="206"/>
      <c r="H30" s="206">
        <v>634545</v>
      </c>
      <c r="I30" s="206"/>
      <c r="J30" s="1"/>
      <c r="K30" s="1"/>
      <c r="L30" s="1"/>
      <c r="M30" s="1"/>
      <c r="N30" s="1"/>
    </row>
    <row r="31" spans="1:14" ht="15" customHeight="1">
      <c r="A31" s="219"/>
      <c r="B31" s="219"/>
      <c r="C31" s="220"/>
      <c r="D31" s="358"/>
      <c r="E31" s="359"/>
      <c r="F31" s="171" t="s">
        <v>358</v>
      </c>
      <c r="G31" s="206"/>
      <c r="H31" s="206">
        <v>500000</v>
      </c>
      <c r="I31" s="206"/>
      <c r="J31" s="1"/>
      <c r="K31" s="1"/>
      <c r="L31" s="1"/>
      <c r="M31" s="1"/>
      <c r="N31" s="1"/>
    </row>
    <row r="32" spans="1:14" ht="15" customHeight="1">
      <c r="A32" s="219"/>
      <c r="B32" s="219"/>
      <c r="C32" s="220"/>
      <c r="D32" s="358"/>
      <c r="E32" s="359"/>
      <c r="F32" s="94" t="s">
        <v>363</v>
      </c>
      <c r="G32" s="206"/>
      <c r="H32" s="206">
        <v>37000</v>
      </c>
      <c r="I32" s="206"/>
      <c r="J32" s="1"/>
      <c r="K32" s="1"/>
      <c r="L32" s="1"/>
      <c r="M32" s="1"/>
      <c r="N32" s="1"/>
    </row>
    <row r="33" spans="1:14" ht="15" customHeight="1">
      <c r="A33" s="219"/>
      <c r="B33" s="219"/>
      <c r="C33" s="220"/>
      <c r="D33" s="358"/>
      <c r="E33" s="359"/>
      <c r="F33" s="358"/>
      <c r="G33" s="359"/>
      <c r="H33" s="359"/>
      <c r="I33" s="359"/>
      <c r="J33" s="1"/>
      <c r="K33" s="1"/>
      <c r="L33" s="1"/>
      <c r="M33" s="1"/>
      <c r="N33" s="1"/>
    </row>
    <row r="34" spans="1:14" ht="15" customHeight="1">
      <c r="A34" s="187"/>
      <c r="B34" s="187"/>
      <c r="C34" s="220">
        <v>6060</v>
      </c>
      <c r="D34" s="171" t="s">
        <v>352</v>
      </c>
      <c r="E34" s="206"/>
      <c r="F34" s="94" t="s">
        <v>287</v>
      </c>
      <c r="G34" s="206">
        <v>20200</v>
      </c>
      <c r="H34" s="206">
        <v>0</v>
      </c>
      <c r="I34" s="206"/>
      <c r="J34" s="1"/>
      <c r="K34" s="1"/>
      <c r="L34" s="1"/>
      <c r="M34" s="1"/>
      <c r="N34" s="1"/>
    </row>
    <row r="35" spans="1:14" s="379" customFormat="1" ht="15" customHeight="1">
      <c r="A35" s="243"/>
      <c r="B35" s="243"/>
      <c r="C35" s="243"/>
      <c r="D35" s="369"/>
      <c r="E35" s="156"/>
      <c r="F35" s="98"/>
      <c r="G35" s="156"/>
      <c r="H35" s="156"/>
      <c r="I35" s="156"/>
      <c r="J35" s="19"/>
      <c r="K35" s="19"/>
      <c r="L35" s="19"/>
      <c r="M35" s="19"/>
      <c r="N35" s="19"/>
    </row>
    <row r="36" spans="1:14" s="379" customFormat="1" ht="15" customHeight="1">
      <c r="A36" s="243"/>
      <c r="B36" s="243"/>
      <c r="C36" s="243"/>
      <c r="D36" s="369"/>
      <c r="E36" s="150" t="s">
        <v>384</v>
      </c>
      <c r="F36" s="98"/>
      <c r="G36" s="156"/>
      <c r="H36" s="156"/>
      <c r="I36" s="156"/>
      <c r="J36" s="19"/>
      <c r="K36" s="19"/>
      <c r="L36" s="19"/>
      <c r="M36" s="19"/>
      <c r="N36" s="19"/>
    </row>
    <row r="37" spans="1:14" ht="15" customHeight="1">
      <c r="A37" s="231" t="s">
        <v>125</v>
      </c>
      <c r="B37" s="233" t="s">
        <v>126</v>
      </c>
      <c r="C37" s="231" t="s">
        <v>2</v>
      </c>
      <c r="D37" s="231" t="s">
        <v>3</v>
      </c>
      <c r="E37" s="233" t="s">
        <v>131</v>
      </c>
      <c r="F37" s="231" t="s">
        <v>6</v>
      </c>
      <c r="G37" s="233" t="s">
        <v>127</v>
      </c>
      <c r="H37" s="231" t="s">
        <v>128</v>
      </c>
      <c r="I37" s="231" t="s">
        <v>9</v>
      </c>
      <c r="J37" s="1"/>
      <c r="K37" s="1"/>
      <c r="L37" s="1"/>
      <c r="M37" s="1"/>
      <c r="N37" s="1"/>
    </row>
    <row r="38" spans="1:14" ht="15" customHeight="1">
      <c r="A38" s="234"/>
      <c r="B38" s="236"/>
      <c r="C38" s="234"/>
      <c r="D38" s="234"/>
      <c r="E38" s="236" t="s">
        <v>5</v>
      </c>
      <c r="F38" s="234"/>
      <c r="G38" s="236"/>
      <c r="H38" s="234"/>
      <c r="I38" s="234" t="s">
        <v>129</v>
      </c>
      <c r="J38" s="1"/>
      <c r="K38" s="1"/>
      <c r="L38" s="1"/>
      <c r="M38" s="1"/>
      <c r="N38" s="1"/>
    </row>
    <row r="39" spans="1:14" ht="15" customHeight="1">
      <c r="A39" s="249"/>
      <c r="B39" s="219"/>
      <c r="C39" s="242"/>
      <c r="D39" s="370" t="s">
        <v>92</v>
      </c>
      <c r="E39" s="371">
        <v>0</v>
      </c>
      <c r="F39" s="370"/>
      <c r="G39" s="371">
        <f>G44</f>
        <v>69670</v>
      </c>
      <c r="H39" s="371">
        <v>0</v>
      </c>
      <c r="I39" s="371">
        <f>E39+G39</f>
        <v>69670</v>
      </c>
      <c r="J39" s="1"/>
      <c r="K39" s="1"/>
      <c r="L39" s="1"/>
      <c r="M39" s="1"/>
      <c r="N39" s="1"/>
    </row>
    <row r="40" spans="1:14" ht="15" customHeight="1">
      <c r="A40" s="249"/>
      <c r="B40" s="219"/>
      <c r="C40" s="220">
        <v>6660</v>
      </c>
      <c r="D40" s="171" t="s">
        <v>341</v>
      </c>
      <c r="E40" s="128"/>
      <c r="F40" s="94"/>
      <c r="G40" s="108"/>
      <c r="H40" s="108"/>
      <c r="I40" s="124"/>
      <c r="J40" s="1"/>
      <c r="K40" s="1"/>
      <c r="L40" s="1"/>
      <c r="M40" s="1"/>
      <c r="N40" s="1"/>
    </row>
    <row r="41" spans="1:14" ht="15" customHeight="1">
      <c r="A41" s="249"/>
      <c r="B41" s="219"/>
      <c r="C41" s="220"/>
      <c r="D41" s="171" t="s">
        <v>342</v>
      </c>
      <c r="E41" s="128"/>
      <c r="F41" s="94"/>
      <c r="G41" s="108"/>
      <c r="H41" s="108"/>
      <c r="I41" s="124"/>
      <c r="J41" s="1"/>
      <c r="K41" s="1"/>
      <c r="L41" s="1"/>
      <c r="M41" s="1"/>
      <c r="N41" s="1"/>
    </row>
    <row r="42" spans="1:14" ht="15" customHeight="1">
      <c r="A42" s="249"/>
      <c r="B42" s="219"/>
      <c r="C42" s="220"/>
      <c r="D42" s="171" t="s">
        <v>343</v>
      </c>
      <c r="E42" s="128"/>
      <c r="F42" s="94"/>
      <c r="G42" s="108"/>
      <c r="H42" s="108"/>
      <c r="I42" s="124"/>
      <c r="J42" s="1"/>
      <c r="K42" s="1"/>
      <c r="L42" s="1"/>
      <c r="M42" s="1"/>
      <c r="N42" s="1"/>
    </row>
    <row r="43" spans="1:14" ht="15" customHeight="1">
      <c r="A43" s="249"/>
      <c r="B43" s="219"/>
      <c r="C43" s="220"/>
      <c r="D43" s="171" t="s">
        <v>344</v>
      </c>
      <c r="E43" s="128"/>
      <c r="F43" s="136"/>
      <c r="G43" s="108"/>
      <c r="H43" s="108"/>
      <c r="I43" s="124"/>
      <c r="J43" s="1"/>
      <c r="K43" s="1"/>
      <c r="L43" s="1"/>
      <c r="M43" s="1"/>
      <c r="N43" s="1"/>
    </row>
    <row r="44" spans="1:14" ht="15" customHeight="1">
      <c r="A44" s="249"/>
      <c r="B44" s="219"/>
      <c r="C44" s="220"/>
      <c r="D44" s="356" t="s">
        <v>345</v>
      </c>
      <c r="E44" s="128"/>
      <c r="F44" s="94" t="s">
        <v>347</v>
      </c>
      <c r="G44" s="108">
        <v>69670</v>
      </c>
      <c r="H44" s="108">
        <v>0</v>
      </c>
      <c r="I44" s="124">
        <v>69670</v>
      </c>
      <c r="J44" s="1"/>
      <c r="K44" s="1"/>
      <c r="L44" s="1"/>
      <c r="M44" s="1"/>
      <c r="N44" s="1"/>
    </row>
    <row r="45" spans="1:14" ht="15" customHeight="1">
      <c r="A45" s="172">
        <v>700</v>
      </c>
      <c r="B45" s="172"/>
      <c r="C45" s="214"/>
      <c r="D45" s="172" t="s">
        <v>25</v>
      </c>
      <c r="E45" s="141">
        <f>E46+E50</f>
        <v>898000</v>
      </c>
      <c r="F45" s="141"/>
      <c r="G45" s="141">
        <f>G46+G50</f>
        <v>135000</v>
      </c>
      <c r="H45" s="141">
        <f>H46</f>
        <v>800</v>
      </c>
      <c r="I45" s="141">
        <f>E45+G45-H45</f>
        <v>1032200</v>
      </c>
      <c r="J45" s="1"/>
      <c r="K45" s="1"/>
      <c r="L45" s="1"/>
      <c r="M45" s="1"/>
      <c r="N45" s="1"/>
    </row>
    <row r="46" spans="1:14" ht="15" customHeight="1">
      <c r="A46" s="249"/>
      <c r="B46" s="218">
        <v>70005</v>
      </c>
      <c r="C46" s="216"/>
      <c r="D46" s="195" t="s">
        <v>26</v>
      </c>
      <c r="E46" s="125">
        <v>440000</v>
      </c>
      <c r="F46" s="108" t="s">
        <v>310</v>
      </c>
      <c r="G46" s="125">
        <f>SUM(G47:G49)</f>
        <v>135000</v>
      </c>
      <c r="H46" s="125">
        <v>800</v>
      </c>
      <c r="I46" s="125">
        <f>E46+G46-H46</f>
        <v>574200</v>
      </c>
      <c r="J46" s="1"/>
      <c r="K46" s="1"/>
      <c r="L46" s="1"/>
      <c r="M46" s="1"/>
      <c r="N46" s="1"/>
    </row>
    <row r="47" spans="1:14" ht="15" customHeight="1">
      <c r="A47" s="249"/>
      <c r="B47" s="222"/>
      <c r="C47" s="216"/>
      <c r="D47" s="195"/>
      <c r="E47" s="125"/>
      <c r="F47" s="94" t="s">
        <v>355</v>
      </c>
      <c r="G47" s="108">
        <v>30000</v>
      </c>
      <c r="H47" s="108"/>
      <c r="I47" s="124"/>
      <c r="J47" s="1"/>
      <c r="K47" s="1"/>
      <c r="L47" s="1"/>
      <c r="M47" s="1"/>
      <c r="N47" s="1"/>
    </row>
    <row r="48" spans="1:14" ht="15" customHeight="1">
      <c r="A48" s="249"/>
      <c r="B48" s="222"/>
      <c r="C48" s="216"/>
      <c r="D48" s="195"/>
      <c r="E48" s="125"/>
      <c r="F48" s="171" t="s">
        <v>358</v>
      </c>
      <c r="G48" s="108">
        <v>105000</v>
      </c>
      <c r="H48" s="108"/>
      <c r="I48" s="124"/>
      <c r="J48" s="1"/>
      <c r="K48" s="1"/>
      <c r="L48" s="1"/>
      <c r="M48" s="1"/>
      <c r="N48" s="1"/>
    </row>
    <row r="49" spans="1:14" ht="15" customHeight="1">
      <c r="A49" s="249"/>
      <c r="B49" s="221"/>
      <c r="C49" s="216"/>
      <c r="D49" s="195"/>
      <c r="E49" s="125"/>
      <c r="F49" s="136" t="s">
        <v>360</v>
      </c>
      <c r="G49" s="108"/>
      <c r="H49" s="108">
        <v>800</v>
      </c>
      <c r="I49" s="124"/>
      <c r="J49" s="1"/>
      <c r="K49" s="1"/>
      <c r="L49" s="1"/>
      <c r="M49" s="1"/>
      <c r="N49" s="1"/>
    </row>
    <row r="50" spans="1:14" ht="15" customHeight="1">
      <c r="A50" s="219"/>
      <c r="B50" s="222">
        <v>70020</v>
      </c>
      <c r="C50" s="216"/>
      <c r="D50" s="195" t="s">
        <v>198</v>
      </c>
      <c r="E50" s="125">
        <v>458000</v>
      </c>
      <c r="F50" s="136"/>
      <c r="G50" s="109">
        <v>0</v>
      </c>
      <c r="H50" s="109">
        <v>0</v>
      </c>
      <c r="I50" s="125">
        <f>E50+G50</f>
        <v>458000</v>
      </c>
      <c r="J50" s="1"/>
      <c r="K50" s="1"/>
      <c r="L50" s="1"/>
      <c r="M50" s="1"/>
      <c r="N50" s="1"/>
    </row>
    <row r="51" spans="1:14" ht="15" customHeight="1">
      <c r="A51" s="212">
        <v>710</v>
      </c>
      <c r="B51" s="172"/>
      <c r="C51" s="214"/>
      <c r="D51" s="172" t="s">
        <v>135</v>
      </c>
      <c r="E51" s="141">
        <f>E52+E53+E54+E55</f>
        <v>768000</v>
      </c>
      <c r="F51" s="141"/>
      <c r="G51" s="141">
        <f>G52+G53+G54+G55</f>
        <v>10333</v>
      </c>
      <c r="H51" s="141">
        <v>0</v>
      </c>
      <c r="I51" s="141">
        <f>E51+G51-H51</f>
        <v>778333</v>
      </c>
      <c r="J51" s="1"/>
      <c r="K51" s="1"/>
      <c r="L51" s="1"/>
      <c r="M51" s="1"/>
      <c r="N51" s="1"/>
    </row>
    <row r="52" spans="1:14" ht="15" customHeight="1">
      <c r="A52" s="240"/>
      <c r="B52" s="216">
        <v>71013</v>
      </c>
      <c r="C52" s="216"/>
      <c r="D52" s="195" t="s">
        <v>36</v>
      </c>
      <c r="E52" s="125">
        <v>178000</v>
      </c>
      <c r="F52" s="124"/>
      <c r="G52" s="125">
        <v>0</v>
      </c>
      <c r="H52" s="125">
        <v>0</v>
      </c>
      <c r="I52" s="125">
        <f>E52</f>
        <v>178000</v>
      </c>
      <c r="J52" s="1"/>
      <c r="K52" s="1"/>
      <c r="L52" s="1"/>
      <c r="M52" s="1"/>
      <c r="N52" s="1"/>
    </row>
    <row r="53" spans="1:14" ht="15" customHeight="1">
      <c r="A53" s="9"/>
      <c r="B53" s="195">
        <v>71014</v>
      </c>
      <c r="C53" s="216"/>
      <c r="D53" s="195" t="s">
        <v>37</v>
      </c>
      <c r="E53" s="125">
        <v>210000</v>
      </c>
      <c r="F53" s="109"/>
      <c r="G53" s="109">
        <v>0</v>
      </c>
      <c r="H53" s="109">
        <v>0</v>
      </c>
      <c r="I53" s="125">
        <f>E53+G53</f>
        <v>210000</v>
      </c>
      <c r="J53" s="1"/>
      <c r="K53" s="1"/>
      <c r="L53" s="1"/>
      <c r="M53" s="1"/>
      <c r="N53" s="1"/>
    </row>
    <row r="54" spans="1:14" ht="15" customHeight="1">
      <c r="A54" s="9"/>
      <c r="B54" s="224">
        <v>71015</v>
      </c>
      <c r="C54" s="216"/>
      <c r="D54" s="195" t="s">
        <v>136</v>
      </c>
      <c r="E54" s="125">
        <v>290000</v>
      </c>
      <c r="F54" s="108" t="s">
        <v>351</v>
      </c>
      <c r="G54" s="108">
        <v>10333</v>
      </c>
      <c r="H54" s="108"/>
      <c r="I54" s="125">
        <f>E54+G54-H54</f>
        <v>300333</v>
      </c>
      <c r="J54" s="1"/>
      <c r="K54" s="1"/>
      <c r="L54" s="1"/>
      <c r="M54" s="1"/>
      <c r="N54" s="1"/>
    </row>
    <row r="55" spans="1:14" ht="15" customHeight="1">
      <c r="A55" s="11"/>
      <c r="B55" s="216">
        <v>71095</v>
      </c>
      <c r="C55" s="216"/>
      <c r="D55" s="195" t="s">
        <v>177</v>
      </c>
      <c r="E55" s="125">
        <v>90000</v>
      </c>
      <c r="F55" s="92"/>
      <c r="G55" s="109">
        <v>0</v>
      </c>
      <c r="H55" s="109">
        <v>0</v>
      </c>
      <c r="I55" s="125">
        <f>E55+G55-H55</f>
        <v>90000</v>
      </c>
      <c r="J55" s="1"/>
      <c r="K55" s="1"/>
      <c r="L55" s="1"/>
      <c r="M55" s="1"/>
      <c r="N55" s="1"/>
    </row>
    <row r="56" spans="1:14" ht="15" customHeight="1">
      <c r="A56" s="36">
        <v>750</v>
      </c>
      <c r="B56" s="262"/>
      <c r="C56" s="214"/>
      <c r="D56" s="172" t="s">
        <v>137</v>
      </c>
      <c r="E56" s="141">
        <f>E57+E58+E60+E66+E68+E75</f>
        <v>6829987</v>
      </c>
      <c r="F56" s="141"/>
      <c r="G56" s="141">
        <f>G60+G66+G68+G75+G64</f>
        <v>729427</v>
      </c>
      <c r="H56" s="141">
        <f>H60+H66+H68+H75+H57</f>
        <v>181932</v>
      </c>
      <c r="I56" s="141">
        <f>E56+G56-H56</f>
        <v>7377482</v>
      </c>
      <c r="J56" s="1"/>
      <c r="K56" s="1"/>
      <c r="L56" s="1"/>
      <c r="M56" s="1"/>
      <c r="N56" s="1"/>
    </row>
    <row r="57" spans="1:14" ht="15" customHeight="1">
      <c r="A57" s="12"/>
      <c r="B57" s="195">
        <v>75011</v>
      </c>
      <c r="C57" s="195"/>
      <c r="D57" s="216" t="s">
        <v>40</v>
      </c>
      <c r="E57" s="125">
        <v>107000</v>
      </c>
      <c r="F57" s="136" t="s">
        <v>360</v>
      </c>
      <c r="G57" s="108"/>
      <c r="H57" s="108">
        <v>2100</v>
      </c>
      <c r="I57" s="125">
        <f>E57-H57</f>
        <v>104900</v>
      </c>
      <c r="J57" s="1"/>
      <c r="K57" s="1"/>
      <c r="L57" s="1"/>
      <c r="M57" s="1"/>
      <c r="N57" s="1"/>
    </row>
    <row r="58" spans="1:14" ht="15" customHeight="1">
      <c r="A58" s="13"/>
      <c r="B58" s="218">
        <v>75019</v>
      </c>
      <c r="C58" s="195"/>
      <c r="D58" s="216" t="s">
        <v>138</v>
      </c>
      <c r="E58" s="125">
        <v>314500</v>
      </c>
      <c r="F58" s="109"/>
      <c r="G58" s="109">
        <v>0</v>
      </c>
      <c r="H58" s="109">
        <v>0</v>
      </c>
      <c r="I58" s="125">
        <f>E58</f>
        <v>314500</v>
      </c>
      <c r="J58" s="1"/>
      <c r="K58" s="1"/>
      <c r="L58" s="1"/>
      <c r="M58" s="1"/>
      <c r="N58" s="1"/>
    </row>
    <row r="59" spans="1:14" ht="15" customHeight="1">
      <c r="A59" s="13"/>
      <c r="B59" s="221"/>
      <c r="C59" s="195"/>
      <c r="D59" s="216"/>
      <c r="E59" s="125"/>
      <c r="F59" s="109"/>
      <c r="G59" s="109"/>
      <c r="H59" s="109"/>
      <c r="I59" s="125"/>
      <c r="J59" s="1"/>
      <c r="K59" s="1"/>
      <c r="L59" s="1"/>
      <c r="M59" s="1"/>
      <c r="N59" s="1"/>
    </row>
    <row r="60" spans="1:14" ht="15" customHeight="1">
      <c r="A60" s="13"/>
      <c r="B60" s="222">
        <v>75020</v>
      </c>
      <c r="C60" s="195"/>
      <c r="D60" s="216" t="s">
        <v>41</v>
      </c>
      <c r="E60" s="125">
        <v>5515208</v>
      </c>
      <c r="F60" s="124" t="s">
        <v>311</v>
      </c>
      <c r="G60" s="125">
        <f>G61+G62</f>
        <v>21880</v>
      </c>
      <c r="H60" s="125">
        <f>H62</f>
        <v>98395</v>
      </c>
      <c r="I60" s="125">
        <f>E60+G60-H60</f>
        <v>5438693</v>
      </c>
      <c r="J60" s="1"/>
      <c r="K60" s="1"/>
      <c r="L60" s="1"/>
      <c r="M60" s="1"/>
      <c r="N60" s="1"/>
    </row>
    <row r="61" spans="1:14" ht="15" customHeight="1">
      <c r="A61" s="13"/>
      <c r="B61" s="222"/>
      <c r="C61" s="216"/>
      <c r="D61" s="195"/>
      <c r="E61" s="125"/>
      <c r="F61" s="108" t="s">
        <v>299</v>
      </c>
      <c r="G61" s="206">
        <v>16000</v>
      </c>
      <c r="H61" s="206"/>
      <c r="I61" s="124"/>
      <c r="J61" s="1"/>
      <c r="K61" s="1"/>
      <c r="L61" s="1"/>
      <c r="M61" s="1"/>
      <c r="N61" s="1"/>
    </row>
    <row r="62" spans="1:14" ht="15" customHeight="1">
      <c r="A62" s="13"/>
      <c r="B62" s="222"/>
      <c r="C62" s="216"/>
      <c r="D62" s="195"/>
      <c r="E62" s="125"/>
      <c r="F62" s="94" t="s">
        <v>363</v>
      </c>
      <c r="G62" s="206">
        <v>5880</v>
      </c>
      <c r="H62" s="206">
        <v>98395</v>
      </c>
      <c r="I62" s="124"/>
      <c r="J62" s="1"/>
      <c r="K62" s="1"/>
      <c r="L62" s="1"/>
      <c r="M62" s="1"/>
      <c r="N62" s="1"/>
    </row>
    <row r="63" spans="1:14" ht="15" customHeight="1">
      <c r="A63" s="13"/>
      <c r="B63" s="222"/>
      <c r="C63" s="216"/>
      <c r="D63" s="195"/>
      <c r="E63" s="125"/>
      <c r="F63" s="94"/>
      <c r="G63" s="206"/>
      <c r="H63" s="206"/>
      <c r="I63" s="124"/>
      <c r="J63" s="1"/>
      <c r="K63" s="1"/>
      <c r="L63" s="1"/>
      <c r="M63" s="1"/>
      <c r="N63" s="1"/>
    </row>
    <row r="64" spans="1:14" ht="15" customHeight="1">
      <c r="A64" s="13"/>
      <c r="B64" s="218">
        <v>75023</v>
      </c>
      <c r="C64" s="216"/>
      <c r="D64" s="195" t="s">
        <v>317</v>
      </c>
      <c r="E64" s="125">
        <v>0</v>
      </c>
      <c r="F64" s="171" t="s">
        <v>358</v>
      </c>
      <c r="G64" s="206">
        <v>40000</v>
      </c>
      <c r="H64" s="372">
        <v>0</v>
      </c>
      <c r="I64" s="125">
        <v>40000</v>
      </c>
      <c r="J64" s="1"/>
      <c r="K64" s="1"/>
      <c r="L64" s="1"/>
      <c r="M64" s="1"/>
      <c r="N64" s="1"/>
    </row>
    <row r="65" spans="1:14" ht="15" customHeight="1">
      <c r="A65" s="13"/>
      <c r="B65" s="222"/>
      <c r="C65" s="216"/>
      <c r="D65" s="195"/>
      <c r="E65" s="125"/>
      <c r="F65" s="171"/>
      <c r="G65" s="206"/>
      <c r="H65" s="372"/>
      <c r="I65" s="125"/>
      <c r="J65" s="1"/>
      <c r="K65" s="1"/>
      <c r="L65" s="1"/>
      <c r="M65" s="1"/>
      <c r="N65" s="1"/>
    </row>
    <row r="66" spans="1:14" ht="15" customHeight="1">
      <c r="A66" s="13"/>
      <c r="B66" s="218">
        <v>75045</v>
      </c>
      <c r="C66" s="216"/>
      <c r="D66" s="195" t="s">
        <v>200</v>
      </c>
      <c r="E66" s="125">
        <v>23500</v>
      </c>
      <c r="F66" s="136" t="s">
        <v>360</v>
      </c>
      <c r="G66" s="206">
        <v>0</v>
      </c>
      <c r="H66" s="206">
        <v>500</v>
      </c>
      <c r="I66" s="125">
        <f>E66-H66</f>
        <v>23000</v>
      </c>
      <c r="J66" s="1"/>
      <c r="K66" s="1"/>
      <c r="L66" s="1"/>
      <c r="M66" s="1"/>
      <c r="N66" s="1"/>
    </row>
    <row r="67" spans="1:14" ht="15" customHeight="1">
      <c r="A67" s="13"/>
      <c r="B67" s="221"/>
      <c r="C67" s="216"/>
      <c r="D67" s="195"/>
      <c r="E67" s="125"/>
      <c r="F67" s="136"/>
      <c r="G67" s="206"/>
      <c r="H67" s="206"/>
      <c r="I67" s="125"/>
      <c r="J67" s="1"/>
      <c r="K67" s="1"/>
      <c r="L67" s="1"/>
      <c r="M67" s="1"/>
      <c r="N67" s="1"/>
    </row>
    <row r="68" spans="1:14" ht="15" customHeight="1">
      <c r="A68" s="11"/>
      <c r="B68" s="223">
        <v>75075</v>
      </c>
      <c r="C68" s="216"/>
      <c r="D68" s="195" t="s">
        <v>139</v>
      </c>
      <c r="E68" s="125">
        <v>308000</v>
      </c>
      <c r="F68" s="94" t="s">
        <v>279</v>
      </c>
      <c r="G68" s="108">
        <v>0</v>
      </c>
      <c r="H68" s="206">
        <v>80937</v>
      </c>
      <c r="I68" s="125">
        <f>E68+G68-H68</f>
        <v>227063</v>
      </c>
      <c r="J68" s="1"/>
      <c r="K68" s="1"/>
      <c r="L68" s="1"/>
      <c r="M68" s="1"/>
      <c r="N68" s="1"/>
    </row>
    <row r="69" spans="1:14" ht="15" customHeight="1">
      <c r="A69" s="19"/>
      <c r="B69" s="254"/>
      <c r="C69" s="254"/>
      <c r="D69" s="254"/>
      <c r="E69" s="164"/>
      <c r="F69" s="98"/>
      <c r="G69" s="150"/>
      <c r="H69" s="156"/>
      <c r="I69" s="164"/>
      <c r="J69" s="1"/>
      <c r="K69" s="1"/>
      <c r="L69" s="1"/>
      <c r="M69" s="1"/>
      <c r="N69" s="1"/>
    </row>
    <row r="70" spans="1:14" ht="15" customHeight="1">
      <c r="A70" s="19"/>
      <c r="B70" s="254"/>
      <c r="C70" s="254"/>
      <c r="D70" s="254"/>
      <c r="E70" s="164"/>
      <c r="F70" s="98"/>
      <c r="G70" s="150"/>
      <c r="H70" s="156"/>
      <c r="I70" s="164"/>
      <c r="J70" s="1"/>
      <c r="K70" s="1"/>
      <c r="L70" s="1"/>
      <c r="M70" s="1"/>
      <c r="N70" s="1"/>
    </row>
    <row r="71" spans="1:14" ht="15" customHeight="1">
      <c r="A71" s="19"/>
      <c r="B71" s="254"/>
      <c r="C71" s="254"/>
      <c r="D71" s="254"/>
      <c r="E71" s="164"/>
      <c r="F71" s="98"/>
      <c r="G71" s="150"/>
      <c r="H71" s="156"/>
      <c r="I71" s="164"/>
      <c r="J71" s="1"/>
      <c r="K71" s="1"/>
      <c r="L71" s="1"/>
      <c r="M71" s="1"/>
      <c r="N71" s="1"/>
    </row>
    <row r="72" spans="1:14" ht="15" customHeight="1">
      <c r="A72" s="19"/>
      <c r="B72" s="254"/>
      <c r="C72" s="254"/>
      <c r="D72" s="254"/>
      <c r="E72" s="150" t="s">
        <v>385</v>
      </c>
      <c r="F72" s="98"/>
      <c r="G72" s="150"/>
      <c r="H72" s="156"/>
      <c r="I72" s="164"/>
      <c r="J72" s="1"/>
      <c r="K72" s="1"/>
      <c r="L72" s="1"/>
      <c r="M72" s="1"/>
      <c r="N72" s="1"/>
    </row>
    <row r="73" spans="1:14" ht="15" customHeight="1">
      <c r="A73" s="231" t="s">
        <v>125</v>
      </c>
      <c r="B73" s="233" t="s">
        <v>126</v>
      </c>
      <c r="C73" s="231" t="s">
        <v>2</v>
      </c>
      <c r="D73" s="231" t="s">
        <v>3</v>
      </c>
      <c r="E73" s="233" t="s">
        <v>131</v>
      </c>
      <c r="F73" s="231" t="s">
        <v>6</v>
      </c>
      <c r="G73" s="233" t="s">
        <v>127</v>
      </c>
      <c r="H73" s="231" t="s">
        <v>128</v>
      </c>
      <c r="I73" s="231" t="s">
        <v>9</v>
      </c>
      <c r="J73" s="1"/>
      <c r="K73" s="1"/>
      <c r="L73" s="1"/>
      <c r="M73" s="1"/>
      <c r="N73" s="1"/>
    </row>
    <row r="74" spans="1:14" ht="15" customHeight="1">
      <c r="A74" s="234"/>
      <c r="B74" s="236"/>
      <c r="C74" s="234"/>
      <c r="D74" s="234"/>
      <c r="E74" s="236" t="s">
        <v>5</v>
      </c>
      <c r="F74" s="234"/>
      <c r="G74" s="236"/>
      <c r="H74" s="234"/>
      <c r="I74" s="234" t="s">
        <v>129</v>
      </c>
      <c r="J74" s="1"/>
      <c r="K74" s="1"/>
      <c r="L74" s="1"/>
      <c r="M74" s="1"/>
      <c r="N74" s="1"/>
    </row>
    <row r="75" spans="1:14" ht="15" customHeight="1">
      <c r="A75" s="13"/>
      <c r="B75" s="222">
        <v>75095</v>
      </c>
      <c r="C75" s="223"/>
      <c r="D75" s="221" t="s">
        <v>177</v>
      </c>
      <c r="E75" s="209">
        <v>561779</v>
      </c>
      <c r="F75" s="209"/>
      <c r="G75" s="209">
        <f>G76+G83</f>
        <v>667547</v>
      </c>
      <c r="H75" s="209">
        <f>H76+H83</f>
        <v>0</v>
      </c>
      <c r="I75" s="209">
        <f>E75+G75-H75</f>
        <v>1229326</v>
      </c>
      <c r="J75" s="1"/>
      <c r="K75" s="1"/>
      <c r="L75" s="1"/>
      <c r="M75" s="1"/>
      <c r="N75" s="1"/>
    </row>
    <row r="76" spans="1:14" ht="15" customHeight="1">
      <c r="A76" s="13"/>
      <c r="B76" s="222"/>
      <c r="C76" s="216"/>
      <c r="D76" s="373" t="s">
        <v>267</v>
      </c>
      <c r="E76" s="372">
        <v>0</v>
      </c>
      <c r="F76" s="373"/>
      <c r="G76" s="372">
        <f>G81</f>
        <v>30633</v>
      </c>
      <c r="H76" s="372">
        <v>0</v>
      </c>
      <c r="I76" s="125">
        <f>E76+G76-H76</f>
        <v>30633</v>
      </c>
      <c r="J76" s="1"/>
      <c r="K76" s="1"/>
      <c r="L76" s="1"/>
      <c r="M76" s="1"/>
      <c r="N76" s="1"/>
    </row>
    <row r="77" spans="1:14" ht="15" customHeight="1">
      <c r="A77" s="13"/>
      <c r="B77" s="222"/>
      <c r="C77" s="216"/>
      <c r="D77" s="97" t="s">
        <v>92</v>
      </c>
      <c r="E77" s="81"/>
      <c r="F77" s="169"/>
      <c r="G77" s="137"/>
      <c r="H77" s="309"/>
      <c r="I77" s="51"/>
      <c r="J77" s="1"/>
      <c r="K77" s="1"/>
      <c r="L77" s="1"/>
      <c r="M77" s="1"/>
      <c r="N77" s="1"/>
    </row>
    <row r="78" spans="1:14" ht="15" customHeight="1">
      <c r="A78" s="13"/>
      <c r="B78" s="222"/>
      <c r="C78" s="245">
        <v>4560</v>
      </c>
      <c r="D78" s="169" t="s">
        <v>337</v>
      </c>
      <c r="E78" s="342"/>
      <c r="F78" s="169"/>
      <c r="G78" s="137"/>
      <c r="H78" s="309"/>
      <c r="I78" s="355"/>
      <c r="J78" s="1"/>
      <c r="K78" s="1"/>
      <c r="L78" s="1"/>
      <c r="M78" s="1"/>
      <c r="N78" s="1"/>
    </row>
    <row r="79" spans="1:14" ht="15" customHeight="1">
      <c r="A79" s="13"/>
      <c r="B79" s="222"/>
      <c r="C79" s="245"/>
      <c r="D79" s="169" t="s">
        <v>338</v>
      </c>
      <c r="E79" s="342"/>
      <c r="F79" s="169"/>
      <c r="G79" s="137"/>
      <c r="H79" s="309"/>
      <c r="I79" s="355"/>
      <c r="J79" s="1"/>
      <c r="K79" s="1"/>
      <c r="L79" s="1"/>
      <c r="M79" s="1"/>
      <c r="N79" s="1"/>
    </row>
    <row r="80" spans="1:14" ht="15" customHeight="1">
      <c r="A80" s="13"/>
      <c r="B80" s="222"/>
      <c r="C80" s="241"/>
      <c r="D80" s="169" t="s">
        <v>339</v>
      </c>
      <c r="E80" s="355"/>
      <c r="F80" s="94"/>
      <c r="G80" s="108"/>
      <c r="H80" s="108"/>
      <c r="I80" s="310"/>
      <c r="J80" s="1"/>
      <c r="K80" s="1"/>
      <c r="L80" s="1"/>
      <c r="M80" s="1"/>
      <c r="N80" s="1"/>
    </row>
    <row r="81" spans="1:14" ht="15" customHeight="1">
      <c r="A81" s="13"/>
      <c r="B81" s="222"/>
      <c r="C81" s="241"/>
      <c r="D81" s="169" t="s">
        <v>340</v>
      </c>
      <c r="E81" s="355">
        <v>0</v>
      </c>
      <c r="F81" s="108" t="s">
        <v>279</v>
      </c>
      <c r="G81" s="108">
        <v>30633</v>
      </c>
      <c r="H81" s="108">
        <v>0</v>
      </c>
      <c r="I81" s="374">
        <v>30633</v>
      </c>
      <c r="J81" s="1"/>
      <c r="K81" s="1"/>
      <c r="L81" s="1"/>
      <c r="M81" s="1"/>
      <c r="N81" s="1"/>
    </row>
    <row r="82" spans="1:14" ht="15" customHeight="1">
      <c r="A82" s="13"/>
      <c r="B82" s="222"/>
      <c r="C82" s="241"/>
      <c r="D82" s="169"/>
      <c r="E82" s="355"/>
      <c r="F82" s="94"/>
      <c r="G82" s="108"/>
      <c r="H82" s="108"/>
      <c r="I82" s="310"/>
      <c r="J82" s="1"/>
      <c r="K82" s="1"/>
      <c r="L82" s="1"/>
      <c r="M82" s="1"/>
      <c r="N82" s="1"/>
    </row>
    <row r="83" spans="1:14" ht="15" customHeight="1">
      <c r="A83" s="13"/>
      <c r="B83" s="47"/>
      <c r="C83" s="50"/>
      <c r="D83" s="152" t="s">
        <v>269</v>
      </c>
      <c r="E83" s="153">
        <v>561779</v>
      </c>
      <c r="F83" s="153"/>
      <c r="G83" s="153">
        <f>G86+G88+G94</f>
        <v>636914</v>
      </c>
      <c r="H83" s="153">
        <v>0</v>
      </c>
      <c r="I83" s="375">
        <f>E83+G83-H83</f>
        <v>1198693</v>
      </c>
      <c r="J83" s="1"/>
      <c r="K83" s="1"/>
      <c r="L83" s="1"/>
      <c r="M83" s="1"/>
      <c r="N83" s="1"/>
    </row>
    <row r="84" spans="1:14" ht="15" customHeight="1">
      <c r="A84" s="13"/>
      <c r="B84" s="47"/>
      <c r="C84" s="50"/>
      <c r="D84" s="94" t="s">
        <v>371</v>
      </c>
      <c r="E84" s="153"/>
      <c r="F84" s="153"/>
      <c r="G84" s="153"/>
      <c r="H84" s="153"/>
      <c r="I84" s="375"/>
      <c r="J84" s="1"/>
      <c r="K84" s="1"/>
      <c r="L84" s="1"/>
      <c r="M84" s="1"/>
      <c r="N84" s="1"/>
    </row>
    <row r="85" spans="1:14" ht="15" customHeight="1">
      <c r="A85" s="13"/>
      <c r="B85" s="47"/>
      <c r="C85" s="50"/>
      <c r="D85" s="366" t="s">
        <v>372</v>
      </c>
      <c r="E85" s="124"/>
      <c r="F85" s="94"/>
      <c r="G85" s="108"/>
      <c r="H85" s="108">
        <v>0</v>
      </c>
      <c r="I85" s="108">
        <f>E85+G85-H85</f>
        <v>0</v>
      </c>
      <c r="J85" s="1"/>
      <c r="K85" s="1"/>
      <c r="L85" s="1"/>
      <c r="M85" s="1"/>
      <c r="N85" s="1"/>
    </row>
    <row r="86" spans="1:14" ht="15" customHeight="1">
      <c r="A86" s="13"/>
      <c r="B86" s="47"/>
      <c r="C86" s="50"/>
      <c r="D86" s="389" t="s">
        <v>373</v>
      </c>
      <c r="E86" s="130"/>
      <c r="F86" s="94" t="s">
        <v>363</v>
      </c>
      <c r="G86" s="108">
        <v>92515</v>
      </c>
      <c r="H86" s="108"/>
      <c r="I86" s="108"/>
      <c r="J86" s="1"/>
      <c r="K86" s="1"/>
      <c r="L86" s="1"/>
      <c r="M86" s="1"/>
      <c r="N86" s="1"/>
    </row>
    <row r="87" spans="1:14" ht="15" customHeight="1">
      <c r="A87" s="13"/>
      <c r="B87" s="47"/>
      <c r="C87" s="220"/>
      <c r="D87" s="352"/>
      <c r="E87" s="130"/>
      <c r="F87" s="112"/>
      <c r="G87" s="108"/>
      <c r="H87" s="108"/>
      <c r="I87" s="111">
        <f>E87-H87</f>
        <v>0</v>
      </c>
      <c r="J87" s="1"/>
      <c r="K87" s="1"/>
      <c r="L87" s="1"/>
      <c r="M87" s="1"/>
      <c r="N87" s="1"/>
    </row>
    <row r="88" spans="1:14" ht="15" customHeight="1">
      <c r="A88" s="13"/>
      <c r="B88" s="47"/>
      <c r="C88" s="220">
        <v>6050</v>
      </c>
      <c r="D88" s="171" t="s">
        <v>316</v>
      </c>
      <c r="E88" s="207">
        <v>0</v>
      </c>
      <c r="F88" s="108" t="s">
        <v>279</v>
      </c>
      <c r="G88" s="206">
        <v>438526</v>
      </c>
      <c r="H88" s="206">
        <v>0</v>
      </c>
      <c r="I88" s="206">
        <v>438526</v>
      </c>
      <c r="J88" s="1"/>
      <c r="K88" s="1"/>
      <c r="L88" s="1"/>
      <c r="M88" s="1"/>
      <c r="N88" s="1"/>
    </row>
    <row r="89" spans="1:14" ht="15" customHeight="1">
      <c r="A89" s="13"/>
      <c r="B89" s="47"/>
      <c r="C89" s="220"/>
      <c r="D89" s="171"/>
      <c r="E89" s="207"/>
      <c r="F89" s="153"/>
      <c r="G89" s="203"/>
      <c r="H89" s="203"/>
      <c r="I89" s="203"/>
      <c r="J89" s="1"/>
      <c r="K89" s="1"/>
      <c r="L89" s="1"/>
      <c r="M89" s="1"/>
      <c r="N89" s="1"/>
    </row>
    <row r="90" spans="1:14" ht="15" customHeight="1">
      <c r="A90" s="13"/>
      <c r="B90" s="47"/>
      <c r="C90" s="220">
        <v>6660</v>
      </c>
      <c r="D90" s="171" t="s">
        <v>341</v>
      </c>
      <c r="E90" s="207"/>
      <c r="F90" s="153"/>
      <c r="G90" s="203"/>
      <c r="H90" s="203"/>
      <c r="I90" s="203"/>
      <c r="J90" s="1"/>
      <c r="K90" s="1"/>
      <c r="L90" s="1"/>
      <c r="M90" s="1"/>
      <c r="N90" s="1"/>
    </row>
    <row r="91" spans="1:14" ht="15" customHeight="1">
      <c r="A91" s="13"/>
      <c r="B91" s="47"/>
      <c r="C91" s="50"/>
      <c r="D91" s="171" t="s">
        <v>342</v>
      </c>
      <c r="E91" s="108"/>
      <c r="F91" s="112"/>
      <c r="G91" s="108"/>
      <c r="H91" s="108"/>
      <c r="I91" s="108"/>
      <c r="J91" s="1"/>
      <c r="K91" s="1"/>
      <c r="L91" s="1"/>
      <c r="M91" s="1"/>
      <c r="N91" s="1"/>
    </row>
    <row r="92" spans="1:14" ht="15" customHeight="1">
      <c r="A92" s="13"/>
      <c r="B92" s="47"/>
      <c r="C92" s="50"/>
      <c r="D92" s="171" t="s">
        <v>343</v>
      </c>
      <c r="E92" s="108"/>
      <c r="F92" s="112"/>
      <c r="G92" s="108"/>
      <c r="H92" s="108"/>
      <c r="I92" s="108"/>
      <c r="J92" s="1"/>
      <c r="K92" s="1"/>
      <c r="L92" s="1"/>
      <c r="M92" s="1"/>
      <c r="N92" s="1"/>
    </row>
    <row r="93" spans="1:14" ht="15" customHeight="1">
      <c r="A93" s="13"/>
      <c r="B93" s="47"/>
      <c r="C93" s="50"/>
      <c r="D93" s="171" t="s">
        <v>344</v>
      </c>
      <c r="E93" s="206"/>
      <c r="F93" s="108"/>
      <c r="G93" s="108"/>
      <c r="H93" s="108"/>
      <c r="I93" s="108"/>
      <c r="J93" s="1"/>
      <c r="K93" s="1"/>
      <c r="L93" s="1"/>
      <c r="M93" s="1"/>
      <c r="N93" s="1"/>
    </row>
    <row r="94" spans="1:14" ht="15" customHeight="1">
      <c r="A94" s="58"/>
      <c r="B94" s="24"/>
      <c r="C94" s="27"/>
      <c r="D94" s="356" t="s">
        <v>345</v>
      </c>
      <c r="E94" s="311">
        <v>0</v>
      </c>
      <c r="F94" s="108" t="s">
        <v>279</v>
      </c>
      <c r="G94" s="137">
        <v>105873</v>
      </c>
      <c r="H94" s="208">
        <v>0</v>
      </c>
      <c r="I94" s="374">
        <v>105873</v>
      </c>
      <c r="J94" s="1"/>
      <c r="K94" s="1"/>
      <c r="L94" s="1"/>
      <c r="M94" s="1"/>
      <c r="N94" s="1"/>
    </row>
    <row r="95" spans="1:14" ht="15" customHeight="1">
      <c r="A95" s="42">
        <v>754</v>
      </c>
      <c r="B95" s="226"/>
      <c r="C95" s="212"/>
      <c r="D95" s="227" t="s">
        <v>140</v>
      </c>
      <c r="E95" s="142"/>
      <c r="F95" s="143"/>
      <c r="G95" s="142"/>
      <c r="H95" s="143"/>
      <c r="I95" s="142"/>
      <c r="J95" s="1"/>
      <c r="K95" s="1"/>
      <c r="L95" s="1"/>
      <c r="M95" s="1"/>
      <c r="N95" s="1"/>
    </row>
    <row r="96" spans="1:14" ht="15" customHeight="1">
      <c r="A96" s="36"/>
      <c r="B96" s="213"/>
      <c r="C96" s="213"/>
      <c r="D96" s="228" t="s">
        <v>141</v>
      </c>
      <c r="E96" s="211">
        <f>E98+E102</f>
        <v>2927340</v>
      </c>
      <c r="F96" s="210"/>
      <c r="G96" s="211">
        <f>G98+G102</f>
        <v>417447</v>
      </c>
      <c r="H96" s="210">
        <v>0</v>
      </c>
      <c r="I96" s="211">
        <f>E96+G96</f>
        <v>3344787</v>
      </c>
      <c r="J96" s="1"/>
      <c r="K96" s="1"/>
      <c r="L96" s="1"/>
      <c r="M96" s="1"/>
      <c r="N96" s="1"/>
    </row>
    <row r="97" spans="1:14" ht="15" customHeight="1">
      <c r="A97" s="12"/>
      <c r="B97" s="218">
        <v>75411</v>
      </c>
      <c r="C97" s="216"/>
      <c r="D97" s="195" t="s">
        <v>142</v>
      </c>
      <c r="E97" s="125"/>
      <c r="F97" s="109"/>
      <c r="G97" s="109"/>
      <c r="H97" s="109"/>
      <c r="I97" s="125"/>
      <c r="J97" s="1"/>
      <c r="K97" s="1"/>
      <c r="L97" s="1"/>
      <c r="M97" s="1"/>
      <c r="N97" s="1"/>
    </row>
    <row r="98" spans="1:14" ht="15" customHeight="1">
      <c r="A98" s="9"/>
      <c r="B98" s="222"/>
      <c r="C98" s="216"/>
      <c r="D98" s="195" t="s">
        <v>143</v>
      </c>
      <c r="E98" s="125">
        <v>2915000</v>
      </c>
      <c r="F98" s="125"/>
      <c r="G98" s="125">
        <f>SUM(G99:G101)</f>
        <v>417447</v>
      </c>
      <c r="H98" s="125">
        <v>0</v>
      </c>
      <c r="I98" s="125">
        <f>E98+G98</f>
        <v>3332447</v>
      </c>
      <c r="J98" s="1"/>
      <c r="K98" s="1"/>
      <c r="L98" s="1"/>
      <c r="M98" s="1"/>
      <c r="N98" s="1"/>
    </row>
    <row r="99" spans="1:14" ht="15" customHeight="1">
      <c r="A99" s="9"/>
      <c r="B99" s="219"/>
      <c r="C99" s="220"/>
      <c r="D99" s="166"/>
      <c r="E99" s="124"/>
      <c r="F99" s="108" t="s">
        <v>278</v>
      </c>
      <c r="G99" s="108">
        <v>298743</v>
      </c>
      <c r="H99" s="108"/>
      <c r="I99" s="124"/>
      <c r="J99" s="1"/>
      <c r="K99" s="1"/>
      <c r="L99" s="1"/>
      <c r="M99" s="1"/>
      <c r="N99" s="1"/>
    </row>
    <row r="100" spans="1:14" ht="15" customHeight="1">
      <c r="A100" s="9"/>
      <c r="B100" s="219"/>
      <c r="C100" s="220"/>
      <c r="D100" s="166"/>
      <c r="E100" s="124"/>
      <c r="F100" s="108" t="s">
        <v>288</v>
      </c>
      <c r="G100" s="108">
        <v>103704</v>
      </c>
      <c r="H100" s="108"/>
      <c r="I100" s="124"/>
      <c r="J100" s="1"/>
      <c r="K100" s="1"/>
      <c r="L100" s="1"/>
      <c r="M100" s="1"/>
      <c r="N100" s="1"/>
    </row>
    <row r="101" spans="1:14" ht="15" customHeight="1">
      <c r="A101" s="9"/>
      <c r="B101" s="187"/>
      <c r="C101" s="220"/>
      <c r="D101" s="166"/>
      <c r="E101" s="124"/>
      <c r="F101" s="136" t="s">
        <v>360</v>
      </c>
      <c r="G101" s="108">
        <v>15000</v>
      </c>
      <c r="H101" s="108"/>
      <c r="I101" s="124"/>
      <c r="J101" s="1"/>
      <c r="K101" s="1"/>
      <c r="L101" s="1"/>
      <c r="M101" s="1"/>
      <c r="N101" s="1"/>
    </row>
    <row r="102" spans="1:14" ht="15" customHeight="1">
      <c r="A102" s="9"/>
      <c r="B102" s="221">
        <v>75421</v>
      </c>
      <c r="C102" s="216"/>
      <c r="D102" s="195" t="s">
        <v>187</v>
      </c>
      <c r="E102" s="125">
        <v>12340</v>
      </c>
      <c r="F102" s="109"/>
      <c r="G102" s="109">
        <v>0</v>
      </c>
      <c r="H102" s="109">
        <v>0</v>
      </c>
      <c r="I102" s="125">
        <v>12340</v>
      </c>
      <c r="J102" s="1"/>
      <c r="K102" s="1"/>
      <c r="L102" s="1"/>
      <c r="M102" s="1"/>
      <c r="N102" s="1"/>
    </row>
    <row r="103" spans="1:14" ht="15" customHeight="1">
      <c r="A103" s="212">
        <v>757</v>
      </c>
      <c r="B103" s="212"/>
      <c r="C103" s="172"/>
      <c r="D103" s="237" t="s">
        <v>144</v>
      </c>
      <c r="E103" s="141">
        <v>700000</v>
      </c>
      <c r="F103" s="116"/>
      <c r="G103" s="141">
        <v>150785</v>
      </c>
      <c r="H103" s="141">
        <v>100000</v>
      </c>
      <c r="I103" s="141">
        <f>E103+G103-H103</f>
        <v>750785</v>
      </c>
      <c r="J103" s="1"/>
      <c r="K103" s="1"/>
      <c r="L103" s="1"/>
      <c r="M103" s="1"/>
      <c r="N103" s="1"/>
    </row>
    <row r="104" spans="1:14" ht="15" customHeight="1">
      <c r="A104" s="248"/>
      <c r="B104" s="218">
        <v>75702</v>
      </c>
      <c r="C104" s="238"/>
      <c r="D104" s="230" t="s">
        <v>145</v>
      </c>
      <c r="E104" s="125">
        <v>700000</v>
      </c>
      <c r="F104" s="171" t="s">
        <v>358</v>
      </c>
      <c r="G104" s="108"/>
      <c r="H104" s="108">
        <v>100000</v>
      </c>
      <c r="I104" s="109">
        <v>600000</v>
      </c>
      <c r="J104" s="1"/>
      <c r="K104" s="1"/>
      <c r="L104" s="1"/>
      <c r="M104" s="1"/>
      <c r="N104" s="1"/>
    </row>
    <row r="105" spans="1:14" ht="15" customHeight="1">
      <c r="A105" s="259"/>
      <c r="B105" s="221"/>
      <c r="C105" s="238">
        <v>8020</v>
      </c>
      <c r="D105" s="230" t="s">
        <v>346</v>
      </c>
      <c r="E105" s="125">
        <v>0</v>
      </c>
      <c r="F105" s="108" t="s">
        <v>279</v>
      </c>
      <c r="G105" s="108">
        <v>150785</v>
      </c>
      <c r="H105" s="108"/>
      <c r="I105" s="109">
        <v>150785</v>
      </c>
      <c r="J105" s="1"/>
      <c r="K105" s="1"/>
      <c r="L105" s="1"/>
      <c r="M105" s="1"/>
      <c r="N105" s="1"/>
    </row>
    <row r="106" spans="1:14" ht="15" customHeight="1">
      <c r="A106" s="243"/>
      <c r="B106" s="254"/>
      <c r="C106" s="254"/>
      <c r="D106" s="254"/>
      <c r="E106" s="164"/>
      <c r="F106" s="150"/>
      <c r="G106" s="150"/>
      <c r="H106" s="150"/>
      <c r="I106" s="380"/>
      <c r="J106" s="1"/>
      <c r="K106" s="1"/>
      <c r="L106" s="1"/>
      <c r="M106" s="1"/>
      <c r="N106" s="1"/>
    </row>
    <row r="107" spans="1:14" ht="15" customHeight="1">
      <c r="A107" s="243"/>
      <c r="B107" s="254"/>
      <c r="C107" s="254"/>
      <c r="D107" s="254"/>
      <c r="E107" s="164"/>
      <c r="F107" s="150"/>
      <c r="G107" s="150"/>
      <c r="H107" s="150"/>
      <c r="I107" s="380"/>
      <c r="J107" s="1"/>
      <c r="K107" s="1"/>
      <c r="L107" s="1"/>
      <c r="M107" s="1"/>
      <c r="N107" s="1"/>
    </row>
    <row r="108" spans="1:14" ht="15" customHeight="1">
      <c r="A108" s="243"/>
      <c r="B108" s="254"/>
      <c r="C108" s="254"/>
      <c r="D108" s="254"/>
      <c r="E108" s="150" t="s">
        <v>386</v>
      </c>
      <c r="F108" s="150"/>
      <c r="G108" s="150"/>
      <c r="H108" s="150"/>
      <c r="I108" s="380"/>
      <c r="J108" s="1"/>
      <c r="K108" s="1"/>
      <c r="L108" s="1"/>
      <c r="M108" s="1"/>
      <c r="N108" s="1"/>
    </row>
    <row r="109" spans="1:14" ht="15" customHeight="1">
      <c r="A109" s="231" t="s">
        <v>125</v>
      </c>
      <c r="B109" s="233" t="s">
        <v>126</v>
      </c>
      <c r="C109" s="231" t="s">
        <v>2</v>
      </c>
      <c r="D109" s="231" t="s">
        <v>3</v>
      </c>
      <c r="E109" s="233" t="s">
        <v>131</v>
      </c>
      <c r="F109" s="231" t="s">
        <v>6</v>
      </c>
      <c r="G109" s="233" t="s">
        <v>127</v>
      </c>
      <c r="H109" s="231" t="s">
        <v>128</v>
      </c>
      <c r="I109" s="231" t="s">
        <v>9</v>
      </c>
      <c r="J109" s="1"/>
      <c r="K109" s="1"/>
      <c r="L109" s="1"/>
      <c r="M109" s="1"/>
      <c r="N109" s="1"/>
    </row>
    <row r="110" spans="1:14" ht="15" customHeight="1">
      <c r="A110" s="234"/>
      <c r="B110" s="236"/>
      <c r="C110" s="234"/>
      <c r="D110" s="234"/>
      <c r="E110" s="236" t="s">
        <v>5</v>
      </c>
      <c r="F110" s="234"/>
      <c r="G110" s="236"/>
      <c r="H110" s="234"/>
      <c r="I110" s="234" t="s">
        <v>129</v>
      </c>
      <c r="J110" s="1"/>
      <c r="K110" s="1"/>
      <c r="L110" s="1"/>
      <c r="M110" s="1"/>
      <c r="N110" s="1"/>
    </row>
    <row r="111" spans="1:14" ht="15" customHeight="1">
      <c r="A111" s="226">
        <v>758</v>
      </c>
      <c r="B111" s="376"/>
      <c r="C111" s="172"/>
      <c r="D111" s="237" t="s">
        <v>64</v>
      </c>
      <c r="E111" s="141">
        <v>206000</v>
      </c>
      <c r="F111" s="116"/>
      <c r="G111" s="141">
        <f>G112</f>
        <v>194906</v>
      </c>
      <c r="H111" s="141">
        <f>H112</f>
        <v>287175</v>
      </c>
      <c r="I111" s="141">
        <f>E111+G111-H111</f>
        <v>113731</v>
      </c>
      <c r="J111" s="1"/>
      <c r="K111" s="1"/>
      <c r="L111" s="1"/>
      <c r="M111" s="1"/>
      <c r="N111" s="1"/>
    </row>
    <row r="112" spans="1:14" ht="15" customHeight="1">
      <c r="A112" s="248"/>
      <c r="B112" s="218">
        <v>75818</v>
      </c>
      <c r="C112" s="216"/>
      <c r="D112" s="195" t="s">
        <v>146</v>
      </c>
      <c r="E112" s="125">
        <v>206000</v>
      </c>
      <c r="F112" s="109"/>
      <c r="G112" s="125">
        <v>194906</v>
      </c>
      <c r="H112" s="125">
        <f>SUM(H113:H119)</f>
        <v>287175</v>
      </c>
      <c r="I112" s="125">
        <f>E112-H112+G112</f>
        <v>113731</v>
      </c>
      <c r="J112" s="1"/>
      <c r="K112" s="1"/>
      <c r="L112" s="1"/>
      <c r="M112" s="1"/>
      <c r="N112" s="1"/>
    </row>
    <row r="113" spans="1:14" ht="15" customHeight="1">
      <c r="A113" s="249"/>
      <c r="B113" s="219"/>
      <c r="C113" s="220"/>
      <c r="D113" s="166"/>
      <c r="E113" s="124"/>
      <c r="F113" s="108" t="s">
        <v>279</v>
      </c>
      <c r="G113" s="108">
        <v>194906</v>
      </c>
      <c r="H113" s="108"/>
      <c r="I113" s="124"/>
      <c r="J113" s="1"/>
      <c r="K113" s="1"/>
      <c r="L113" s="1"/>
      <c r="M113" s="1"/>
      <c r="N113" s="1"/>
    </row>
    <row r="114" spans="1:14" ht="15" customHeight="1">
      <c r="A114" s="249"/>
      <c r="B114" s="219"/>
      <c r="C114" s="220"/>
      <c r="D114" s="166"/>
      <c r="E114" s="124"/>
      <c r="F114" s="94" t="s">
        <v>347</v>
      </c>
      <c r="G114" s="108"/>
      <c r="H114" s="108">
        <v>2456</v>
      </c>
      <c r="I114" s="124"/>
      <c r="J114" s="1"/>
      <c r="K114" s="1"/>
      <c r="L114" s="1"/>
      <c r="M114" s="1"/>
      <c r="N114" s="1"/>
    </row>
    <row r="115" spans="1:14" ht="15" customHeight="1">
      <c r="A115" s="249"/>
      <c r="B115" s="219"/>
      <c r="C115" s="220"/>
      <c r="D115" s="166"/>
      <c r="E115" s="124"/>
      <c r="F115" s="94" t="s">
        <v>353</v>
      </c>
      <c r="G115" s="108"/>
      <c r="H115" s="108">
        <v>15000</v>
      </c>
      <c r="I115" s="124"/>
      <c r="J115" s="1"/>
      <c r="K115" s="1"/>
      <c r="L115" s="1"/>
      <c r="M115" s="1"/>
      <c r="N115" s="1"/>
    </row>
    <row r="116" spans="1:14" ht="15" customHeight="1">
      <c r="A116" s="249"/>
      <c r="B116" s="219"/>
      <c r="C116" s="220"/>
      <c r="D116" s="166"/>
      <c r="E116" s="124"/>
      <c r="F116" s="108" t="s">
        <v>357</v>
      </c>
      <c r="G116" s="108"/>
      <c r="H116" s="108">
        <v>240000</v>
      </c>
      <c r="I116" s="124"/>
      <c r="J116" s="1"/>
      <c r="K116" s="1"/>
      <c r="L116" s="1"/>
      <c r="M116" s="1"/>
      <c r="N116" s="1"/>
    </row>
    <row r="117" spans="1:14" ht="15" customHeight="1">
      <c r="A117" s="249"/>
      <c r="B117" s="219"/>
      <c r="C117" s="220"/>
      <c r="D117" s="166"/>
      <c r="E117" s="124"/>
      <c r="F117" s="94" t="s">
        <v>361</v>
      </c>
      <c r="G117" s="108"/>
      <c r="H117" s="108">
        <v>22000</v>
      </c>
      <c r="I117" s="124"/>
      <c r="J117" s="1"/>
      <c r="K117" s="1"/>
      <c r="L117" s="1"/>
      <c r="M117" s="1"/>
      <c r="N117" s="1"/>
    </row>
    <row r="118" spans="1:14" ht="15" customHeight="1">
      <c r="A118" s="249"/>
      <c r="B118" s="219"/>
      <c r="C118" s="220"/>
      <c r="D118" s="166"/>
      <c r="E118" s="124"/>
      <c r="F118" s="94" t="s">
        <v>363</v>
      </c>
      <c r="G118" s="108"/>
      <c r="H118" s="108">
        <v>1310</v>
      </c>
      <c r="I118" s="124"/>
      <c r="J118" s="1"/>
      <c r="K118" s="1"/>
      <c r="L118" s="1"/>
      <c r="M118" s="1"/>
      <c r="N118" s="1"/>
    </row>
    <row r="119" spans="1:14" ht="15" customHeight="1">
      <c r="A119" s="259"/>
      <c r="B119" s="187"/>
      <c r="C119" s="220"/>
      <c r="D119" s="166"/>
      <c r="E119" s="124"/>
      <c r="F119" s="94" t="s">
        <v>314</v>
      </c>
      <c r="G119" s="108"/>
      <c r="H119" s="108">
        <v>6409</v>
      </c>
      <c r="I119" s="124"/>
      <c r="J119" s="1"/>
      <c r="K119" s="1"/>
      <c r="L119" s="1"/>
      <c r="M119" s="1"/>
      <c r="N119" s="1"/>
    </row>
    <row r="120" spans="1:14" ht="15" customHeight="1">
      <c r="A120" s="226">
        <v>801</v>
      </c>
      <c r="B120" s="226"/>
      <c r="C120" s="172"/>
      <c r="D120" s="172" t="s">
        <v>69</v>
      </c>
      <c r="E120" s="141">
        <f>E121+E128+E137+E160+E190+E196+E208</f>
        <v>15798196</v>
      </c>
      <c r="F120" s="141"/>
      <c r="G120" s="141">
        <f>G121+G128+G137+G160+G190+G196+G208+G186</f>
        <v>1935723</v>
      </c>
      <c r="H120" s="141">
        <f>H121+H128+H137+H160+H190+H196+H208+H186</f>
        <v>938008</v>
      </c>
      <c r="I120" s="141">
        <f>E120+G120-H120</f>
        <v>16795911</v>
      </c>
      <c r="J120" s="1"/>
      <c r="K120" s="1"/>
      <c r="L120" s="1"/>
      <c r="M120" s="1"/>
      <c r="N120" s="1"/>
    </row>
    <row r="121" spans="1:14" ht="15" customHeight="1">
      <c r="A121" s="240"/>
      <c r="B121" s="241">
        <v>80102</v>
      </c>
      <c r="C121" s="216"/>
      <c r="D121" s="195" t="s">
        <v>147</v>
      </c>
      <c r="E121" s="125">
        <v>1156047</v>
      </c>
      <c r="F121" s="125"/>
      <c r="G121" s="125">
        <f>G122</f>
        <v>58107</v>
      </c>
      <c r="H121" s="125">
        <f>H122</f>
        <v>107461</v>
      </c>
      <c r="I121" s="125">
        <f>E121+G121-H121</f>
        <v>1106693</v>
      </c>
      <c r="J121" s="1"/>
      <c r="K121" s="1"/>
      <c r="L121" s="1"/>
      <c r="M121" s="1"/>
      <c r="N121" s="1"/>
    </row>
    <row r="122" spans="1:14" ht="15" customHeight="1">
      <c r="A122" s="219"/>
      <c r="B122" s="225"/>
      <c r="C122" s="220"/>
      <c r="D122" s="165" t="s">
        <v>330</v>
      </c>
      <c r="E122" s="128">
        <v>1156047</v>
      </c>
      <c r="F122" s="128" t="s">
        <v>311</v>
      </c>
      <c r="G122" s="128">
        <f>SUM(G123:G127)</f>
        <v>58107</v>
      </c>
      <c r="H122" s="128">
        <f>SUM(H123:H127)</f>
        <v>107461</v>
      </c>
      <c r="I122" s="128">
        <f>E122+G122-H122</f>
        <v>1106693</v>
      </c>
      <c r="J122" s="1"/>
      <c r="K122" s="1"/>
      <c r="L122" s="1"/>
      <c r="M122" s="1"/>
      <c r="N122" s="1"/>
    </row>
    <row r="123" spans="1:14" ht="15" customHeight="1">
      <c r="A123" s="219"/>
      <c r="B123" s="225"/>
      <c r="C123" s="220"/>
      <c r="D123" s="165"/>
      <c r="E123" s="128"/>
      <c r="F123" s="136" t="s">
        <v>283</v>
      </c>
      <c r="G123" s="108">
        <v>54343</v>
      </c>
      <c r="H123" s="108">
        <v>2255</v>
      </c>
      <c r="I123" s="128"/>
      <c r="J123" s="1"/>
      <c r="K123" s="1"/>
      <c r="L123" s="1"/>
      <c r="M123" s="1"/>
      <c r="N123" s="1"/>
    </row>
    <row r="124" spans="1:14" ht="15" customHeight="1">
      <c r="A124" s="219"/>
      <c r="B124" s="225"/>
      <c r="C124" s="220"/>
      <c r="D124" s="165"/>
      <c r="E124" s="128"/>
      <c r="F124" s="94" t="s">
        <v>300</v>
      </c>
      <c r="G124" s="108">
        <v>2500</v>
      </c>
      <c r="H124" s="108"/>
      <c r="I124" s="128"/>
      <c r="J124" s="1"/>
      <c r="K124" s="1"/>
      <c r="L124" s="1"/>
      <c r="M124" s="1"/>
      <c r="N124" s="1"/>
    </row>
    <row r="125" spans="1:14" ht="15" customHeight="1">
      <c r="A125" s="219"/>
      <c r="B125" s="225"/>
      <c r="C125" s="220"/>
      <c r="D125" s="165"/>
      <c r="E125" s="128"/>
      <c r="F125" s="171" t="s">
        <v>302</v>
      </c>
      <c r="G125" s="108"/>
      <c r="H125" s="108">
        <v>60232</v>
      </c>
      <c r="I125" s="128"/>
      <c r="J125" s="1"/>
      <c r="K125" s="1"/>
      <c r="L125" s="1"/>
      <c r="M125" s="1"/>
      <c r="N125" s="1"/>
    </row>
    <row r="126" spans="1:14" ht="15" customHeight="1">
      <c r="A126" s="219"/>
      <c r="B126" s="225"/>
      <c r="C126" s="220"/>
      <c r="D126" s="165"/>
      <c r="E126" s="128"/>
      <c r="F126" s="94" t="s">
        <v>312</v>
      </c>
      <c r="G126" s="108"/>
      <c r="H126" s="108">
        <v>43576</v>
      </c>
      <c r="I126" s="128"/>
      <c r="J126" s="1"/>
      <c r="K126" s="1"/>
      <c r="L126" s="1"/>
      <c r="M126" s="1"/>
      <c r="N126" s="1"/>
    </row>
    <row r="127" spans="1:14" ht="15" customHeight="1">
      <c r="A127" s="219"/>
      <c r="B127" s="225"/>
      <c r="C127" s="220"/>
      <c r="D127" s="165"/>
      <c r="E127" s="128"/>
      <c r="F127" s="94" t="s">
        <v>363</v>
      </c>
      <c r="G127" s="108">
        <v>1264</v>
      </c>
      <c r="H127" s="108">
        <v>1398</v>
      </c>
      <c r="I127" s="128"/>
      <c r="J127" s="1"/>
      <c r="K127" s="1"/>
      <c r="L127" s="1"/>
      <c r="M127" s="1"/>
      <c r="N127" s="1"/>
    </row>
    <row r="128" spans="1:14" ht="15" customHeight="1">
      <c r="A128" s="219"/>
      <c r="B128" s="241">
        <v>80111</v>
      </c>
      <c r="C128" s="216"/>
      <c r="D128" s="195" t="s">
        <v>148</v>
      </c>
      <c r="E128" s="125">
        <f>E129+E136</f>
        <v>1770118</v>
      </c>
      <c r="F128" s="109"/>
      <c r="G128" s="125">
        <f>G129+G136</f>
        <v>96183</v>
      </c>
      <c r="H128" s="125">
        <f>H129</f>
        <v>38828</v>
      </c>
      <c r="I128" s="125">
        <f>E128+G128-H128</f>
        <v>1827473</v>
      </c>
      <c r="J128" s="1"/>
      <c r="K128" s="1"/>
      <c r="L128" s="1"/>
      <c r="M128" s="1"/>
      <c r="N128" s="1"/>
    </row>
    <row r="129" spans="1:14" ht="15" customHeight="1">
      <c r="A129" s="219"/>
      <c r="B129" s="225"/>
      <c r="C129" s="220"/>
      <c r="D129" s="165" t="s">
        <v>330</v>
      </c>
      <c r="E129" s="128">
        <v>964656</v>
      </c>
      <c r="F129" s="165" t="s">
        <v>310</v>
      </c>
      <c r="G129" s="128">
        <f>SUM(G130:G134)</f>
        <v>57739</v>
      </c>
      <c r="H129" s="128">
        <f>SUM(H130:H134)</f>
        <v>38828</v>
      </c>
      <c r="I129" s="128">
        <f>E129+G129-H129</f>
        <v>983567</v>
      </c>
      <c r="J129" s="1"/>
      <c r="K129" s="1"/>
      <c r="L129" s="1"/>
      <c r="M129" s="1"/>
      <c r="N129" s="1"/>
    </row>
    <row r="130" spans="1:14" ht="15" customHeight="1">
      <c r="A130" s="219"/>
      <c r="B130" s="225"/>
      <c r="C130" s="220"/>
      <c r="D130" s="165"/>
      <c r="E130" s="128"/>
      <c r="F130" s="136" t="s">
        <v>283</v>
      </c>
      <c r="G130" s="108">
        <v>56586</v>
      </c>
      <c r="H130" s="108">
        <v>14064</v>
      </c>
      <c r="I130" s="128"/>
      <c r="J130" s="1"/>
      <c r="K130" s="1"/>
      <c r="L130" s="1"/>
      <c r="M130" s="1"/>
      <c r="N130" s="1"/>
    </row>
    <row r="131" spans="1:14" ht="15" customHeight="1">
      <c r="A131" s="219"/>
      <c r="B131" s="225"/>
      <c r="C131" s="220"/>
      <c r="D131" s="165"/>
      <c r="E131" s="128"/>
      <c r="F131" s="94" t="s">
        <v>355</v>
      </c>
      <c r="G131" s="108"/>
      <c r="H131" s="108">
        <v>6855</v>
      </c>
      <c r="I131" s="128"/>
      <c r="J131" s="1"/>
      <c r="K131" s="1"/>
      <c r="L131" s="1"/>
      <c r="M131" s="1"/>
      <c r="N131" s="1"/>
    </row>
    <row r="132" spans="1:14" ht="15" customHeight="1">
      <c r="A132" s="219"/>
      <c r="B132" s="225"/>
      <c r="C132" s="220"/>
      <c r="D132" s="166"/>
      <c r="E132" s="124"/>
      <c r="F132" s="94" t="s">
        <v>312</v>
      </c>
      <c r="G132" s="108"/>
      <c r="H132" s="108">
        <v>9938</v>
      </c>
      <c r="I132" s="124"/>
      <c r="J132" s="1"/>
      <c r="K132" s="1"/>
      <c r="L132" s="1"/>
      <c r="M132" s="1"/>
      <c r="N132" s="1"/>
    </row>
    <row r="133" spans="1:14" ht="15" customHeight="1">
      <c r="A133" s="219"/>
      <c r="B133" s="225"/>
      <c r="C133" s="220"/>
      <c r="D133" s="166"/>
      <c r="E133" s="124"/>
      <c r="F133" s="94" t="s">
        <v>363</v>
      </c>
      <c r="G133" s="108">
        <v>14</v>
      </c>
      <c r="H133" s="108">
        <v>6120</v>
      </c>
      <c r="I133" s="124"/>
      <c r="J133" s="1"/>
      <c r="K133" s="1"/>
      <c r="L133" s="1"/>
      <c r="M133" s="1"/>
      <c r="N133" s="1"/>
    </row>
    <row r="134" spans="1:14" ht="15" customHeight="1">
      <c r="A134" s="219"/>
      <c r="B134" s="225"/>
      <c r="C134" s="220"/>
      <c r="D134" s="166"/>
      <c r="E134" s="124"/>
      <c r="F134" s="94" t="s">
        <v>369</v>
      </c>
      <c r="G134" s="108">
        <v>1139</v>
      </c>
      <c r="H134" s="108">
        <v>1851</v>
      </c>
      <c r="I134" s="124"/>
      <c r="J134" s="1"/>
      <c r="K134" s="1"/>
      <c r="L134" s="1"/>
      <c r="M134" s="1"/>
      <c r="N134" s="1"/>
    </row>
    <row r="135" spans="1:14" ht="15" customHeight="1">
      <c r="A135" s="219"/>
      <c r="B135" s="225"/>
      <c r="C135" s="220"/>
      <c r="D135" s="166"/>
      <c r="E135" s="124"/>
      <c r="F135" s="94"/>
      <c r="G135" s="108"/>
      <c r="H135" s="108"/>
      <c r="I135" s="124"/>
      <c r="J135" s="1"/>
      <c r="K135" s="1"/>
      <c r="L135" s="1"/>
      <c r="M135" s="1"/>
      <c r="N135" s="1"/>
    </row>
    <row r="136" spans="1:14" ht="15" customHeight="1">
      <c r="A136" s="219"/>
      <c r="B136" s="225"/>
      <c r="C136" s="220"/>
      <c r="D136" s="165" t="s">
        <v>247</v>
      </c>
      <c r="E136" s="128">
        <v>805462</v>
      </c>
      <c r="F136" s="136" t="s">
        <v>283</v>
      </c>
      <c r="G136" s="108">
        <v>38444</v>
      </c>
      <c r="H136" s="110">
        <v>0</v>
      </c>
      <c r="I136" s="128">
        <f>E136+G136-H136</f>
        <v>843906</v>
      </c>
      <c r="J136" s="1"/>
      <c r="K136" s="1"/>
      <c r="L136" s="1"/>
      <c r="M136" s="1"/>
      <c r="N136" s="1"/>
    </row>
    <row r="137" spans="1:14" ht="15" customHeight="1">
      <c r="A137" s="249"/>
      <c r="B137" s="218">
        <v>80120</v>
      </c>
      <c r="C137" s="216"/>
      <c r="D137" s="195" t="s">
        <v>70</v>
      </c>
      <c r="E137" s="125">
        <f>E138+E152+E159</f>
        <v>3615112</v>
      </c>
      <c r="F137" s="125"/>
      <c r="G137" s="125">
        <f>G138+G152+G159</f>
        <v>527470</v>
      </c>
      <c r="H137" s="125">
        <f>H138+H152+H159</f>
        <v>139055</v>
      </c>
      <c r="I137" s="125">
        <f>E137+G137-H137</f>
        <v>4003527</v>
      </c>
      <c r="J137" s="1"/>
      <c r="K137" s="1"/>
      <c r="L137" s="1"/>
      <c r="M137" s="1"/>
      <c r="N137" s="1"/>
    </row>
    <row r="138" spans="1:14" ht="15" customHeight="1">
      <c r="A138" s="249"/>
      <c r="B138" s="219"/>
      <c r="C138" s="220"/>
      <c r="D138" s="165" t="s">
        <v>220</v>
      </c>
      <c r="E138" s="128">
        <v>936811</v>
      </c>
      <c r="F138" s="128" t="s">
        <v>310</v>
      </c>
      <c r="G138" s="128">
        <f>SUM(G139:G151)</f>
        <v>358847</v>
      </c>
      <c r="H138" s="128">
        <f>SUM(H139:H151)</f>
        <v>26741</v>
      </c>
      <c r="I138" s="128">
        <f>E138+G138-H138</f>
        <v>1268917</v>
      </c>
      <c r="J138" s="1"/>
      <c r="K138" s="1"/>
      <c r="L138" s="1"/>
      <c r="M138" s="1"/>
      <c r="N138" s="1"/>
    </row>
    <row r="139" spans="1:14" ht="15" customHeight="1">
      <c r="A139" s="249"/>
      <c r="B139" s="219"/>
      <c r="C139" s="220"/>
      <c r="D139" s="166"/>
      <c r="E139" s="124"/>
      <c r="F139" s="136" t="s">
        <v>283</v>
      </c>
      <c r="G139" s="108">
        <v>50000</v>
      </c>
      <c r="H139" s="108"/>
      <c r="I139" s="126"/>
      <c r="J139" s="1"/>
      <c r="K139" s="1"/>
      <c r="L139" s="1"/>
      <c r="M139" s="1"/>
      <c r="N139" s="1"/>
    </row>
    <row r="140" spans="1:14" ht="15" customHeight="1">
      <c r="A140" s="249"/>
      <c r="B140" s="219"/>
      <c r="C140" s="220"/>
      <c r="D140" s="166"/>
      <c r="E140" s="124"/>
      <c r="F140" s="136" t="s">
        <v>283</v>
      </c>
      <c r="G140" s="108">
        <v>91433</v>
      </c>
      <c r="H140" s="108">
        <v>13604</v>
      </c>
      <c r="I140" s="126"/>
      <c r="J140" s="1"/>
      <c r="K140" s="1"/>
      <c r="L140" s="1"/>
      <c r="M140" s="1"/>
      <c r="N140" s="1"/>
    </row>
    <row r="141" spans="1:14" ht="15" customHeight="1">
      <c r="A141" s="249"/>
      <c r="B141" s="219"/>
      <c r="C141" s="220"/>
      <c r="D141" s="166"/>
      <c r="E141" s="124"/>
      <c r="F141" s="108" t="s">
        <v>287</v>
      </c>
      <c r="G141" s="108">
        <v>25000</v>
      </c>
      <c r="H141" s="108"/>
      <c r="I141" s="126"/>
      <c r="J141" s="1"/>
      <c r="K141" s="1"/>
      <c r="L141" s="1"/>
      <c r="M141" s="1"/>
      <c r="N141" s="1"/>
    </row>
    <row r="142" spans="1:14" ht="15" customHeight="1">
      <c r="A142" s="259"/>
      <c r="B142" s="187"/>
      <c r="C142" s="220"/>
      <c r="D142" s="166"/>
      <c r="E142" s="124"/>
      <c r="F142" s="171" t="s">
        <v>354</v>
      </c>
      <c r="G142" s="108">
        <v>19700</v>
      </c>
      <c r="H142" s="108"/>
      <c r="I142" s="126"/>
      <c r="J142" s="1"/>
      <c r="K142" s="1"/>
      <c r="L142" s="1"/>
      <c r="M142" s="1"/>
      <c r="N142" s="1"/>
    </row>
    <row r="143" spans="1:14" ht="15" customHeight="1">
      <c r="A143" s="243"/>
      <c r="B143" s="243"/>
      <c r="C143" s="243"/>
      <c r="D143" s="243"/>
      <c r="E143" s="129"/>
      <c r="F143" s="369"/>
      <c r="G143" s="150"/>
      <c r="H143" s="150"/>
      <c r="I143" s="200"/>
      <c r="J143" s="1"/>
      <c r="K143" s="1"/>
      <c r="L143" s="1"/>
      <c r="M143" s="1"/>
      <c r="N143" s="1"/>
    </row>
    <row r="144" spans="1:14" ht="15" customHeight="1">
      <c r="A144" s="243"/>
      <c r="B144" s="243"/>
      <c r="C144" s="243"/>
      <c r="D144" s="243"/>
      <c r="E144" s="150" t="s">
        <v>387</v>
      </c>
      <c r="F144" s="369"/>
      <c r="G144" s="150"/>
      <c r="H144" s="150"/>
      <c r="I144" s="200"/>
      <c r="J144" s="1"/>
      <c r="K144" s="1"/>
      <c r="L144" s="1"/>
      <c r="M144" s="1"/>
      <c r="N144" s="1"/>
    </row>
    <row r="145" spans="1:14" ht="15" customHeight="1">
      <c r="A145" s="231" t="s">
        <v>125</v>
      </c>
      <c r="B145" s="232" t="s">
        <v>126</v>
      </c>
      <c r="C145" s="231" t="s">
        <v>2</v>
      </c>
      <c r="D145" s="231" t="s">
        <v>3</v>
      </c>
      <c r="E145" s="233" t="s">
        <v>131</v>
      </c>
      <c r="F145" s="231" t="s">
        <v>6</v>
      </c>
      <c r="G145" s="233" t="s">
        <v>127</v>
      </c>
      <c r="H145" s="231" t="s">
        <v>128</v>
      </c>
      <c r="I145" s="231" t="s">
        <v>9</v>
      </c>
      <c r="J145" s="1"/>
      <c r="K145" s="1"/>
      <c r="L145" s="1"/>
      <c r="M145" s="1"/>
      <c r="N145" s="1"/>
    </row>
    <row r="146" spans="1:14" ht="15" customHeight="1">
      <c r="A146" s="244"/>
      <c r="B146" s="247"/>
      <c r="C146" s="234"/>
      <c r="D146" s="234"/>
      <c r="E146" s="236" t="s">
        <v>5</v>
      </c>
      <c r="F146" s="234"/>
      <c r="G146" s="236"/>
      <c r="H146" s="234"/>
      <c r="I146" s="234" t="s">
        <v>129</v>
      </c>
      <c r="J146" s="1"/>
      <c r="K146" s="1"/>
      <c r="L146" s="1"/>
      <c r="M146" s="1"/>
      <c r="N146" s="1"/>
    </row>
    <row r="147" spans="1:14" ht="15" customHeight="1">
      <c r="A147" s="240"/>
      <c r="B147" s="245"/>
      <c r="C147" s="220"/>
      <c r="D147" s="166"/>
      <c r="E147" s="124"/>
      <c r="F147" s="108" t="s">
        <v>357</v>
      </c>
      <c r="G147" s="108">
        <v>91000</v>
      </c>
      <c r="H147" s="108"/>
      <c r="I147" s="126"/>
      <c r="J147" s="1"/>
      <c r="K147" s="1"/>
      <c r="L147" s="1"/>
      <c r="M147" s="1"/>
      <c r="N147" s="1"/>
    </row>
    <row r="148" spans="1:14" ht="15" customHeight="1">
      <c r="A148" s="219"/>
      <c r="B148" s="225"/>
      <c r="C148" s="220"/>
      <c r="D148" s="166"/>
      <c r="E148" s="124"/>
      <c r="F148" s="94" t="s">
        <v>300</v>
      </c>
      <c r="G148" s="108">
        <v>2000</v>
      </c>
      <c r="H148" s="108"/>
      <c r="I148" s="126"/>
      <c r="J148" s="1"/>
      <c r="K148" s="1"/>
      <c r="L148" s="1"/>
      <c r="M148" s="1"/>
      <c r="N148" s="1"/>
    </row>
    <row r="149" spans="1:14" ht="15" customHeight="1">
      <c r="A149" s="219"/>
      <c r="B149" s="225"/>
      <c r="C149" s="220"/>
      <c r="D149" s="166"/>
      <c r="E149" s="124"/>
      <c r="F149" s="136" t="s">
        <v>360</v>
      </c>
      <c r="G149" s="108">
        <v>1000</v>
      </c>
      <c r="H149" s="108"/>
      <c r="I149" s="126"/>
      <c r="J149" s="1"/>
      <c r="K149" s="1"/>
      <c r="L149" s="1"/>
      <c r="M149" s="1"/>
      <c r="N149" s="1"/>
    </row>
    <row r="150" spans="1:14" ht="15" customHeight="1">
      <c r="A150" s="219"/>
      <c r="B150" s="225"/>
      <c r="C150" s="220"/>
      <c r="D150" s="166"/>
      <c r="E150" s="124"/>
      <c r="F150" s="94" t="s">
        <v>312</v>
      </c>
      <c r="G150" s="108">
        <v>12200</v>
      </c>
      <c r="H150" s="108"/>
      <c r="I150" s="126"/>
      <c r="J150" s="1"/>
      <c r="K150" s="1"/>
      <c r="L150" s="1"/>
      <c r="M150" s="1"/>
      <c r="N150" s="1"/>
    </row>
    <row r="151" spans="1:14" ht="15" customHeight="1">
      <c r="A151" s="219"/>
      <c r="B151" s="225"/>
      <c r="C151" s="220"/>
      <c r="D151" s="166"/>
      <c r="E151" s="124"/>
      <c r="F151" s="94" t="s">
        <v>369</v>
      </c>
      <c r="G151" s="108">
        <v>66514</v>
      </c>
      <c r="H151" s="108">
        <v>13137</v>
      </c>
      <c r="I151" s="126"/>
      <c r="J151" s="1"/>
      <c r="K151" s="1"/>
      <c r="L151" s="1"/>
      <c r="M151" s="1"/>
      <c r="N151" s="1"/>
    </row>
    <row r="152" spans="1:14" ht="15" customHeight="1">
      <c r="A152" s="219"/>
      <c r="B152" s="225"/>
      <c r="C152" s="220"/>
      <c r="D152" s="165" t="s">
        <v>149</v>
      </c>
      <c r="E152" s="128">
        <v>2442434</v>
      </c>
      <c r="F152" s="128" t="s">
        <v>310</v>
      </c>
      <c r="G152" s="128">
        <f>SUM(G153:G157)</f>
        <v>168623</v>
      </c>
      <c r="H152" s="128">
        <f>SUM(H153:H157)</f>
        <v>93786</v>
      </c>
      <c r="I152" s="128">
        <f>E152+G152-H152</f>
        <v>2517271</v>
      </c>
      <c r="J152" s="1"/>
      <c r="K152" s="1"/>
      <c r="L152" s="1"/>
      <c r="M152" s="1"/>
      <c r="N152" s="1"/>
    </row>
    <row r="153" spans="1:14" ht="15" customHeight="1">
      <c r="A153" s="219"/>
      <c r="B153" s="225"/>
      <c r="C153" s="220"/>
      <c r="D153" s="165"/>
      <c r="E153" s="128"/>
      <c r="F153" s="136" t="s">
        <v>283</v>
      </c>
      <c r="G153" s="108">
        <v>143335</v>
      </c>
      <c r="H153" s="108">
        <v>15903</v>
      </c>
      <c r="I153" s="167"/>
      <c r="J153" s="1"/>
      <c r="K153" s="1"/>
      <c r="L153" s="1"/>
      <c r="M153" s="1"/>
      <c r="N153" s="1"/>
    </row>
    <row r="154" spans="1:14" ht="15" customHeight="1">
      <c r="A154" s="219"/>
      <c r="B154" s="225"/>
      <c r="C154" s="220"/>
      <c r="D154" s="166"/>
      <c r="E154" s="124"/>
      <c r="F154" s="94" t="s">
        <v>300</v>
      </c>
      <c r="G154" s="108">
        <v>3000</v>
      </c>
      <c r="H154" s="108"/>
      <c r="I154" s="126"/>
      <c r="J154" s="1"/>
      <c r="K154" s="1"/>
      <c r="L154" s="1"/>
      <c r="M154" s="1"/>
      <c r="N154" s="1"/>
    </row>
    <row r="155" spans="1:14" ht="15" customHeight="1">
      <c r="A155" s="219"/>
      <c r="B155" s="225"/>
      <c r="C155" s="220"/>
      <c r="D155" s="166"/>
      <c r="E155" s="124"/>
      <c r="F155" s="136" t="s">
        <v>360</v>
      </c>
      <c r="G155" s="108">
        <v>10125</v>
      </c>
      <c r="H155" s="108">
        <v>68719</v>
      </c>
      <c r="I155" s="126"/>
      <c r="J155" s="1"/>
      <c r="K155" s="1"/>
      <c r="L155" s="1"/>
      <c r="M155" s="1"/>
      <c r="N155" s="1"/>
    </row>
    <row r="156" spans="1:14" ht="15" customHeight="1">
      <c r="A156" s="219"/>
      <c r="B156" s="225"/>
      <c r="C156" s="220"/>
      <c r="D156" s="166"/>
      <c r="E156" s="124"/>
      <c r="F156" s="94" t="s">
        <v>312</v>
      </c>
      <c r="G156" s="108">
        <v>2259</v>
      </c>
      <c r="H156" s="108"/>
      <c r="I156" s="126"/>
      <c r="J156" s="1"/>
      <c r="K156" s="1"/>
      <c r="L156" s="1"/>
      <c r="M156" s="1"/>
      <c r="N156" s="1"/>
    </row>
    <row r="157" spans="1:14" ht="15" customHeight="1">
      <c r="A157" s="219"/>
      <c r="B157" s="225"/>
      <c r="C157" s="220"/>
      <c r="D157" s="166"/>
      <c r="E157" s="124"/>
      <c r="F157" s="94" t="s">
        <v>369</v>
      </c>
      <c r="G157" s="108">
        <v>9904</v>
      </c>
      <c r="H157" s="108">
        <v>9164</v>
      </c>
      <c r="I157" s="126"/>
      <c r="J157" s="1"/>
      <c r="K157" s="1"/>
      <c r="L157" s="1"/>
      <c r="M157" s="1"/>
      <c r="N157" s="1"/>
    </row>
    <row r="158" spans="1:14" ht="15" customHeight="1">
      <c r="A158" s="219"/>
      <c r="B158" s="225"/>
      <c r="C158" s="220"/>
      <c r="D158" s="165"/>
      <c r="E158" s="128"/>
      <c r="F158" s="94"/>
      <c r="G158" s="108"/>
      <c r="H158" s="108"/>
      <c r="I158" s="124"/>
      <c r="J158" s="1"/>
      <c r="K158" s="1"/>
      <c r="L158" s="1"/>
      <c r="M158" s="1"/>
      <c r="N158" s="1"/>
    </row>
    <row r="159" spans="1:14" ht="15" customHeight="1">
      <c r="A159" s="219"/>
      <c r="B159" s="242"/>
      <c r="C159" s="220"/>
      <c r="D159" s="165" t="s">
        <v>318</v>
      </c>
      <c r="E159" s="128">
        <v>235867</v>
      </c>
      <c r="F159" s="136" t="s">
        <v>283</v>
      </c>
      <c r="G159" s="108">
        <v>0</v>
      </c>
      <c r="H159" s="108">
        <v>18528</v>
      </c>
      <c r="I159" s="128">
        <f>E159+G159-H159</f>
        <v>217339</v>
      </c>
      <c r="J159" s="1"/>
      <c r="K159" s="1"/>
      <c r="L159" s="1"/>
      <c r="M159" s="1"/>
      <c r="N159" s="1"/>
    </row>
    <row r="160" spans="1:14" ht="15" customHeight="1">
      <c r="A160" s="219"/>
      <c r="B160" s="218">
        <v>80130</v>
      </c>
      <c r="C160" s="216"/>
      <c r="D160" s="195" t="s">
        <v>76</v>
      </c>
      <c r="E160" s="125">
        <f>E161+E166+E170+E185+E183</f>
        <v>8113664</v>
      </c>
      <c r="F160" s="109"/>
      <c r="G160" s="125">
        <f>G161+G166+G170+G185+G183</f>
        <v>1181483</v>
      </c>
      <c r="H160" s="125">
        <f>H170+H185+H161+H166+H183</f>
        <v>208483</v>
      </c>
      <c r="I160" s="125">
        <f>E160+G160-H160</f>
        <v>9086664</v>
      </c>
      <c r="J160" s="1"/>
      <c r="K160" s="1"/>
      <c r="L160" s="1"/>
      <c r="M160" s="1"/>
      <c r="N160" s="1"/>
    </row>
    <row r="161" spans="1:14" ht="15" customHeight="1">
      <c r="A161" s="219"/>
      <c r="B161" s="219"/>
      <c r="C161" s="220"/>
      <c r="D161" s="165" t="s">
        <v>150</v>
      </c>
      <c r="E161" s="128">
        <v>1569676</v>
      </c>
      <c r="F161" s="128" t="s">
        <v>310</v>
      </c>
      <c r="G161" s="128">
        <f>SUM(G162:G164)</f>
        <v>355266</v>
      </c>
      <c r="H161" s="128">
        <f>H164</f>
        <v>52619</v>
      </c>
      <c r="I161" s="128">
        <f>E161+G161-H161</f>
        <v>1872323</v>
      </c>
      <c r="J161" s="1"/>
      <c r="K161" s="1"/>
      <c r="L161" s="1"/>
      <c r="M161" s="1"/>
      <c r="N161" s="1"/>
    </row>
    <row r="162" spans="1:14" ht="15" customHeight="1">
      <c r="A162" s="219"/>
      <c r="B162" s="219"/>
      <c r="C162" s="220"/>
      <c r="D162" s="165"/>
      <c r="E162" s="128"/>
      <c r="F162" s="136" t="s">
        <v>283</v>
      </c>
      <c r="G162" s="108">
        <v>138774</v>
      </c>
      <c r="H162" s="108"/>
      <c r="I162" s="124"/>
      <c r="J162" s="1"/>
      <c r="K162" s="1"/>
      <c r="L162" s="1"/>
      <c r="M162" s="1"/>
      <c r="N162" s="1"/>
    </row>
    <row r="163" spans="1:14" ht="15" customHeight="1">
      <c r="A163" s="219"/>
      <c r="B163" s="219"/>
      <c r="C163" s="220"/>
      <c r="D163" s="165"/>
      <c r="E163" s="128"/>
      <c r="F163" s="108" t="s">
        <v>357</v>
      </c>
      <c r="G163" s="108">
        <v>209000</v>
      </c>
      <c r="H163" s="108"/>
      <c r="I163" s="124"/>
      <c r="J163" s="1"/>
      <c r="K163" s="1"/>
      <c r="L163" s="1"/>
      <c r="M163" s="1"/>
      <c r="N163" s="1"/>
    </row>
    <row r="164" spans="1:14" ht="15" customHeight="1">
      <c r="A164" s="219"/>
      <c r="B164" s="219"/>
      <c r="C164" s="220"/>
      <c r="D164" s="165"/>
      <c r="E164" s="128"/>
      <c r="F164" s="94" t="s">
        <v>369</v>
      </c>
      <c r="G164" s="108">
        <v>7492</v>
      </c>
      <c r="H164" s="108">
        <v>52619</v>
      </c>
      <c r="I164" s="124"/>
      <c r="J164" s="1"/>
      <c r="K164" s="1"/>
      <c r="L164" s="1"/>
      <c r="M164" s="1"/>
      <c r="N164" s="1"/>
    </row>
    <row r="165" spans="1:14" ht="15" customHeight="1">
      <c r="A165" s="219"/>
      <c r="B165" s="219"/>
      <c r="C165" s="220"/>
      <c r="D165" s="165"/>
      <c r="E165" s="128"/>
      <c r="F165" s="108"/>
      <c r="G165" s="108"/>
      <c r="H165" s="108"/>
      <c r="I165" s="124"/>
      <c r="J165" s="1"/>
      <c r="K165" s="1"/>
      <c r="L165" s="1"/>
      <c r="M165" s="1"/>
      <c r="N165" s="1"/>
    </row>
    <row r="166" spans="1:14" ht="15" customHeight="1">
      <c r="A166" s="219"/>
      <c r="B166" s="219"/>
      <c r="C166" s="220"/>
      <c r="D166" s="165" t="s">
        <v>149</v>
      </c>
      <c r="E166" s="128">
        <v>365177</v>
      </c>
      <c r="F166" s="378" t="s">
        <v>311</v>
      </c>
      <c r="G166" s="128">
        <f>G167+G168</f>
        <v>80727</v>
      </c>
      <c r="H166" s="128">
        <f>H168</f>
        <v>5473</v>
      </c>
      <c r="I166" s="128">
        <f>E166+G166-H166</f>
        <v>440431</v>
      </c>
      <c r="J166" s="1"/>
      <c r="K166" s="1"/>
      <c r="L166" s="1"/>
      <c r="M166" s="1"/>
      <c r="N166" s="1"/>
    </row>
    <row r="167" spans="1:14" ht="15" customHeight="1">
      <c r="A167" s="219"/>
      <c r="B167" s="219"/>
      <c r="C167" s="220"/>
      <c r="D167" s="165"/>
      <c r="E167" s="128"/>
      <c r="F167" s="136" t="s">
        <v>283</v>
      </c>
      <c r="G167" s="108">
        <v>19352</v>
      </c>
      <c r="H167" s="128">
        <v>0</v>
      </c>
      <c r="I167" s="128"/>
      <c r="J167" s="1"/>
      <c r="K167" s="1"/>
      <c r="L167" s="1"/>
      <c r="M167" s="1"/>
      <c r="N167" s="1"/>
    </row>
    <row r="168" spans="1:14" ht="15" customHeight="1">
      <c r="A168" s="219"/>
      <c r="B168" s="219"/>
      <c r="C168" s="220"/>
      <c r="D168" s="165"/>
      <c r="E168" s="124"/>
      <c r="F168" s="136" t="s">
        <v>360</v>
      </c>
      <c r="G168" s="108">
        <v>61375</v>
      </c>
      <c r="H168" s="108">
        <v>5473</v>
      </c>
      <c r="I168" s="124"/>
      <c r="J168" s="1"/>
      <c r="K168" s="1"/>
      <c r="L168" s="1"/>
      <c r="M168" s="1"/>
      <c r="N168" s="1"/>
    </row>
    <row r="169" spans="1:14" ht="15" customHeight="1">
      <c r="A169" s="219"/>
      <c r="B169" s="219"/>
      <c r="C169" s="220"/>
      <c r="D169" s="165"/>
      <c r="E169" s="124"/>
      <c r="F169" s="136"/>
      <c r="G169" s="108"/>
      <c r="H169" s="108"/>
      <c r="I169" s="124"/>
      <c r="J169" s="1"/>
      <c r="K169" s="1"/>
      <c r="L169" s="1"/>
      <c r="M169" s="1"/>
      <c r="N169" s="1"/>
    </row>
    <row r="170" spans="1:14" ht="15" customHeight="1">
      <c r="A170" s="219"/>
      <c r="B170" s="219"/>
      <c r="C170" s="220"/>
      <c r="D170" s="165" t="s">
        <v>151</v>
      </c>
      <c r="E170" s="128">
        <v>5996367</v>
      </c>
      <c r="F170" s="128" t="s">
        <v>311</v>
      </c>
      <c r="G170" s="128">
        <f>SUM(G171:G176)</f>
        <v>744178</v>
      </c>
      <c r="H170" s="128">
        <f>SUM(H171:H183)</f>
        <v>150391</v>
      </c>
      <c r="I170" s="128">
        <f>E170+G170-H170</f>
        <v>6590154</v>
      </c>
      <c r="J170" s="1"/>
      <c r="K170" s="1"/>
      <c r="L170" s="1"/>
      <c r="M170" s="1"/>
      <c r="N170" s="1"/>
    </row>
    <row r="171" spans="1:14" ht="15" customHeight="1">
      <c r="A171" s="219"/>
      <c r="B171" s="219"/>
      <c r="C171" s="220"/>
      <c r="D171" s="165"/>
      <c r="E171" s="128"/>
      <c r="F171" s="136" t="s">
        <v>283</v>
      </c>
      <c r="G171" s="108">
        <v>368313</v>
      </c>
      <c r="H171" s="108">
        <v>39208</v>
      </c>
      <c r="I171" s="128"/>
      <c r="J171" s="1"/>
      <c r="K171" s="1"/>
      <c r="L171" s="1"/>
      <c r="M171" s="1"/>
      <c r="N171" s="1"/>
    </row>
    <row r="172" spans="1:14" ht="15" customHeight="1">
      <c r="A172" s="219"/>
      <c r="B172" s="219"/>
      <c r="C172" s="220"/>
      <c r="D172" s="165"/>
      <c r="E172" s="128"/>
      <c r="F172" s="171" t="s">
        <v>358</v>
      </c>
      <c r="G172" s="108">
        <v>50000</v>
      </c>
      <c r="H172" s="108"/>
      <c r="I172" s="108"/>
      <c r="J172" s="1"/>
      <c r="K172" s="1"/>
      <c r="L172" s="1"/>
      <c r="M172" s="1"/>
      <c r="N172" s="1"/>
    </row>
    <row r="173" spans="1:14" ht="15" customHeight="1">
      <c r="A173" s="219"/>
      <c r="B173" s="219"/>
      <c r="C173" s="220"/>
      <c r="D173" s="165"/>
      <c r="E173" s="128"/>
      <c r="F173" s="94" t="s">
        <v>300</v>
      </c>
      <c r="G173" s="108">
        <v>3000</v>
      </c>
      <c r="H173" s="108"/>
      <c r="I173" s="108"/>
      <c r="J173" s="1"/>
      <c r="K173" s="1"/>
      <c r="L173" s="1"/>
      <c r="M173" s="1"/>
      <c r="N173" s="1"/>
    </row>
    <row r="174" spans="1:14" ht="15" customHeight="1">
      <c r="A174" s="219"/>
      <c r="B174" s="219"/>
      <c r="C174" s="220"/>
      <c r="D174" s="166"/>
      <c r="E174" s="124"/>
      <c r="F174" s="94" t="s">
        <v>362</v>
      </c>
      <c r="G174" s="108">
        <v>122865</v>
      </c>
      <c r="H174" s="108">
        <v>111183</v>
      </c>
      <c r="I174" s="111"/>
      <c r="J174" s="1"/>
      <c r="K174" s="1"/>
      <c r="L174" s="1"/>
      <c r="M174" s="1"/>
      <c r="N174" s="1"/>
    </row>
    <row r="175" spans="1:14" ht="15" customHeight="1">
      <c r="A175" s="219"/>
      <c r="B175" s="219"/>
      <c r="C175" s="220"/>
      <c r="D175" s="166"/>
      <c r="E175" s="124"/>
      <c r="F175" s="94" t="s">
        <v>312</v>
      </c>
      <c r="G175" s="108">
        <v>75000</v>
      </c>
      <c r="H175" s="108"/>
      <c r="I175" s="111"/>
      <c r="J175" s="1"/>
      <c r="K175" s="1"/>
      <c r="L175" s="1"/>
      <c r="M175" s="1"/>
      <c r="N175" s="1"/>
    </row>
    <row r="176" spans="1:14" ht="15" customHeight="1">
      <c r="A176" s="187"/>
      <c r="B176" s="187"/>
      <c r="C176" s="220"/>
      <c r="D176" s="166"/>
      <c r="E176" s="124"/>
      <c r="F176" s="94" t="s">
        <v>312</v>
      </c>
      <c r="G176" s="108">
        <v>125000</v>
      </c>
      <c r="H176" s="108"/>
      <c r="I176" s="111"/>
      <c r="J176" s="1"/>
      <c r="K176" s="1"/>
      <c r="L176" s="1"/>
      <c r="M176" s="1"/>
      <c r="N176" s="1"/>
    </row>
    <row r="177" spans="1:14" ht="15" customHeight="1">
      <c r="A177" s="243"/>
      <c r="B177" s="243"/>
      <c r="C177" s="243"/>
      <c r="D177" s="243"/>
      <c r="E177" s="129"/>
      <c r="F177" s="98"/>
      <c r="G177" s="150"/>
      <c r="H177" s="150"/>
      <c r="I177" s="194"/>
      <c r="J177" s="1"/>
      <c r="K177" s="1"/>
      <c r="L177" s="1"/>
      <c r="M177" s="1"/>
      <c r="N177" s="1"/>
    </row>
    <row r="178" spans="1:14" ht="15" customHeight="1">
      <c r="A178" s="243"/>
      <c r="B178" s="243"/>
      <c r="C178" s="243"/>
      <c r="D178" s="243"/>
      <c r="E178" s="129"/>
      <c r="F178" s="98"/>
      <c r="G178" s="150"/>
      <c r="H178" s="150"/>
      <c r="I178" s="194"/>
      <c r="J178" s="1"/>
      <c r="K178" s="1"/>
      <c r="L178" s="1"/>
      <c r="M178" s="1"/>
      <c r="N178" s="1"/>
    </row>
    <row r="179" spans="1:14" ht="15" customHeight="1">
      <c r="A179" s="243"/>
      <c r="B179" s="243"/>
      <c r="C179" s="243"/>
      <c r="D179" s="243"/>
      <c r="E179" s="129"/>
      <c r="F179" s="98"/>
      <c r="G179" s="150"/>
      <c r="H179" s="150"/>
      <c r="I179" s="194"/>
      <c r="J179" s="1"/>
      <c r="K179" s="1"/>
      <c r="L179" s="1"/>
      <c r="M179" s="1"/>
      <c r="N179" s="1"/>
    </row>
    <row r="180" spans="1:14" ht="15" customHeight="1">
      <c r="A180" s="243"/>
      <c r="B180" s="243"/>
      <c r="C180" s="243"/>
      <c r="D180" s="243"/>
      <c r="E180" s="150" t="s">
        <v>388</v>
      </c>
      <c r="F180" s="98"/>
      <c r="G180" s="150"/>
      <c r="H180" s="150"/>
      <c r="I180" s="194"/>
      <c r="J180" s="1"/>
      <c r="K180" s="1"/>
      <c r="L180" s="1"/>
      <c r="M180" s="1"/>
      <c r="N180" s="1"/>
    </row>
    <row r="181" spans="1:14" ht="15" customHeight="1">
      <c r="A181" s="231" t="s">
        <v>125</v>
      </c>
      <c r="B181" s="232" t="s">
        <v>126</v>
      </c>
      <c r="C181" s="231" t="s">
        <v>2</v>
      </c>
      <c r="D181" s="231" t="s">
        <v>3</v>
      </c>
      <c r="E181" s="233" t="s">
        <v>131</v>
      </c>
      <c r="F181" s="231" t="s">
        <v>6</v>
      </c>
      <c r="G181" s="233" t="s">
        <v>127</v>
      </c>
      <c r="H181" s="231" t="s">
        <v>128</v>
      </c>
      <c r="I181" s="231" t="s">
        <v>9</v>
      </c>
      <c r="J181" s="1"/>
      <c r="K181" s="1"/>
      <c r="L181" s="1"/>
      <c r="M181" s="1"/>
      <c r="N181" s="1"/>
    </row>
    <row r="182" spans="1:14" ht="15" customHeight="1">
      <c r="A182" s="244"/>
      <c r="B182" s="235"/>
      <c r="C182" s="234"/>
      <c r="D182" s="234"/>
      <c r="E182" s="236" t="s">
        <v>5</v>
      </c>
      <c r="F182" s="234"/>
      <c r="G182" s="236"/>
      <c r="H182" s="234"/>
      <c r="I182" s="234" t="s">
        <v>129</v>
      </c>
      <c r="J182" s="1"/>
      <c r="K182" s="1"/>
      <c r="L182" s="1"/>
      <c r="M182" s="1"/>
      <c r="N182" s="1"/>
    </row>
    <row r="183" spans="1:14" ht="15" customHeight="1">
      <c r="A183" s="240"/>
      <c r="B183" s="225"/>
      <c r="C183" s="220"/>
      <c r="D183" s="165" t="s">
        <v>319</v>
      </c>
      <c r="E183" s="128">
        <v>48916</v>
      </c>
      <c r="F183" s="136" t="s">
        <v>283</v>
      </c>
      <c r="G183" s="124">
        <v>352</v>
      </c>
      <c r="H183" s="124"/>
      <c r="I183" s="128">
        <f>E183+G183</f>
        <v>49268</v>
      </c>
      <c r="J183" s="1"/>
      <c r="K183" s="1"/>
      <c r="L183" s="1"/>
      <c r="M183" s="1"/>
      <c r="N183" s="1"/>
    </row>
    <row r="184" spans="1:14" ht="15" customHeight="1">
      <c r="A184" s="219"/>
      <c r="B184" s="225"/>
      <c r="C184" s="220"/>
      <c r="D184" s="165"/>
      <c r="E184" s="128"/>
      <c r="F184" s="136"/>
      <c r="G184" s="128"/>
      <c r="H184" s="128"/>
      <c r="I184" s="128"/>
      <c r="J184" s="1"/>
      <c r="K184" s="1"/>
      <c r="L184" s="1"/>
      <c r="M184" s="1"/>
      <c r="N184" s="1"/>
    </row>
    <row r="185" spans="1:14" ht="15" customHeight="1">
      <c r="A185" s="219"/>
      <c r="B185" s="242"/>
      <c r="C185" s="166"/>
      <c r="D185" s="165" t="s">
        <v>236</v>
      </c>
      <c r="E185" s="128">
        <v>133528</v>
      </c>
      <c r="F185" s="136" t="s">
        <v>283</v>
      </c>
      <c r="G185" s="124">
        <v>960</v>
      </c>
      <c r="H185" s="128"/>
      <c r="I185" s="128">
        <f>E185+G185</f>
        <v>134488</v>
      </c>
      <c r="J185" s="1"/>
      <c r="K185" s="1"/>
      <c r="L185" s="1"/>
      <c r="M185" s="1"/>
      <c r="N185" s="1"/>
    </row>
    <row r="186" spans="1:14" ht="15" customHeight="1">
      <c r="A186" s="219"/>
      <c r="B186" s="241">
        <v>80134</v>
      </c>
      <c r="C186" s="216"/>
      <c r="D186" s="195" t="s">
        <v>356</v>
      </c>
      <c r="E186" s="125">
        <v>0</v>
      </c>
      <c r="F186" s="92"/>
      <c r="G186" s="109">
        <v>14685</v>
      </c>
      <c r="H186" s="109">
        <v>0</v>
      </c>
      <c r="I186" s="109">
        <v>14685</v>
      </c>
      <c r="J186" s="1"/>
      <c r="K186" s="1"/>
      <c r="L186" s="1"/>
      <c r="M186" s="1"/>
      <c r="N186" s="1"/>
    </row>
    <row r="187" spans="1:14" ht="15" customHeight="1">
      <c r="A187" s="219"/>
      <c r="B187" s="225"/>
      <c r="C187" s="220"/>
      <c r="D187" s="165" t="s">
        <v>330</v>
      </c>
      <c r="E187" s="128"/>
      <c r="F187" s="165" t="s">
        <v>311</v>
      </c>
      <c r="G187" s="128">
        <f>G188+G189</f>
        <v>14685</v>
      </c>
      <c r="H187" s="128">
        <v>0</v>
      </c>
      <c r="I187" s="128">
        <f>E187-H187+G187</f>
        <v>14685</v>
      </c>
      <c r="J187" s="1"/>
      <c r="K187" s="1"/>
      <c r="L187" s="1"/>
      <c r="M187" s="1"/>
      <c r="N187" s="1"/>
    </row>
    <row r="188" spans="1:14" ht="15" customHeight="1">
      <c r="A188" s="219"/>
      <c r="B188" s="225"/>
      <c r="C188" s="220"/>
      <c r="D188" s="165"/>
      <c r="E188" s="128"/>
      <c r="F188" s="94" t="s">
        <v>355</v>
      </c>
      <c r="G188" s="124">
        <v>6855</v>
      </c>
      <c r="H188" s="124"/>
      <c r="I188" s="128"/>
      <c r="J188" s="1"/>
      <c r="K188" s="1"/>
      <c r="L188" s="1"/>
      <c r="M188" s="1"/>
      <c r="N188" s="1"/>
    </row>
    <row r="189" spans="1:14" ht="15" customHeight="1">
      <c r="A189" s="219"/>
      <c r="B189" s="242"/>
      <c r="C189" s="220"/>
      <c r="D189" s="165"/>
      <c r="E189" s="128"/>
      <c r="F189" s="94" t="s">
        <v>363</v>
      </c>
      <c r="G189" s="124">
        <v>7830</v>
      </c>
      <c r="H189" s="124"/>
      <c r="I189" s="128"/>
      <c r="J189" s="1"/>
      <c r="K189" s="1"/>
      <c r="L189" s="1"/>
      <c r="M189" s="1"/>
      <c r="N189" s="1"/>
    </row>
    <row r="190" spans="1:14" ht="15" customHeight="1">
      <c r="A190" s="219"/>
      <c r="B190" s="241">
        <v>80144</v>
      </c>
      <c r="C190" s="216"/>
      <c r="D190" s="195" t="s">
        <v>188</v>
      </c>
      <c r="E190" s="125">
        <v>562261</v>
      </c>
      <c r="F190" s="318"/>
      <c r="G190" s="125">
        <f>G191</f>
        <v>31016</v>
      </c>
      <c r="H190" s="125">
        <f>H191</f>
        <v>12436</v>
      </c>
      <c r="I190" s="125">
        <f>I191</f>
        <v>580841</v>
      </c>
      <c r="J190" s="1"/>
      <c r="K190" s="1"/>
      <c r="L190" s="1"/>
      <c r="M190" s="1"/>
      <c r="N190" s="1"/>
    </row>
    <row r="191" spans="1:14" ht="15" customHeight="1">
      <c r="A191" s="219"/>
      <c r="B191" s="225"/>
      <c r="C191" s="220"/>
      <c r="D191" s="165" t="s">
        <v>330</v>
      </c>
      <c r="E191" s="128">
        <v>562261</v>
      </c>
      <c r="F191" s="165" t="s">
        <v>311</v>
      </c>
      <c r="G191" s="128">
        <f>G192+G195</f>
        <v>31016</v>
      </c>
      <c r="H191" s="128">
        <f>H192+H193+H194+H195</f>
        <v>12436</v>
      </c>
      <c r="I191" s="128">
        <f>E191+G191-H191</f>
        <v>580841</v>
      </c>
      <c r="J191" s="1"/>
      <c r="K191" s="1"/>
      <c r="L191" s="1"/>
      <c r="M191" s="1"/>
      <c r="N191" s="1"/>
    </row>
    <row r="192" spans="1:14" ht="15" customHeight="1">
      <c r="A192" s="219"/>
      <c r="B192" s="225"/>
      <c r="C192" s="220"/>
      <c r="D192" s="165"/>
      <c r="E192" s="128"/>
      <c r="F192" s="136" t="s">
        <v>283</v>
      </c>
      <c r="G192" s="108">
        <v>29677</v>
      </c>
      <c r="H192" s="108">
        <v>4892</v>
      </c>
      <c r="I192" s="128"/>
      <c r="J192" s="1"/>
      <c r="K192" s="1"/>
      <c r="L192" s="1"/>
      <c r="M192" s="1"/>
      <c r="N192" s="1"/>
    </row>
    <row r="193" spans="1:14" ht="15" customHeight="1">
      <c r="A193" s="219"/>
      <c r="B193" s="225"/>
      <c r="C193" s="220"/>
      <c r="D193" s="165"/>
      <c r="E193" s="128"/>
      <c r="F193" s="94" t="s">
        <v>312</v>
      </c>
      <c r="G193" s="108"/>
      <c r="H193" s="108">
        <v>5327</v>
      </c>
      <c r="I193" s="128"/>
      <c r="J193" s="1"/>
      <c r="K193" s="1"/>
      <c r="L193" s="1"/>
      <c r="M193" s="1"/>
      <c r="N193" s="1"/>
    </row>
    <row r="194" spans="1:14" ht="15" customHeight="1">
      <c r="A194" s="219"/>
      <c r="B194" s="225"/>
      <c r="C194" s="220"/>
      <c r="D194" s="165"/>
      <c r="E194" s="128"/>
      <c r="F194" s="94" t="s">
        <v>363</v>
      </c>
      <c r="G194" s="108"/>
      <c r="H194" s="108">
        <v>1590</v>
      </c>
      <c r="I194" s="128"/>
      <c r="J194" s="1"/>
      <c r="K194" s="1"/>
      <c r="L194" s="1"/>
      <c r="M194" s="1"/>
      <c r="N194" s="1"/>
    </row>
    <row r="195" spans="1:14" ht="15" customHeight="1">
      <c r="A195" s="219"/>
      <c r="B195" s="225"/>
      <c r="C195" s="220"/>
      <c r="D195" s="165"/>
      <c r="E195" s="128"/>
      <c r="F195" s="94" t="s">
        <v>369</v>
      </c>
      <c r="G195" s="108">
        <v>1339</v>
      </c>
      <c r="H195" s="108">
        <v>627</v>
      </c>
      <c r="I195" s="128"/>
      <c r="J195" s="1"/>
      <c r="K195" s="1"/>
      <c r="L195" s="1"/>
      <c r="M195" s="1"/>
      <c r="N195" s="1"/>
    </row>
    <row r="196" spans="1:14" ht="15" customHeight="1">
      <c r="A196" s="219"/>
      <c r="B196" s="241">
        <v>80146</v>
      </c>
      <c r="C196" s="216"/>
      <c r="D196" s="195" t="s">
        <v>152</v>
      </c>
      <c r="E196" s="125">
        <f>E197+E199+E201+E205+E207</f>
        <v>88677</v>
      </c>
      <c r="F196" s="125"/>
      <c r="G196" s="125">
        <f>G197+G199+G201+G205+G207</f>
        <v>4157</v>
      </c>
      <c r="H196" s="125">
        <f>H197+H199+H201+H205+H207</f>
        <v>25425</v>
      </c>
      <c r="I196" s="125">
        <f>E196+G196-H196</f>
        <v>67409</v>
      </c>
      <c r="J196" s="1"/>
      <c r="K196" s="1"/>
      <c r="L196" s="1"/>
      <c r="M196" s="1"/>
      <c r="N196" s="1"/>
    </row>
    <row r="197" spans="1:14" ht="15" customHeight="1">
      <c r="A197" s="219"/>
      <c r="B197" s="225"/>
      <c r="C197" s="220"/>
      <c r="D197" s="165" t="s">
        <v>259</v>
      </c>
      <c r="E197" s="128">
        <v>13141</v>
      </c>
      <c r="F197" s="94" t="s">
        <v>369</v>
      </c>
      <c r="G197" s="108">
        <v>335</v>
      </c>
      <c r="H197" s="108">
        <v>8585</v>
      </c>
      <c r="I197" s="128">
        <f>E197+G197-H197</f>
        <v>4891</v>
      </c>
      <c r="J197" s="1"/>
      <c r="K197" s="1"/>
      <c r="L197" s="1"/>
      <c r="M197" s="1"/>
      <c r="N197" s="1"/>
    </row>
    <row r="198" spans="1:14" ht="15" customHeight="1">
      <c r="A198" s="219"/>
      <c r="B198" s="225"/>
      <c r="C198" s="220"/>
      <c r="D198" s="165"/>
      <c r="E198" s="128"/>
      <c r="F198" s="94"/>
      <c r="G198" s="110"/>
      <c r="H198" s="110"/>
      <c r="I198" s="128"/>
      <c r="J198" s="1"/>
      <c r="K198" s="1"/>
      <c r="L198" s="1"/>
      <c r="M198" s="1"/>
      <c r="N198" s="1"/>
    </row>
    <row r="199" spans="1:14" ht="15" customHeight="1">
      <c r="A199" s="219"/>
      <c r="B199" s="225"/>
      <c r="C199" s="220"/>
      <c r="D199" s="165" t="s">
        <v>149</v>
      </c>
      <c r="E199" s="128">
        <v>13803</v>
      </c>
      <c r="F199" s="94" t="s">
        <v>369</v>
      </c>
      <c r="G199" s="108">
        <v>55</v>
      </c>
      <c r="H199" s="108">
        <v>795</v>
      </c>
      <c r="I199" s="128">
        <f>E199+G199</f>
        <v>13858</v>
      </c>
      <c r="J199" s="1"/>
      <c r="K199" s="1"/>
      <c r="L199" s="1"/>
      <c r="M199" s="1"/>
      <c r="N199" s="1"/>
    </row>
    <row r="200" spans="1:14" ht="15" customHeight="1">
      <c r="A200" s="219"/>
      <c r="B200" s="225"/>
      <c r="C200" s="220"/>
      <c r="D200" s="165"/>
      <c r="E200" s="128"/>
      <c r="F200" s="94"/>
      <c r="G200" s="110"/>
      <c r="H200" s="110"/>
      <c r="I200" s="128"/>
      <c r="J200" s="1"/>
      <c r="K200" s="1"/>
      <c r="L200" s="1"/>
      <c r="M200" s="1"/>
      <c r="N200" s="1"/>
    </row>
    <row r="201" spans="1:14" ht="15" customHeight="1">
      <c r="A201" s="219"/>
      <c r="B201" s="225"/>
      <c r="C201" s="220"/>
      <c r="D201" s="165" t="s">
        <v>151</v>
      </c>
      <c r="E201" s="128">
        <v>30777</v>
      </c>
      <c r="F201" s="127" t="s">
        <v>310</v>
      </c>
      <c r="G201" s="128">
        <f>G202+G203</f>
        <v>3317</v>
      </c>
      <c r="H201" s="128">
        <f>H203</f>
        <v>15391</v>
      </c>
      <c r="I201" s="128">
        <f>E201+G201-H201</f>
        <v>18703</v>
      </c>
      <c r="J201" s="1"/>
      <c r="K201" s="1"/>
      <c r="L201" s="1"/>
      <c r="M201" s="1"/>
      <c r="N201" s="1"/>
    </row>
    <row r="202" spans="1:14" ht="15" customHeight="1">
      <c r="A202" s="219"/>
      <c r="B202" s="225"/>
      <c r="C202" s="220"/>
      <c r="D202" s="165"/>
      <c r="E202" s="128"/>
      <c r="F202" s="136" t="s">
        <v>283</v>
      </c>
      <c r="G202" s="124">
        <v>2550</v>
      </c>
      <c r="H202" s="124"/>
      <c r="I202" s="128"/>
      <c r="J202" s="1"/>
      <c r="K202" s="1"/>
      <c r="L202" s="1"/>
      <c r="M202" s="1"/>
      <c r="N202" s="1"/>
    </row>
    <row r="203" spans="1:14" ht="15" customHeight="1">
      <c r="A203" s="219"/>
      <c r="B203" s="225"/>
      <c r="C203" s="220"/>
      <c r="D203" s="165"/>
      <c r="E203" s="128"/>
      <c r="F203" s="94" t="s">
        <v>362</v>
      </c>
      <c r="G203" s="108">
        <v>767</v>
      </c>
      <c r="H203" s="108">
        <v>15391</v>
      </c>
      <c r="I203" s="124"/>
      <c r="J203" s="1"/>
      <c r="K203" s="1"/>
      <c r="L203" s="1"/>
      <c r="M203" s="1"/>
      <c r="N203" s="1"/>
    </row>
    <row r="204" spans="1:14" ht="15" customHeight="1">
      <c r="A204" s="219"/>
      <c r="B204" s="225"/>
      <c r="C204" s="242"/>
      <c r="D204" s="165"/>
      <c r="E204" s="128"/>
      <c r="F204" s="94"/>
      <c r="G204" s="108"/>
      <c r="H204" s="110"/>
      <c r="I204" s="124"/>
      <c r="J204" s="1"/>
      <c r="K204" s="1"/>
      <c r="L204" s="1"/>
      <c r="M204" s="1"/>
      <c r="N204" s="1"/>
    </row>
    <row r="205" spans="1:14" ht="15" customHeight="1">
      <c r="A205" s="244"/>
      <c r="B205" s="247"/>
      <c r="C205" s="235"/>
      <c r="D205" s="165" t="s">
        <v>330</v>
      </c>
      <c r="E205" s="128">
        <v>17654</v>
      </c>
      <c r="F205" s="136" t="s">
        <v>283</v>
      </c>
      <c r="G205" s="128"/>
      <c r="H205" s="124">
        <v>654</v>
      </c>
      <c r="I205" s="128">
        <f>E205+G205-H205</f>
        <v>17000</v>
      </c>
      <c r="J205" s="1"/>
      <c r="K205" s="1"/>
      <c r="L205" s="1"/>
      <c r="M205" s="1"/>
      <c r="N205" s="1"/>
    </row>
    <row r="206" spans="1:14" ht="15" customHeight="1">
      <c r="A206" s="244"/>
      <c r="B206" s="247"/>
      <c r="C206" s="235"/>
      <c r="D206" s="165"/>
      <c r="E206" s="128"/>
      <c r="F206" s="94"/>
      <c r="G206" s="108"/>
      <c r="H206" s="108"/>
      <c r="I206" s="128"/>
      <c r="J206" s="1"/>
      <c r="K206" s="1"/>
      <c r="L206" s="1"/>
      <c r="M206" s="1"/>
      <c r="N206" s="1"/>
    </row>
    <row r="207" spans="1:14" ht="15" customHeight="1">
      <c r="A207" s="219"/>
      <c r="B207" s="225"/>
      <c r="C207" s="220"/>
      <c r="D207" s="165" t="s">
        <v>160</v>
      </c>
      <c r="E207" s="128">
        <v>13302</v>
      </c>
      <c r="F207" s="136" t="s">
        <v>283</v>
      </c>
      <c r="G207" s="108">
        <v>450</v>
      </c>
      <c r="H207" s="128"/>
      <c r="I207" s="128">
        <f>E207+G207-H207</f>
        <v>13752</v>
      </c>
      <c r="J207" s="1"/>
      <c r="K207" s="1"/>
      <c r="L207" s="1"/>
      <c r="M207" s="1"/>
      <c r="N207" s="1"/>
    </row>
    <row r="208" spans="1:14" ht="15" customHeight="1">
      <c r="A208" s="219"/>
      <c r="B208" s="241">
        <v>80195</v>
      </c>
      <c r="C208" s="166"/>
      <c r="D208" s="195" t="s">
        <v>184</v>
      </c>
      <c r="E208" s="125">
        <f>E209+E220</f>
        <v>492317</v>
      </c>
      <c r="F208" s="125"/>
      <c r="G208" s="125">
        <f>G209+G220</f>
        <v>22622</v>
      </c>
      <c r="H208" s="125">
        <f>H209+H220</f>
        <v>406320</v>
      </c>
      <c r="I208" s="125">
        <f>E208+G208-H208</f>
        <v>108619</v>
      </c>
      <c r="J208" s="1"/>
      <c r="K208" s="1"/>
      <c r="L208" s="1"/>
      <c r="M208" s="1"/>
      <c r="N208" s="1"/>
    </row>
    <row r="209" spans="1:14" ht="15" customHeight="1">
      <c r="A209" s="219"/>
      <c r="B209" s="224"/>
      <c r="C209" s="195"/>
      <c r="D209" s="92" t="s">
        <v>183</v>
      </c>
      <c r="E209" s="109">
        <f>SUM(E210:E213)</f>
        <v>87317</v>
      </c>
      <c r="F209" s="109"/>
      <c r="G209" s="109">
        <f>G210+G211+G212</f>
        <v>5634</v>
      </c>
      <c r="H209" s="109">
        <v>0</v>
      </c>
      <c r="I209" s="109">
        <f>E209+G209-H209</f>
        <v>92951</v>
      </c>
      <c r="J209" s="1"/>
      <c r="K209" s="1"/>
      <c r="L209" s="1"/>
      <c r="M209" s="1"/>
      <c r="N209" s="1"/>
    </row>
    <row r="210" spans="1:14" ht="15" customHeight="1">
      <c r="A210" s="219"/>
      <c r="B210" s="225"/>
      <c r="C210" s="166"/>
      <c r="D210" s="165" t="s">
        <v>258</v>
      </c>
      <c r="E210" s="128">
        <v>22272</v>
      </c>
      <c r="F210" s="136"/>
      <c r="G210" s="108">
        <v>0</v>
      </c>
      <c r="H210" s="108">
        <v>0</v>
      </c>
      <c r="I210" s="128">
        <v>22272</v>
      </c>
      <c r="J210" s="1"/>
      <c r="K210" s="1"/>
      <c r="L210" s="1"/>
      <c r="M210" s="1"/>
      <c r="N210" s="1"/>
    </row>
    <row r="211" spans="1:14" ht="15" customHeight="1">
      <c r="A211" s="219"/>
      <c r="B211" s="225"/>
      <c r="C211" s="166"/>
      <c r="D211" s="165" t="s">
        <v>149</v>
      </c>
      <c r="E211" s="128">
        <v>23536</v>
      </c>
      <c r="F211" s="136" t="s">
        <v>360</v>
      </c>
      <c r="G211" s="108">
        <v>2692</v>
      </c>
      <c r="H211" s="108">
        <v>0</v>
      </c>
      <c r="I211" s="128">
        <f>E211+G211</f>
        <v>26228</v>
      </c>
      <c r="J211" s="1"/>
      <c r="K211" s="1"/>
      <c r="L211" s="1"/>
      <c r="M211" s="1"/>
      <c r="N211" s="1"/>
    </row>
    <row r="212" spans="1:14" ht="15" customHeight="1">
      <c r="A212" s="219"/>
      <c r="B212" s="225"/>
      <c r="C212" s="166"/>
      <c r="D212" s="165" t="s">
        <v>153</v>
      </c>
      <c r="E212" s="128">
        <v>36661</v>
      </c>
      <c r="F212" s="94" t="s">
        <v>362</v>
      </c>
      <c r="G212" s="108">
        <v>2942</v>
      </c>
      <c r="H212" s="108">
        <v>0</v>
      </c>
      <c r="I212" s="128">
        <f>E212+G212</f>
        <v>39603</v>
      </c>
      <c r="J212" s="1"/>
      <c r="K212" s="1"/>
      <c r="L212" s="1"/>
      <c r="M212" s="1"/>
      <c r="N212" s="1"/>
    </row>
    <row r="213" spans="1:14" ht="15" customHeight="1">
      <c r="A213" s="187"/>
      <c r="B213" s="242"/>
      <c r="C213" s="166"/>
      <c r="D213" s="165" t="s">
        <v>330</v>
      </c>
      <c r="E213" s="128">
        <v>4848</v>
      </c>
      <c r="F213" s="166"/>
      <c r="G213" s="124">
        <v>0</v>
      </c>
      <c r="H213" s="124">
        <v>0</v>
      </c>
      <c r="I213" s="128">
        <f>E213+G213-H213</f>
        <v>4848</v>
      </c>
      <c r="J213" s="1"/>
      <c r="K213" s="1"/>
      <c r="L213" s="1"/>
      <c r="M213" s="1"/>
      <c r="N213" s="1"/>
    </row>
    <row r="214" spans="1:14" ht="15" customHeight="1">
      <c r="A214" s="243"/>
      <c r="B214" s="243"/>
      <c r="C214" s="243"/>
      <c r="D214" s="246"/>
      <c r="E214" s="135"/>
      <c r="F214" s="243"/>
      <c r="G214" s="129"/>
      <c r="H214" s="129"/>
      <c r="I214" s="135"/>
      <c r="J214" s="1"/>
      <c r="K214" s="1"/>
      <c r="L214" s="1"/>
      <c r="M214" s="1"/>
      <c r="N214" s="1"/>
    </row>
    <row r="215" spans="1:14" ht="15" customHeight="1">
      <c r="A215" s="243"/>
      <c r="B215" s="243"/>
      <c r="C215" s="243"/>
      <c r="D215" s="246"/>
      <c r="E215" s="135"/>
      <c r="F215" s="243"/>
      <c r="G215" s="129"/>
      <c r="H215" s="129"/>
      <c r="I215" s="135"/>
      <c r="J215" s="1"/>
      <c r="K215" s="1"/>
      <c r="L215" s="1"/>
      <c r="M215" s="1"/>
      <c r="N215" s="1"/>
    </row>
    <row r="216" spans="1:14" ht="15" customHeight="1">
      <c r="A216" s="243"/>
      <c r="B216" s="243"/>
      <c r="C216" s="243"/>
      <c r="D216" s="246"/>
      <c r="E216" s="150" t="s">
        <v>389</v>
      </c>
      <c r="F216" s="243"/>
      <c r="G216" s="129"/>
      <c r="H216" s="129"/>
      <c r="I216" s="135"/>
      <c r="J216" s="1"/>
      <c r="K216" s="1"/>
      <c r="L216" s="1"/>
      <c r="M216" s="1"/>
      <c r="N216" s="1"/>
    </row>
    <row r="217" spans="1:14" ht="15" customHeight="1">
      <c r="A217" s="231" t="s">
        <v>125</v>
      </c>
      <c r="B217" s="232" t="s">
        <v>126</v>
      </c>
      <c r="C217" s="231" t="s">
        <v>2</v>
      </c>
      <c r="D217" s="231" t="s">
        <v>3</v>
      </c>
      <c r="E217" s="233" t="s">
        <v>131</v>
      </c>
      <c r="F217" s="231" t="s">
        <v>6</v>
      </c>
      <c r="G217" s="233" t="s">
        <v>127</v>
      </c>
      <c r="H217" s="231" t="s">
        <v>128</v>
      </c>
      <c r="I217" s="231" t="s">
        <v>9</v>
      </c>
      <c r="J217" s="1"/>
      <c r="K217" s="1"/>
      <c r="L217" s="1"/>
      <c r="M217" s="1"/>
      <c r="N217" s="1"/>
    </row>
    <row r="218" spans="1:14" ht="15" customHeight="1">
      <c r="A218" s="244"/>
      <c r="B218" s="247"/>
      <c r="C218" s="234"/>
      <c r="D218" s="234"/>
      <c r="E218" s="236" t="s">
        <v>5</v>
      </c>
      <c r="F218" s="234"/>
      <c r="G218" s="236"/>
      <c r="H218" s="234"/>
      <c r="I218" s="234" t="s">
        <v>129</v>
      </c>
      <c r="J218" s="1"/>
      <c r="K218" s="1"/>
      <c r="L218" s="1"/>
      <c r="M218" s="1"/>
      <c r="N218" s="1"/>
    </row>
    <row r="219" spans="1:14" ht="15" customHeight="1">
      <c r="A219" s="248"/>
      <c r="B219" s="240"/>
      <c r="C219" s="220"/>
      <c r="D219" s="165"/>
      <c r="E219" s="128"/>
      <c r="F219" s="166"/>
      <c r="G219" s="124"/>
      <c r="H219" s="124"/>
      <c r="I219" s="128"/>
      <c r="J219" s="1"/>
      <c r="K219" s="1"/>
      <c r="L219" s="1"/>
      <c r="M219" s="1"/>
      <c r="N219" s="1"/>
    </row>
    <row r="220" spans="1:14" ht="15" customHeight="1">
      <c r="A220" s="249"/>
      <c r="B220" s="222"/>
      <c r="C220" s="216"/>
      <c r="D220" s="106" t="s">
        <v>79</v>
      </c>
      <c r="E220" s="109">
        <f>E221</f>
        <v>405000</v>
      </c>
      <c r="F220" s="109"/>
      <c r="G220" s="109">
        <f>G221</f>
        <v>16988</v>
      </c>
      <c r="H220" s="109">
        <f>H221</f>
        <v>406320</v>
      </c>
      <c r="I220" s="109">
        <f>E220+G220-H220</f>
        <v>15668</v>
      </c>
      <c r="J220" s="1"/>
      <c r="K220" s="1"/>
      <c r="L220" s="1"/>
      <c r="M220" s="1"/>
      <c r="N220" s="1"/>
    </row>
    <row r="221" spans="1:14" ht="15" customHeight="1">
      <c r="A221" s="249"/>
      <c r="B221" s="219"/>
      <c r="C221" s="220"/>
      <c r="D221" s="165" t="s">
        <v>160</v>
      </c>
      <c r="E221" s="128">
        <v>405000</v>
      </c>
      <c r="F221" s="128" t="s">
        <v>311</v>
      </c>
      <c r="G221" s="319">
        <f>G222+G226</f>
        <v>16988</v>
      </c>
      <c r="H221" s="128">
        <f>SUM(H222:H227)</f>
        <v>406320</v>
      </c>
      <c r="I221" s="128">
        <f>E221+G221-H221</f>
        <v>15668</v>
      </c>
      <c r="J221" s="1"/>
      <c r="K221" s="1"/>
      <c r="L221" s="1"/>
      <c r="M221" s="1"/>
      <c r="N221" s="1"/>
    </row>
    <row r="222" spans="1:14" ht="15" customHeight="1">
      <c r="A222" s="249"/>
      <c r="B222" s="219"/>
      <c r="C222" s="220"/>
      <c r="D222" s="366"/>
      <c r="E222" s="124">
        <v>0</v>
      </c>
      <c r="F222" s="136" t="s">
        <v>283</v>
      </c>
      <c r="G222" s="364">
        <v>13744</v>
      </c>
      <c r="H222" s="108">
        <v>198615</v>
      </c>
      <c r="I222" s="124"/>
      <c r="J222" s="1"/>
      <c r="K222" s="1"/>
      <c r="L222" s="1"/>
      <c r="M222" s="1"/>
      <c r="N222" s="1"/>
    </row>
    <row r="223" spans="1:14" ht="15" customHeight="1">
      <c r="A223" s="249"/>
      <c r="B223" s="219"/>
      <c r="C223" s="220"/>
      <c r="D223" s="166"/>
      <c r="E223" s="124"/>
      <c r="F223" s="171" t="s">
        <v>350</v>
      </c>
      <c r="G223" s="108"/>
      <c r="H223" s="108">
        <v>47961</v>
      </c>
      <c r="I223" s="124"/>
      <c r="J223" s="1"/>
      <c r="K223" s="1"/>
      <c r="L223" s="1"/>
      <c r="M223" s="1"/>
      <c r="N223" s="1"/>
    </row>
    <row r="224" spans="1:14" ht="15" customHeight="1">
      <c r="A224" s="249"/>
      <c r="B224" s="219"/>
      <c r="C224" s="220"/>
      <c r="D224" s="166"/>
      <c r="E224" s="124"/>
      <c r="F224" s="108" t="s">
        <v>287</v>
      </c>
      <c r="G224" s="108"/>
      <c r="H224" s="108">
        <v>25000</v>
      </c>
      <c r="I224" s="124"/>
      <c r="J224" s="1"/>
      <c r="K224" s="1"/>
      <c r="L224" s="1"/>
      <c r="M224" s="1"/>
      <c r="N224" s="1"/>
    </row>
    <row r="225" spans="1:14" ht="15" customHeight="1">
      <c r="A225" s="249"/>
      <c r="B225" s="219"/>
      <c r="C225" s="220"/>
      <c r="D225" s="166"/>
      <c r="E225" s="124"/>
      <c r="F225" s="108" t="s">
        <v>357</v>
      </c>
      <c r="G225" s="108"/>
      <c r="H225" s="108">
        <v>120000</v>
      </c>
      <c r="I225" s="124"/>
      <c r="J225" s="1"/>
      <c r="K225" s="1"/>
      <c r="L225" s="1"/>
      <c r="M225" s="1"/>
      <c r="N225" s="1"/>
    </row>
    <row r="226" spans="1:14" ht="15" customHeight="1">
      <c r="A226" s="249"/>
      <c r="B226" s="219"/>
      <c r="C226" s="220"/>
      <c r="D226" s="166"/>
      <c r="E226" s="124"/>
      <c r="F226" s="94" t="s">
        <v>300</v>
      </c>
      <c r="G226" s="108">
        <v>3244</v>
      </c>
      <c r="H226" s="108">
        <v>13744</v>
      </c>
      <c r="I226" s="124"/>
      <c r="J226" s="1"/>
      <c r="K226" s="1"/>
      <c r="L226" s="1"/>
      <c r="M226" s="1"/>
      <c r="N226" s="1"/>
    </row>
    <row r="227" spans="1:14" ht="15" customHeight="1">
      <c r="A227" s="259"/>
      <c r="B227" s="187"/>
      <c r="C227" s="220"/>
      <c r="D227" s="166"/>
      <c r="E227" s="124"/>
      <c r="F227" s="136" t="s">
        <v>360</v>
      </c>
      <c r="G227" s="108"/>
      <c r="H227" s="108">
        <v>1000</v>
      </c>
      <c r="I227" s="124"/>
      <c r="J227" s="1"/>
      <c r="K227" s="1"/>
      <c r="L227" s="1"/>
      <c r="M227" s="1"/>
      <c r="N227" s="1"/>
    </row>
    <row r="228" spans="1:14" ht="15" customHeight="1">
      <c r="A228" s="213">
        <v>851</v>
      </c>
      <c r="B228" s="376"/>
      <c r="C228" s="172"/>
      <c r="D228" s="172" t="s">
        <v>82</v>
      </c>
      <c r="E228" s="141">
        <f>E229+E230+E234+E240</f>
        <v>2800396</v>
      </c>
      <c r="F228" s="141"/>
      <c r="G228" s="141">
        <f>G229+G230+G234+G240</f>
        <v>215600</v>
      </c>
      <c r="H228" s="141">
        <f>H240</f>
        <v>500</v>
      </c>
      <c r="I228" s="141">
        <f>E228+G228-H228</f>
        <v>3015496</v>
      </c>
      <c r="J228" s="1"/>
      <c r="K228" s="1"/>
      <c r="L228" s="1"/>
      <c r="M228" s="1"/>
      <c r="N228" s="1"/>
    </row>
    <row r="229" spans="1:14" s="70" customFormat="1" ht="15" customHeight="1">
      <c r="A229" s="250"/>
      <c r="B229" s="251">
        <v>85111</v>
      </c>
      <c r="C229" s="320"/>
      <c r="D229" s="251" t="s">
        <v>196</v>
      </c>
      <c r="E229" s="252">
        <v>511396</v>
      </c>
      <c r="F229" s="195"/>
      <c r="G229" s="252"/>
      <c r="H229" s="138">
        <v>0</v>
      </c>
      <c r="I229" s="138">
        <f>E229+G229</f>
        <v>511396</v>
      </c>
      <c r="J229" s="69"/>
      <c r="K229" s="69"/>
      <c r="L229" s="69"/>
      <c r="M229" s="69"/>
      <c r="N229" s="69"/>
    </row>
    <row r="230" spans="1:14" ht="15" customHeight="1">
      <c r="A230" s="253"/>
      <c r="B230" s="222">
        <v>85153</v>
      </c>
      <c r="C230" s="195"/>
      <c r="D230" s="195" t="s">
        <v>179</v>
      </c>
      <c r="E230" s="125">
        <v>0</v>
      </c>
      <c r="F230" s="109"/>
      <c r="G230" s="125">
        <f>SUM(G231:G233)</f>
        <v>3000</v>
      </c>
      <c r="H230" s="125">
        <v>0</v>
      </c>
      <c r="I230" s="125">
        <f>E230+G230</f>
        <v>3000</v>
      </c>
      <c r="J230" s="1"/>
      <c r="K230" s="1"/>
      <c r="L230" s="1"/>
      <c r="M230" s="1"/>
      <c r="N230" s="1"/>
    </row>
    <row r="231" spans="1:14" ht="15" customHeight="1">
      <c r="A231" s="253"/>
      <c r="B231" s="222"/>
      <c r="C231" s="195"/>
      <c r="D231" s="165" t="s">
        <v>180</v>
      </c>
      <c r="E231" s="124">
        <v>0</v>
      </c>
      <c r="F231" s="99" t="s">
        <v>278</v>
      </c>
      <c r="G231" s="108">
        <v>1450</v>
      </c>
      <c r="H231" s="108"/>
      <c r="I231" s="108">
        <v>1450</v>
      </c>
      <c r="J231" s="1"/>
      <c r="K231" s="1"/>
      <c r="L231" s="1"/>
      <c r="M231" s="1"/>
      <c r="N231" s="1"/>
    </row>
    <row r="232" spans="1:14" ht="15" customHeight="1">
      <c r="A232" s="253"/>
      <c r="B232" s="222"/>
      <c r="C232" s="195"/>
      <c r="D232" s="165" t="s">
        <v>115</v>
      </c>
      <c r="E232" s="124">
        <v>0</v>
      </c>
      <c r="F232" s="99" t="s">
        <v>278</v>
      </c>
      <c r="G232" s="108">
        <v>1100</v>
      </c>
      <c r="H232" s="108"/>
      <c r="I232" s="108">
        <v>1100</v>
      </c>
      <c r="J232" s="1"/>
      <c r="K232" s="1"/>
      <c r="L232" s="1"/>
      <c r="M232" s="1"/>
      <c r="N232" s="1"/>
    </row>
    <row r="233" spans="1:14" ht="15" customHeight="1">
      <c r="A233" s="253"/>
      <c r="B233" s="222"/>
      <c r="C233" s="195"/>
      <c r="D233" s="165" t="s">
        <v>182</v>
      </c>
      <c r="E233" s="124">
        <v>0</v>
      </c>
      <c r="F233" s="99" t="s">
        <v>278</v>
      </c>
      <c r="G233" s="108">
        <v>450</v>
      </c>
      <c r="H233" s="108"/>
      <c r="I233" s="108">
        <v>450</v>
      </c>
      <c r="J233" s="1"/>
      <c r="K233" s="1"/>
      <c r="L233" s="1"/>
      <c r="M233" s="1"/>
      <c r="N233" s="1"/>
    </row>
    <row r="234" spans="1:14" ht="15" customHeight="1">
      <c r="A234" s="219"/>
      <c r="B234" s="241">
        <v>85154</v>
      </c>
      <c r="C234" s="195"/>
      <c r="D234" s="195" t="s">
        <v>181</v>
      </c>
      <c r="E234" s="125">
        <v>0</v>
      </c>
      <c r="F234" s="109"/>
      <c r="G234" s="125">
        <f>SUM(G235:G237)</f>
        <v>2600</v>
      </c>
      <c r="H234" s="125">
        <v>0</v>
      </c>
      <c r="I234" s="125">
        <f>E234+G234</f>
        <v>2600</v>
      </c>
      <c r="J234" s="1"/>
      <c r="K234" s="1"/>
      <c r="L234" s="1"/>
      <c r="M234" s="1"/>
      <c r="N234" s="1"/>
    </row>
    <row r="235" spans="1:14" ht="15" customHeight="1">
      <c r="A235" s="219"/>
      <c r="B235" s="224"/>
      <c r="C235" s="195"/>
      <c r="D235" s="165" t="s">
        <v>330</v>
      </c>
      <c r="E235" s="128">
        <v>0</v>
      </c>
      <c r="F235" s="99" t="s">
        <v>278</v>
      </c>
      <c r="G235" s="124">
        <v>600</v>
      </c>
      <c r="H235" s="128"/>
      <c r="I235" s="128">
        <v>600</v>
      </c>
      <c r="J235" s="1"/>
      <c r="K235" s="1"/>
      <c r="L235" s="1"/>
      <c r="M235" s="1"/>
      <c r="N235" s="1"/>
    </row>
    <row r="236" spans="1:14" ht="15" customHeight="1">
      <c r="A236" s="219"/>
      <c r="B236" s="224"/>
      <c r="C236" s="195"/>
      <c r="D236" s="165" t="s">
        <v>180</v>
      </c>
      <c r="E236" s="124">
        <v>0</v>
      </c>
      <c r="F236" s="99" t="s">
        <v>278</v>
      </c>
      <c r="G236" s="108">
        <v>1000</v>
      </c>
      <c r="H236" s="108"/>
      <c r="I236" s="128">
        <v>1000</v>
      </c>
      <c r="J236" s="1"/>
      <c r="K236" s="1"/>
      <c r="L236" s="1"/>
      <c r="M236" s="1"/>
      <c r="N236" s="1"/>
    </row>
    <row r="237" spans="1:14" ht="15" customHeight="1">
      <c r="A237" s="219"/>
      <c r="B237" s="224"/>
      <c r="C237" s="195"/>
      <c r="D237" s="165" t="s">
        <v>115</v>
      </c>
      <c r="E237" s="124">
        <v>0</v>
      </c>
      <c r="F237" s="99" t="s">
        <v>278</v>
      </c>
      <c r="G237" s="108">
        <v>1000</v>
      </c>
      <c r="H237" s="108"/>
      <c r="I237" s="128">
        <v>1000</v>
      </c>
      <c r="J237" s="1"/>
      <c r="K237" s="1"/>
      <c r="L237" s="1"/>
      <c r="M237" s="1"/>
      <c r="N237" s="1"/>
    </row>
    <row r="238" spans="1:14" ht="15" customHeight="1">
      <c r="A238" s="219"/>
      <c r="B238" s="241">
        <v>85156</v>
      </c>
      <c r="C238" s="195"/>
      <c r="D238" s="195" t="s">
        <v>154</v>
      </c>
      <c r="E238" s="125"/>
      <c r="F238" s="109"/>
      <c r="G238" s="109"/>
      <c r="H238" s="109"/>
      <c r="I238" s="125"/>
      <c r="J238" s="1"/>
      <c r="K238" s="1"/>
      <c r="L238" s="1"/>
      <c r="M238" s="1"/>
      <c r="N238" s="1"/>
    </row>
    <row r="239" spans="1:14" ht="15" customHeight="1">
      <c r="A239" s="219"/>
      <c r="B239" s="224"/>
      <c r="C239" s="195"/>
      <c r="D239" s="195" t="s">
        <v>155</v>
      </c>
      <c r="E239" s="125"/>
      <c r="F239" s="109"/>
      <c r="G239" s="109"/>
      <c r="H239" s="109"/>
      <c r="I239" s="125"/>
      <c r="J239" s="1"/>
      <c r="K239" s="1"/>
      <c r="L239" s="1"/>
      <c r="M239" s="1"/>
      <c r="N239" s="1"/>
    </row>
    <row r="240" spans="1:14" ht="15" customHeight="1">
      <c r="A240" s="219"/>
      <c r="B240" s="224"/>
      <c r="C240" s="195"/>
      <c r="D240" s="195" t="s">
        <v>156</v>
      </c>
      <c r="E240" s="125">
        <f>E241+E242</f>
        <v>2289000</v>
      </c>
      <c r="F240" s="125"/>
      <c r="G240" s="125">
        <f>G241+G242</f>
        <v>210000</v>
      </c>
      <c r="H240" s="125">
        <f>H241+H242</f>
        <v>500</v>
      </c>
      <c r="I240" s="125">
        <f>E240+G240-H240</f>
        <v>2498500</v>
      </c>
      <c r="J240" s="1"/>
      <c r="K240" s="1"/>
      <c r="L240" s="1"/>
      <c r="M240" s="1"/>
      <c r="N240" s="1"/>
    </row>
    <row r="241" spans="1:14" ht="15" customHeight="1">
      <c r="A241" s="219"/>
      <c r="B241" s="225"/>
      <c r="C241" s="166"/>
      <c r="D241" s="165" t="s">
        <v>157</v>
      </c>
      <c r="E241" s="128">
        <v>2272000</v>
      </c>
      <c r="F241" s="136" t="s">
        <v>360</v>
      </c>
      <c r="G241" s="108">
        <v>210000</v>
      </c>
      <c r="H241" s="110"/>
      <c r="I241" s="128">
        <f>E241+G241</f>
        <v>2482000</v>
      </c>
      <c r="J241" s="1"/>
      <c r="K241" s="1"/>
      <c r="L241" s="1"/>
      <c r="M241" s="1"/>
      <c r="N241" s="1"/>
    </row>
    <row r="242" spans="1:14" ht="15" customHeight="1">
      <c r="A242" s="187"/>
      <c r="B242" s="242"/>
      <c r="C242" s="166"/>
      <c r="D242" s="165" t="s">
        <v>370</v>
      </c>
      <c r="E242" s="128">
        <v>17000</v>
      </c>
      <c r="F242" s="136" t="s">
        <v>360</v>
      </c>
      <c r="G242" s="110"/>
      <c r="H242" s="108">
        <v>500</v>
      </c>
      <c r="I242" s="128">
        <f>E242+G242-H242</f>
        <v>16500</v>
      </c>
      <c r="J242" s="1"/>
      <c r="K242" s="1"/>
      <c r="L242" s="1"/>
      <c r="M242" s="1"/>
      <c r="N242" s="1"/>
    </row>
    <row r="243" spans="1:14" ht="15" customHeight="1">
      <c r="A243" s="212">
        <v>852</v>
      </c>
      <c r="B243" s="212"/>
      <c r="C243" s="214"/>
      <c r="D243" s="172" t="s">
        <v>85</v>
      </c>
      <c r="E243" s="141">
        <f>E244+E262+E274+E296+E298+E304+E305</f>
        <v>8757010</v>
      </c>
      <c r="F243" s="141"/>
      <c r="G243" s="141">
        <f>G244+G262+G274+G296+G298</f>
        <v>692822</v>
      </c>
      <c r="H243" s="141">
        <f>H244+H262+H274+H296+H298+H304</f>
        <v>87507</v>
      </c>
      <c r="I243" s="141">
        <f>E243+G243-H243</f>
        <v>9362325</v>
      </c>
      <c r="J243" s="1"/>
      <c r="K243" s="1"/>
      <c r="L243" s="1"/>
      <c r="M243" s="1"/>
      <c r="N243" s="1"/>
    </row>
    <row r="244" spans="1:14" ht="15" customHeight="1">
      <c r="A244" s="240"/>
      <c r="B244" s="218">
        <v>85201</v>
      </c>
      <c r="C244" s="216"/>
      <c r="D244" s="195" t="s">
        <v>158</v>
      </c>
      <c r="E244" s="125">
        <f>E245+E255+E258</f>
        <v>1351200</v>
      </c>
      <c r="F244" s="124"/>
      <c r="G244" s="125">
        <f>G245+H2</f>
        <v>31380</v>
      </c>
      <c r="H244" s="125">
        <f>H255+H258</f>
        <v>10263</v>
      </c>
      <c r="I244" s="125">
        <f>E244+G244-H244</f>
        <v>1372317</v>
      </c>
      <c r="J244" s="1"/>
      <c r="K244" s="1"/>
      <c r="L244" s="1"/>
      <c r="M244" s="1"/>
      <c r="N244" s="1"/>
    </row>
    <row r="245" spans="1:14" ht="15" customHeight="1">
      <c r="A245" s="219"/>
      <c r="B245" s="219"/>
      <c r="C245" s="220"/>
      <c r="D245" s="165" t="s">
        <v>370</v>
      </c>
      <c r="E245" s="128">
        <v>1156430</v>
      </c>
      <c r="F245" s="128" t="s">
        <v>310</v>
      </c>
      <c r="G245" s="110">
        <f>SUM(G246:G250)</f>
        <v>31380</v>
      </c>
      <c r="H245" s="110">
        <v>0</v>
      </c>
      <c r="I245" s="128">
        <f>E245+G245</f>
        <v>1187810</v>
      </c>
      <c r="J245" s="1"/>
      <c r="K245" s="1"/>
      <c r="L245" s="1"/>
      <c r="M245" s="1"/>
      <c r="N245" s="1"/>
    </row>
    <row r="246" spans="1:14" ht="15" customHeight="1">
      <c r="A246" s="219"/>
      <c r="B246" s="219"/>
      <c r="C246" s="220"/>
      <c r="D246" s="166"/>
      <c r="E246" s="124"/>
      <c r="F246" s="94" t="s">
        <v>279</v>
      </c>
      <c r="G246" s="108">
        <v>2000</v>
      </c>
      <c r="H246" s="108"/>
      <c r="I246" s="124"/>
      <c r="J246" s="1"/>
      <c r="K246" s="1"/>
      <c r="L246" s="1"/>
      <c r="M246" s="1"/>
      <c r="N246" s="1"/>
    </row>
    <row r="247" spans="1:14" ht="15" customHeight="1">
      <c r="A247" s="219"/>
      <c r="B247" s="219"/>
      <c r="C247" s="220"/>
      <c r="D247" s="166"/>
      <c r="E247" s="124"/>
      <c r="F247" s="136" t="s">
        <v>283</v>
      </c>
      <c r="G247" s="108">
        <v>10200</v>
      </c>
      <c r="H247" s="108"/>
      <c r="I247" s="124"/>
      <c r="J247" s="1"/>
      <c r="K247" s="1"/>
      <c r="L247" s="1"/>
      <c r="M247" s="1"/>
      <c r="N247" s="1"/>
    </row>
    <row r="248" spans="1:14" ht="15" customHeight="1">
      <c r="A248" s="219"/>
      <c r="B248" s="219"/>
      <c r="C248" s="220"/>
      <c r="D248" s="166"/>
      <c r="E248" s="124"/>
      <c r="F248" s="171" t="s">
        <v>354</v>
      </c>
      <c r="G248" s="108">
        <v>3000</v>
      </c>
      <c r="H248" s="108"/>
      <c r="I248" s="124"/>
      <c r="J248" s="1"/>
      <c r="K248" s="1"/>
      <c r="L248" s="1"/>
      <c r="M248" s="1"/>
      <c r="N248" s="1"/>
    </row>
    <row r="249" spans="1:14" ht="15" customHeight="1">
      <c r="A249" s="219"/>
      <c r="B249" s="219"/>
      <c r="C249" s="220"/>
      <c r="D249" s="166"/>
      <c r="E249" s="124"/>
      <c r="F249" s="171" t="s">
        <v>302</v>
      </c>
      <c r="G249" s="108">
        <v>10700</v>
      </c>
      <c r="H249" s="108"/>
      <c r="I249" s="124"/>
      <c r="J249" s="1"/>
      <c r="K249" s="1"/>
      <c r="L249" s="1"/>
      <c r="M249" s="1"/>
      <c r="N249" s="1"/>
    </row>
    <row r="250" spans="1:14" ht="15" customHeight="1">
      <c r="A250" s="187"/>
      <c r="B250" s="187"/>
      <c r="C250" s="220"/>
      <c r="D250" s="166"/>
      <c r="E250" s="124"/>
      <c r="F250" s="94" t="s">
        <v>312</v>
      </c>
      <c r="G250" s="108">
        <v>5480</v>
      </c>
      <c r="H250" s="108"/>
      <c r="I250" s="124"/>
      <c r="J250" s="1"/>
      <c r="K250" s="1"/>
      <c r="L250" s="1"/>
      <c r="M250" s="1"/>
      <c r="N250" s="1"/>
    </row>
    <row r="251" spans="1:14" ht="15" customHeight="1">
      <c r="A251" s="243"/>
      <c r="B251" s="243"/>
      <c r="C251" s="243"/>
      <c r="D251" s="243"/>
      <c r="E251" s="129"/>
      <c r="F251" s="98"/>
      <c r="G251" s="150"/>
      <c r="H251" s="150"/>
      <c r="I251" s="129"/>
      <c r="J251" s="1"/>
      <c r="K251" s="1"/>
      <c r="L251" s="1"/>
      <c r="M251" s="1"/>
      <c r="N251" s="1"/>
    </row>
    <row r="252" spans="1:14" ht="15" customHeight="1">
      <c r="A252" s="243"/>
      <c r="B252" s="243"/>
      <c r="C252" s="243"/>
      <c r="D252" s="243"/>
      <c r="E252" s="150" t="s">
        <v>390</v>
      </c>
      <c r="F252" s="98"/>
      <c r="G252" s="150"/>
      <c r="H252" s="150"/>
      <c r="I252" s="129"/>
      <c r="J252" s="1"/>
      <c r="K252" s="1"/>
      <c r="L252" s="1"/>
      <c r="M252" s="1"/>
      <c r="N252" s="1"/>
    </row>
    <row r="253" spans="1:14" ht="15" customHeight="1">
      <c r="A253" s="231" t="s">
        <v>125</v>
      </c>
      <c r="B253" s="232" t="s">
        <v>126</v>
      </c>
      <c r="C253" s="231" t="s">
        <v>2</v>
      </c>
      <c r="D253" s="231" t="s">
        <v>3</v>
      </c>
      <c r="E253" s="233" t="s">
        <v>131</v>
      </c>
      <c r="F253" s="231" t="s">
        <v>6</v>
      </c>
      <c r="G253" s="233" t="s">
        <v>127</v>
      </c>
      <c r="H253" s="231" t="s">
        <v>128</v>
      </c>
      <c r="I253" s="231" t="s">
        <v>9</v>
      </c>
      <c r="J253" s="1"/>
      <c r="K253" s="1"/>
      <c r="L253" s="1"/>
      <c r="M253" s="1"/>
      <c r="N253" s="1"/>
    </row>
    <row r="254" spans="1:14" ht="15" customHeight="1">
      <c r="A254" s="234"/>
      <c r="B254" s="235"/>
      <c r="C254" s="234"/>
      <c r="D254" s="234"/>
      <c r="E254" s="236" t="s">
        <v>5</v>
      </c>
      <c r="F254" s="234"/>
      <c r="G254" s="236"/>
      <c r="H254" s="234"/>
      <c r="I254" s="234" t="s">
        <v>129</v>
      </c>
      <c r="J254" s="1"/>
      <c r="K254" s="1"/>
      <c r="L254" s="1"/>
      <c r="M254" s="1"/>
      <c r="N254" s="1"/>
    </row>
    <row r="255" spans="1:14" ht="15" customHeight="1">
      <c r="A255" s="240"/>
      <c r="B255" s="245"/>
      <c r="C255" s="220"/>
      <c r="D255" s="165" t="s">
        <v>159</v>
      </c>
      <c r="E255" s="128">
        <v>150000</v>
      </c>
      <c r="F255" s="165" t="s">
        <v>310</v>
      </c>
      <c r="G255" s="110">
        <v>0</v>
      </c>
      <c r="H255" s="110">
        <f>H256+H257</f>
        <v>7763</v>
      </c>
      <c r="I255" s="128">
        <f>E255-H255</f>
        <v>142237</v>
      </c>
      <c r="J255" s="1"/>
      <c r="K255" s="1"/>
      <c r="L255" s="1"/>
      <c r="M255" s="1"/>
      <c r="N255" s="1"/>
    </row>
    <row r="256" spans="1:14" ht="15" customHeight="1">
      <c r="A256" s="219"/>
      <c r="B256" s="225"/>
      <c r="C256" s="220"/>
      <c r="D256" s="165"/>
      <c r="E256" s="128"/>
      <c r="F256" s="94" t="s">
        <v>309</v>
      </c>
      <c r="G256" s="110"/>
      <c r="H256" s="108">
        <v>7263</v>
      </c>
      <c r="I256" s="128"/>
      <c r="J256" s="1"/>
      <c r="K256" s="1"/>
      <c r="L256" s="1"/>
      <c r="M256" s="1"/>
      <c r="N256" s="1"/>
    </row>
    <row r="257" spans="1:14" ht="15" customHeight="1">
      <c r="A257" s="219"/>
      <c r="B257" s="225"/>
      <c r="C257" s="220"/>
      <c r="D257" s="165"/>
      <c r="E257" s="128"/>
      <c r="F257" s="171" t="s">
        <v>361</v>
      </c>
      <c r="G257" s="110"/>
      <c r="H257" s="108">
        <v>500</v>
      </c>
      <c r="I257" s="128"/>
      <c r="J257" s="1"/>
      <c r="K257" s="1"/>
      <c r="L257" s="1"/>
      <c r="M257" s="1"/>
      <c r="N257" s="1"/>
    </row>
    <row r="258" spans="1:14" ht="15" customHeight="1">
      <c r="A258" s="219"/>
      <c r="B258" s="225"/>
      <c r="C258" s="220"/>
      <c r="D258" s="165" t="s">
        <v>160</v>
      </c>
      <c r="E258" s="128">
        <v>44770</v>
      </c>
      <c r="F258" s="166"/>
      <c r="G258" s="128">
        <v>0</v>
      </c>
      <c r="H258" s="128">
        <v>2500</v>
      </c>
      <c r="I258" s="128">
        <f>E258+G258-H258</f>
        <v>42270</v>
      </c>
      <c r="J258" s="1"/>
      <c r="K258" s="1"/>
      <c r="L258" s="1"/>
      <c r="M258" s="1"/>
      <c r="N258" s="1"/>
    </row>
    <row r="259" spans="1:14" ht="15" customHeight="1">
      <c r="A259" s="219"/>
      <c r="B259" s="225"/>
      <c r="C259" s="220">
        <v>2320</v>
      </c>
      <c r="D259" s="166" t="s">
        <v>237</v>
      </c>
      <c r="E259" s="124"/>
      <c r="F259" s="108"/>
      <c r="G259" s="108"/>
      <c r="H259" s="108"/>
      <c r="I259" s="126"/>
      <c r="J259" s="1"/>
      <c r="K259" s="1"/>
      <c r="L259" s="1"/>
      <c r="M259" s="1"/>
      <c r="N259" s="1"/>
    </row>
    <row r="260" spans="1:14" ht="15" customHeight="1">
      <c r="A260" s="219"/>
      <c r="B260" s="225"/>
      <c r="C260" s="220"/>
      <c r="D260" s="166" t="s">
        <v>238</v>
      </c>
      <c r="E260" s="128"/>
      <c r="F260" s="108"/>
      <c r="G260" s="110"/>
      <c r="H260" s="108"/>
      <c r="I260" s="126"/>
      <c r="J260" s="1"/>
      <c r="K260" s="1"/>
      <c r="L260" s="1"/>
      <c r="M260" s="1"/>
      <c r="N260" s="1"/>
    </row>
    <row r="261" spans="1:14" ht="15" customHeight="1">
      <c r="A261" s="219"/>
      <c r="B261" s="242"/>
      <c r="C261" s="220"/>
      <c r="D261" s="166" t="s">
        <v>239</v>
      </c>
      <c r="E261" s="124">
        <v>44770</v>
      </c>
      <c r="F261" s="171" t="s">
        <v>361</v>
      </c>
      <c r="G261" s="124"/>
      <c r="H261" s="124">
        <v>2500</v>
      </c>
      <c r="I261" s="124"/>
      <c r="J261" s="1"/>
      <c r="K261" s="1"/>
      <c r="L261" s="1"/>
      <c r="M261" s="1"/>
      <c r="N261" s="1"/>
    </row>
    <row r="262" spans="1:14" ht="15" customHeight="1">
      <c r="A262" s="219"/>
      <c r="B262" s="224">
        <v>85202</v>
      </c>
      <c r="C262" s="223"/>
      <c r="D262" s="195" t="s">
        <v>161</v>
      </c>
      <c r="E262" s="125">
        <f>E263+E267</f>
        <v>5321400</v>
      </c>
      <c r="F262" s="125"/>
      <c r="G262" s="125">
        <f>G263+G267</f>
        <v>481622</v>
      </c>
      <c r="H262" s="125">
        <f>H263</f>
        <v>0</v>
      </c>
      <c r="I262" s="125">
        <f>E262+G262-H262</f>
        <v>5803022</v>
      </c>
      <c r="J262" s="1"/>
      <c r="K262" s="1"/>
      <c r="L262" s="1"/>
      <c r="M262" s="1"/>
      <c r="N262" s="1"/>
    </row>
    <row r="263" spans="1:14" ht="15" customHeight="1">
      <c r="A263" s="219"/>
      <c r="B263" s="225"/>
      <c r="C263" s="220"/>
      <c r="D263" s="165" t="s">
        <v>240</v>
      </c>
      <c r="E263" s="128">
        <v>2385400</v>
      </c>
      <c r="F263" s="128" t="s">
        <v>310</v>
      </c>
      <c r="G263" s="128">
        <f>G264+G265+G266</f>
        <v>24880</v>
      </c>
      <c r="H263" s="128"/>
      <c r="I263" s="128">
        <f>E263+G263-H263</f>
        <v>2410280</v>
      </c>
      <c r="J263" s="1"/>
      <c r="K263" s="1"/>
      <c r="L263" s="1"/>
      <c r="M263" s="1"/>
      <c r="N263" s="1"/>
    </row>
    <row r="264" spans="1:14" ht="15" customHeight="1">
      <c r="A264" s="219"/>
      <c r="B264" s="225"/>
      <c r="C264" s="220"/>
      <c r="D264" s="165"/>
      <c r="E264" s="128"/>
      <c r="F264" s="94" t="s">
        <v>300</v>
      </c>
      <c r="G264" s="108">
        <v>13068</v>
      </c>
      <c r="H264" s="108"/>
      <c r="I264" s="108"/>
      <c r="J264" s="1"/>
      <c r="K264" s="1"/>
      <c r="L264" s="1"/>
      <c r="M264" s="1"/>
      <c r="N264" s="1"/>
    </row>
    <row r="265" spans="1:14" ht="15" customHeight="1">
      <c r="A265" s="219"/>
      <c r="B265" s="225"/>
      <c r="C265" s="220"/>
      <c r="D265" s="165"/>
      <c r="E265" s="128"/>
      <c r="F265" s="94" t="s">
        <v>306</v>
      </c>
      <c r="G265" s="108">
        <v>4500</v>
      </c>
      <c r="H265" s="108"/>
      <c r="I265" s="108"/>
      <c r="J265" s="1"/>
      <c r="K265" s="1"/>
      <c r="L265" s="1"/>
      <c r="M265" s="1"/>
      <c r="N265" s="1"/>
    </row>
    <row r="266" spans="1:14" ht="15" customHeight="1">
      <c r="A266" s="219"/>
      <c r="B266" s="225"/>
      <c r="C266" s="220"/>
      <c r="D266" s="165"/>
      <c r="E266" s="128"/>
      <c r="F266" s="94" t="s">
        <v>363</v>
      </c>
      <c r="G266" s="108">
        <v>7312</v>
      </c>
      <c r="H266" s="108"/>
      <c r="I266" s="108"/>
      <c r="J266" s="1"/>
      <c r="K266" s="1"/>
      <c r="L266" s="1"/>
      <c r="M266" s="1"/>
      <c r="N266" s="1"/>
    </row>
    <row r="267" spans="1:9" ht="15" customHeight="1">
      <c r="A267" s="219"/>
      <c r="B267" s="225"/>
      <c r="C267" s="220"/>
      <c r="D267" s="165" t="s">
        <v>162</v>
      </c>
      <c r="E267" s="128">
        <v>2936000</v>
      </c>
      <c r="F267" s="128" t="s">
        <v>311</v>
      </c>
      <c r="G267" s="128">
        <f>SUM(G268:G273)</f>
        <v>456742</v>
      </c>
      <c r="H267" s="128">
        <v>0</v>
      </c>
      <c r="I267" s="128">
        <f>E267+G267-H267</f>
        <v>3392742</v>
      </c>
    </row>
    <row r="268" spans="1:9" ht="15" customHeight="1">
      <c r="A268" s="219"/>
      <c r="B268" s="225"/>
      <c r="C268" s="220"/>
      <c r="D268" s="165"/>
      <c r="E268" s="128"/>
      <c r="F268" s="171" t="s">
        <v>350</v>
      </c>
      <c r="G268" s="108">
        <v>130000</v>
      </c>
      <c r="H268" s="108"/>
      <c r="I268" s="110"/>
    </row>
    <row r="269" spans="1:9" ht="15" customHeight="1">
      <c r="A269" s="219"/>
      <c r="B269" s="225"/>
      <c r="C269" s="220"/>
      <c r="D269" s="165"/>
      <c r="E269" s="128"/>
      <c r="F269" s="94" t="s">
        <v>300</v>
      </c>
      <c r="G269" s="108">
        <v>89510</v>
      </c>
      <c r="H269" s="108"/>
      <c r="I269" s="110"/>
    </row>
    <row r="270" spans="1:9" ht="15" customHeight="1">
      <c r="A270" s="219"/>
      <c r="B270" s="225"/>
      <c r="C270" s="220"/>
      <c r="D270" s="165"/>
      <c r="E270" s="128"/>
      <c r="F270" s="171" t="s">
        <v>302</v>
      </c>
      <c r="G270" s="108">
        <v>173500</v>
      </c>
      <c r="H270" s="108"/>
      <c r="I270" s="110"/>
    </row>
    <row r="271" spans="1:9" ht="15" customHeight="1">
      <c r="A271" s="219"/>
      <c r="B271" s="225"/>
      <c r="C271" s="220"/>
      <c r="D271" s="166"/>
      <c r="E271" s="124"/>
      <c r="F271" s="94" t="s">
        <v>306</v>
      </c>
      <c r="G271" s="108">
        <v>6000</v>
      </c>
      <c r="H271" s="108"/>
      <c r="I271" s="110"/>
    </row>
    <row r="272" spans="1:9" ht="15" customHeight="1">
      <c r="A272" s="219"/>
      <c r="B272" s="225"/>
      <c r="C272" s="220"/>
      <c r="D272" s="166"/>
      <c r="E272" s="124"/>
      <c r="F272" s="94" t="s">
        <v>312</v>
      </c>
      <c r="G272" s="108">
        <v>23000</v>
      </c>
      <c r="H272" s="108"/>
      <c r="I272" s="110"/>
    </row>
    <row r="273" spans="1:9" ht="15" customHeight="1">
      <c r="A273" s="219"/>
      <c r="B273" s="225"/>
      <c r="C273" s="220"/>
      <c r="D273" s="166"/>
      <c r="E273" s="124"/>
      <c r="F273" s="94" t="s">
        <v>363</v>
      </c>
      <c r="G273" s="108">
        <v>34732</v>
      </c>
      <c r="H273" s="108"/>
      <c r="I273" s="110"/>
    </row>
    <row r="274" spans="1:9" ht="15" customHeight="1">
      <c r="A274" s="219"/>
      <c r="B274" s="241">
        <v>85204</v>
      </c>
      <c r="C274" s="216"/>
      <c r="D274" s="195" t="s">
        <v>96</v>
      </c>
      <c r="E274" s="125">
        <f>E275+E291</f>
        <v>1628990</v>
      </c>
      <c r="F274" s="125"/>
      <c r="G274" s="125">
        <f>G275+G291</f>
        <v>171290</v>
      </c>
      <c r="H274" s="125">
        <f>H275+H291</f>
        <v>66714</v>
      </c>
      <c r="I274" s="125">
        <f>E274+G274-H274</f>
        <v>1733566</v>
      </c>
    </row>
    <row r="275" spans="1:9" ht="15" customHeight="1">
      <c r="A275" s="219"/>
      <c r="B275" s="225"/>
      <c r="C275" s="220"/>
      <c r="D275" s="165" t="s">
        <v>159</v>
      </c>
      <c r="E275" s="128">
        <v>1477540</v>
      </c>
      <c r="F275" s="128" t="s">
        <v>311</v>
      </c>
      <c r="G275" s="205">
        <f>SUM(G276:G283)</f>
        <v>163272</v>
      </c>
      <c r="H275" s="205">
        <v>19910</v>
      </c>
      <c r="I275" s="128">
        <f>E275+G275-H275</f>
        <v>1620902</v>
      </c>
    </row>
    <row r="276" spans="1:9" ht="15" customHeight="1">
      <c r="A276" s="219"/>
      <c r="B276" s="225"/>
      <c r="C276" s="220"/>
      <c r="D276" s="165"/>
      <c r="E276" s="128"/>
      <c r="F276" s="108" t="s">
        <v>285</v>
      </c>
      <c r="G276" s="108">
        <v>47170</v>
      </c>
      <c r="H276" s="108"/>
      <c r="I276" s="110"/>
    </row>
    <row r="277" spans="1:9" ht="15" customHeight="1">
      <c r="A277" s="219"/>
      <c r="B277" s="225"/>
      <c r="C277" s="220"/>
      <c r="D277" s="165"/>
      <c r="E277" s="128"/>
      <c r="F277" s="94" t="s">
        <v>306</v>
      </c>
      <c r="G277" s="108">
        <v>6000</v>
      </c>
      <c r="H277" s="108"/>
      <c r="I277" s="110"/>
    </row>
    <row r="278" spans="1:9" ht="15" customHeight="1">
      <c r="A278" s="219"/>
      <c r="B278" s="225"/>
      <c r="C278" s="220"/>
      <c r="D278" s="165"/>
      <c r="E278" s="128"/>
      <c r="F278" s="108" t="s">
        <v>307</v>
      </c>
      <c r="G278" s="108">
        <v>12755</v>
      </c>
      <c r="H278" s="108"/>
      <c r="I278" s="110"/>
    </row>
    <row r="279" spans="1:9" ht="15" customHeight="1">
      <c r="A279" s="219"/>
      <c r="B279" s="225"/>
      <c r="C279" s="220"/>
      <c r="D279" s="165"/>
      <c r="E279" s="128"/>
      <c r="F279" s="94" t="s">
        <v>309</v>
      </c>
      <c r="G279" s="108">
        <v>29173</v>
      </c>
      <c r="H279" s="108">
        <v>19910</v>
      </c>
      <c r="I279" s="110"/>
    </row>
    <row r="280" spans="1:9" ht="15" customHeight="1">
      <c r="A280" s="219"/>
      <c r="B280" s="225"/>
      <c r="C280" s="220"/>
      <c r="D280" s="165"/>
      <c r="E280" s="128"/>
      <c r="F280" s="94" t="s">
        <v>361</v>
      </c>
      <c r="G280" s="108">
        <v>22000</v>
      </c>
      <c r="H280" s="108"/>
      <c r="I280" s="110"/>
    </row>
    <row r="281" spans="1:9" ht="15" customHeight="1">
      <c r="A281" s="219"/>
      <c r="B281" s="225"/>
      <c r="C281" s="220"/>
      <c r="D281" s="165"/>
      <c r="E281" s="128"/>
      <c r="F281" s="171" t="s">
        <v>361</v>
      </c>
      <c r="G281" s="108">
        <v>9500</v>
      </c>
      <c r="H281" s="108"/>
      <c r="I281" s="110"/>
    </row>
    <row r="282" spans="1:9" ht="15" customHeight="1">
      <c r="A282" s="219"/>
      <c r="B282" s="225"/>
      <c r="C282" s="220"/>
      <c r="D282" s="165"/>
      <c r="E282" s="128"/>
      <c r="F282" s="94" t="s">
        <v>312</v>
      </c>
      <c r="G282" s="108">
        <v>9995</v>
      </c>
      <c r="H282" s="108"/>
      <c r="I282" s="110"/>
    </row>
    <row r="283" spans="1:9" ht="15" customHeight="1">
      <c r="A283" s="187"/>
      <c r="B283" s="242"/>
      <c r="C283" s="220"/>
      <c r="D283" s="165"/>
      <c r="E283" s="128"/>
      <c r="F283" s="94" t="s">
        <v>368</v>
      </c>
      <c r="G283" s="108">
        <v>26679</v>
      </c>
      <c r="H283" s="108"/>
      <c r="I283" s="110"/>
    </row>
    <row r="284" spans="1:9" ht="15" customHeight="1">
      <c r="A284" s="243"/>
      <c r="B284" s="243"/>
      <c r="C284" s="243"/>
      <c r="D284" s="246"/>
      <c r="E284" s="135"/>
      <c r="F284" s="98"/>
      <c r="G284" s="150"/>
      <c r="H284" s="150"/>
      <c r="I284" s="316"/>
    </row>
    <row r="285" spans="1:9" ht="15" customHeight="1">
      <c r="A285" s="243"/>
      <c r="B285" s="243"/>
      <c r="C285" s="243"/>
      <c r="D285" s="246"/>
      <c r="E285" s="135"/>
      <c r="F285" s="98"/>
      <c r="G285" s="150"/>
      <c r="H285" s="150"/>
      <c r="I285" s="316"/>
    </row>
    <row r="286" spans="1:9" ht="15" customHeight="1">
      <c r="A286" s="243"/>
      <c r="B286" s="243"/>
      <c r="C286" s="243"/>
      <c r="D286" s="246"/>
      <c r="E286" s="135"/>
      <c r="F286" s="98"/>
      <c r="G286" s="150"/>
      <c r="H286" s="150"/>
      <c r="I286" s="316"/>
    </row>
    <row r="287" spans="1:9" ht="15" customHeight="1">
      <c r="A287" s="243"/>
      <c r="B287" s="243"/>
      <c r="C287" s="243"/>
      <c r="D287" s="246"/>
      <c r="E287" s="135"/>
      <c r="F287" s="98"/>
      <c r="G287" s="150"/>
      <c r="H287" s="150"/>
      <c r="I287" s="316"/>
    </row>
    <row r="288" spans="1:9" ht="15" customHeight="1">
      <c r="A288" s="243"/>
      <c r="B288" s="243"/>
      <c r="C288" s="243"/>
      <c r="D288" s="246"/>
      <c r="E288" s="150" t="s">
        <v>391</v>
      </c>
      <c r="F288" s="98"/>
      <c r="G288" s="150"/>
      <c r="H288" s="150"/>
      <c r="I288" s="316"/>
    </row>
    <row r="289" spans="1:9" ht="15" customHeight="1">
      <c r="A289" s="231" t="s">
        <v>125</v>
      </c>
      <c r="B289" s="232" t="s">
        <v>126</v>
      </c>
      <c r="C289" s="231" t="s">
        <v>2</v>
      </c>
      <c r="D289" s="231" t="s">
        <v>3</v>
      </c>
      <c r="E289" s="233" t="s">
        <v>131</v>
      </c>
      <c r="F289" s="231" t="s">
        <v>6</v>
      </c>
      <c r="G289" s="233" t="s">
        <v>127</v>
      </c>
      <c r="H289" s="231" t="s">
        <v>128</v>
      </c>
      <c r="I289" s="231" t="s">
        <v>9</v>
      </c>
    </row>
    <row r="290" spans="1:9" ht="15" customHeight="1">
      <c r="A290" s="244"/>
      <c r="B290" s="235"/>
      <c r="C290" s="234"/>
      <c r="D290" s="234"/>
      <c r="E290" s="236" t="s">
        <v>5</v>
      </c>
      <c r="F290" s="234"/>
      <c r="G290" s="236"/>
      <c r="H290" s="234"/>
      <c r="I290" s="234" t="s">
        <v>129</v>
      </c>
    </row>
    <row r="291" spans="1:9" ht="15" customHeight="1">
      <c r="A291" s="240"/>
      <c r="B291" s="225"/>
      <c r="C291" s="220"/>
      <c r="D291" s="165" t="s">
        <v>92</v>
      </c>
      <c r="E291" s="128">
        <v>151450</v>
      </c>
      <c r="F291" s="204"/>
      <c r="G291" s="205">
        <f>SUM(G292:G295)</f>
        <v>8018</v>
      </c>
      <c r="H291" s="205">
        <f>H292+H294</f>
        <v>46804</v>
      </c>
      <c r="I291" s="128">
        <f>E291+G291-H291</f>
        <v>112664</v>
      </c>
    </row>
    <row r="292" spans="1:9" ht="15" customHeight="1">
      <c r="A292" s="219"/>
      <c r="B292" s="225"/>
      <c r="C292" s="220"/>
      <c r="D292" s="256"/>
      <c r="E292" s="257"/>
      <c r="F292" s="108" t="s">
        <v>285</v>
      </c>
      <c r="G292" s="315"/>
      <c r="H292" s="149">
        <v>36004</v>
      </c>
      <c r="I292" s="303"/>
    </row>
    <row r="293" spans="1:9" ht="15" customHeight="1">
      <c r="A293" s="219"/>
      <c r="B293" s="225"/>
      <c r="C293" s="220"/>
      <c r="D293" s="256"/>
      <c r="E293" s="257"/>
      <c r="F293" s="108" t="s">
        <v>307</v>
      </c>
      <c r="G293" s="315">
        <v>2408</v>
      </c>
      <c r="H293" s="149"/>
      <c r="I293" s="303"/>
    </row>
    <row r="294" spans="1:9" ht="15" customHeight="1">
      <c r="A294" s="219"/>
      <c r="B294" s="225"/>
      <c r="C294" s="220"/>
      <c r="D294" s="256"/>
      <c r="E294" s="257"/>
      <c r="F294" s="171" t="s">
        <v>361</v>
      </c>
      <c r="G294" s="315">
        <v>4300</v>
      </c>
      <c r="H294" s="149">
        <v>10800</v>
      </c>
      <c r="I294" s="303"/>
    </row>
    <row r="295" spans="1:9" ht="15" customHeight="1">
      <c r="A295" s="219"/>
      <c r="B295" s="242"/>
      <c r="C295" s="220"/>
      <c r="D295" s="256"/>
      <c r="E295" s="257"/>
      <c r="F295" s="94" t="s">
        <v>363</v>
      </c>
      <c r="G295" s="315">
        <v>1310</v>
      </c>
      <c r="H295" s="149"/>
      <c r="I295" s="303"/>
    </row>
    <row r="296" spans="1:9" ht="15" customHeight="1">
      <c r="A296" s="219"/>
      <c r="B296" s="224">
        <v>85205</v>
      </c>
      <c r="C296" s="223"/>
      <c r="D296" s="221" t="s">
        <v>217</v>
      </c>
      <c r="E296" s="229">
        <v>18000</v>
      </c>
      <c r="F296" s="221"/>
      <c r="G296" s="229">
        <v>0</v>
      </c>
      <c r="H296" s="209">
        <v>0</v>
      </c>
      <c r="I296" s="209">
        <f>E296+G296-H296</f>
        <v>18000</v>
      </c>
    </row>
    <row r="297" spans="1:9" ht="15" customHeight="1">
      <c r="A297" s="219"/>
      <c r="B297" s="224"/>
      <c r="C297" s="220"/>
      <c r="D297" s="256" t="s">
        <v>193</v>
      </c>
      <c r="E297" s="257">
        <v>18000</v>
      </c>
      <c r="F297" s="94"/>
      <c r="G297" s="315"/>
      <c r="H297" s="149"/>
      <c r="I297" s="303">
        <v>18000</v>
      </c>
    </row>
    <row r="298" spans="1:9" ht="15" customHeight="1">
      <c r="A298" s="249"/>
      <c r="B298" s="218">
        <v>85218</v>
      </c>
      <c r="C298" s="216"/>
      <c r="D298" s="195" t="s">
        <v>97</v>
      </c>
      <c r="E298" s="125">
        <v>405420</v>
      </c>
      <c r="F298" s="125"/>
      <c r="G298" s="125">
        <v>8530</v>
      </c>
      <c r="H298" s="125">
        <v>8530</v>
      </c>
      <c r="I298" s="125">
        <f>E298+G298-H298</f>
        <v>405420</v>
      </c>
    </row>
    <row r="299" spans="1:9" ht="15" customHeight="1">
      <c r="A299" s="249"/>
      <c r="B299" s="219"/>
      <c r="C299" s="220"/>
      <c r="D299" s="165" t="s">
        <v>159</v>
      </c>
      <c r="E299" s="128">
        <v>405420</v>
      </c>
      <c r="F299" s="165" t="s">
        <v>310</v>
      </c>
      <c r="G299" s="128">
        <f>G300+G301</f>
        <v>8530</v>
      </c>
      <c r="H299" s="128">
        <v>8530</v>
      </c>
      <c r="I299" s="128">
        <f>E299+G299-H299</f>
        <v>405420</v>
      </c>
    </row>
    <row r="300" spans="1:9" ht="15" customHeight="1">
      <c r="A300" s="249"/>
      <c r="B300" s="219"/>
      <c r="C300" s="220"/>
      <c r="D300" s="165"/>
      <c r="E300" s="128"/>
      <c r="F300" s="94" t="s">
        <v>306</v>
      </c>
      <c r="G300" s="108">
        <v>6000</v>
      </c>
      <c r="H300" s="108"/>
      <c r="I300" s="108"/>
    </row>
    <row r="301" spans="1:9" ht="15" customHeight="1">
      <c r="A301" s="249"/>
      <c r="B301" s="219"/>
      <c r="C301" s="220"/>
      <c r="D301" s="165"/>
      <c r="E301" s="128"/>
      <c r="F301" s="94" t="s">
        <v>306</v>
      </c>
      <c r="G301" s="108">
        <v>2530</v>
      </c>
      <c r="H301" s="108">
        <v>8530</v>
      </c>
      <c r="I301" s="108"/>
    </row>
    <row r="302" spans="1:9" ht="15" customHeight="1">
      <c r="A302" s="219"/>
      <c r="B302" s="224">
        <v>85220</v>
      </c>
      <c r="C302" s="216"/>
      <c r="D302" s="195" t="s">
        <v>320</v>
      </c>
      <c r="E302" s="125"/>
      <c r="F302" s="109"/>
      <c r="G302" s="109"/>
      <c r="H302" s="109"/>
      <c r="I302" s="109"/>
    </row>
    <row r="303" spans="1:9" ht="15" customHeight="1">
      <c r="A303" s="219"/>
      <c r="B303" s="224"/>
      <c r="C303" s="216"/>
      <c r="D303" s="195" t="s">
        <v>321</v>
      </c>
      <c r="E303" s="125"/>
      <c r="F303" s="109"/>
      <c r="G303" s="109"/>
      <c r="H303" s="109"/>
      <c r="I303" s="109"/>
    </row>
    <row r="304" spans="1:9" ht="15" customHeight="1">
      <c r="A304" s="219"/>
      <c r="B304" s="242"/>
      <c r="C304" s="220"/>
      <c r="D304" s="195" t="s">
        <v>322</v>
      </c>
      <c r="E304" s="125">
        <v>2000</v>
      </c>
      <c r="F304" s="94" t="s">
        <v>309</v>
      </c>
      <c r="G304" s="109">
        <v>0</v>
      </c>
      <c r="H304" s="108">
        <v>2000</v>
      </c>
      <c r="I304" s="109">
        <v>0</v>
      </c>
    </row>
    <row r="305" spans="1:9" ht="15" customHeight="1">
      <c r="A305" s="219"/>
      <c r="B305" s="224">
        <v>85295</v>
      </c>
      <c r="C305" s="216"/>
      <c r="D305" s="195" t="s">
        <v>177</v>
      </c>
      <c r="E305" s="125">
        <f>E308+E311</f>
        <v>30000</v>
      </c>
      <c r="F305" s="109"/>
      <c r="G305" s="109">
        <v>0</v>
      </c>
      <c r="H305" s="109">
        <v>0</v>
      </c>
      <c r="I305" s="109">
        <v>30000</v>
      </c>
    </row>
    <row r="306" spans="1:9" ht="15" customHeight="1">
      <c r="A306" s="219"/>
      <c r="B306" s="225"/>
      <c r="C306" s="220"/>
      <c r="D306" s="165" t="s">
        <v>92</v>
      </c>
      <c r="E306" s="128"/>
      <c r="F306" s="108"/>
      <c r="G306" s="108"/>
      <c r="H306" s="108"/>
      <c r="I306" s="115"/>
    </row>
    <row r="307" spans="1:9" ht="15" customHeight="1">
      <c r="A307" s="219"/>
      <c r="B307" s="225"/>
      <c r="C307" s="220">
        <v>2820</v>
      </c>
      <c r="D307" s="166" t="s">
        <v>323</v>
      </c>
      <c r="E307" s="128"/>
      <c r="F307" s="108"/>
      <c r="G307" s="108"/>
      <c r="H307" s="108"/>
      <c r="I307" s="115"/>
    </row>
    <row r="308" spans="1:9" ht="15" customHeight="1">
      <c r="A308" s="219"/>
      <c r="B308" s="225"/>
      <c r="C308" s="220"/>
      <c r="D308" s="166" t="s">
        <v>324</v>
      </c>
      <c r="E308" s="124">
        <v>25000</v>
      </c>
      <c r="F308" s="108"/>
      <c r="G308" s="108">
        <v>0</v>
      </c>
      <c r="H308" s="108">
        <v>0</v>
      </c>
      <c r="I308" s="108">
        <v>25000</v>
      </c>
    </row>
    <row r="309" spans="1:9" ht="15" customHeight="1">
      <c r="A309" s="219"/>
      <c r="B309" s="225"/>
      <c r="C309" s="220">
        <v>2830</v>
      </c>
      <c r="D309" s="166" t="s">
        <v>325</v>
      </c>
      <c r="E309" s="124"/>
      <c r="F309" s="108"/>
      <c r="G309" s="108"/>
      <c r="H309" s="108"/>
      <c r="I309" s="115"/>
    </row>
    <row r="310" spans="1:9" ht="15" customHeight="1">
      <c r="A310" s="219"/>
      <c r="B310" s="225"/>
      <c r="C310" s="220"/>
      <c r="D310" s="166" t="s">
        <v>326</v>
      </c>
      <c r="E310" s="124"/>
      <c r="F310" s="108"/>
      <c r="G310" s="108"/>
      <c r="H310" s="108"/>
      <c r="I310" s="115"/>
    </row>
    <row r="311" spans="1:9" ht="15" customHeight="1">
      <c r="A311" s="187"/>
      <c r="B311" s="225"/>
      <c r="C311" s="220"/>
      <c r="D311" s="166" t="s">
        <v>327</v>
      </c>
      <c r="E311" s="124">
        <v>5000</v>
      </c>
      <c r="F311" s="94"/>
      <c r="G311" s="108">
        <v>0</v>
      </c>
      <c r="H311" s="108">
        <v>0</v>
      </c>
      <c r="I311" s="108">
        <v>5000</v>
      </c>
    </row>
    <row r="312" spans="1:9" ht="15" customHeight="1">
      <c r="A312" s="226">
        <v>853</v>
      </c>
      <c r="B312" s="239"/>
      <c r="C312" s="212"/>
      <c r="D312" s="260" t="s">
        <v>163</v>
      </c>
      <c r="E312" s="142"/>
      <c r="F312" s="142"/>
      <c r="G312" s="143"/>
      <c r="H312" s="142"/>
      <c r="I312" s="261"/>
    </row>
    <row r="313" spans="1:9" ht="15" customHeight="1">
      <c r="A313" s="226"/>
      <c r="B313" s="262"/>
      <c r="C313" s="213"/>
      <c r="D313" s="263" t="s">
        <v>164</v>
      </c>
      <c r="E313" s="211">
        <f>E314+E317+E327+E330</f>
        <v>2619579</v>
      </c>
      <c r="F313" s="211"/>
      <c r="G313" s="210">
        <f>G314+G317+G327+G330+G329</f>
        <v>791229</v>
      </c>
      <c r="H313" s="211">
        <f>H314+H317+H327+H330</f>
        <v>33228</v>
      </c>
      <c r="I313" s="264">
        <f>E313+G313-H313</f>
        <v>3377580</v>
      </c>
    </row>
    <row r="314" spans="1:9" ht="15" customHeight="1">
      <c r="A314" s="250"/>
      <c r="B314" s="250">
        <v>85311</v>
      </c>
      <c r="C314" s="321"/>
      <c r="D314" s="266" t="s">
        <v>178</v>
      </c>
      <c r="E314" s="145">
        <v>43600</v>
      </c>
      <c r="F314" s="166"/>
      <c r="G314" s="146">
        <v>556</v>
      </c>
      <c r="H314" s="145">
        <v>0</v>
      </c>
      <c r="I314" s="267">
        <f>E314+G314-H314</f>
        <v>44156</v>
      </c>
    </row>
    <row r="315" spans="1:9" ht="15" customHeight="1">
      <c r="A315" s="268"/>
      <c r="B315" s="268"/>
      <c r="C315" s="304"/>
      <c r="D315" s="270" t="s">
        <v>199</v>
      </c>
      <c r="E315" s="147">
        <v>43600</v>
      </c>
      <c r="F315" s="94" t="s">
        <v>347</v>
      </c>
      <c r="G315" s="305">
        <v>556</v>
      </c>
      <c r="H315" s="147">
        <v>0</v>
      </c>
      <c r="I315" s="271">
        <f>E315+G315</f>
        <v>44156</v>
      </c>
    </row>
    <row r="316" spans="1:9" ht="15" customHeight="1">
      <c r="A316" s="268"/>
      <c r="B316" s="269"/>
      <c r="C316" s="304"/>
      <c r="D316" s="270"/>
      <c r="E316" s="147"/>
      <c r="F316" s="94"/>
      <c r="G316" s="305"/>
      <c r="H316" s="148"/>
      <c r="I316" s="271"/>
    </row>
    <row r="317" spans="1:9" ht="15" customHeight="1">
      <c r="A317" s="219"/>
      <c r="B317" s="241">
        <v>85321</v>
      </c>
      <c r="C317" s="216"/>
      <c r="D317" s="195" t="s">
        <v>165</v>
      </c>
      <c r="E317" s="125">
        <v>78000</v>
      </c>
      <c r="F317" s="125"/>
      <c r="G317" s="125">
        <v>30409</v>
      </c>
      <c r="H317" s="125">
        <v>0</v>
      </c>
      <c r="I317" s="125">
        <f>E317+G317-H317</f>
        <v>108409</v>
      </c>
    </row>
    <row r="318" spans="1:9" ht="15" customHeight="1">
      <c r="A318" s="219"/>
      <c r="B318" s="224"/>
      <c r="C318" s="216"/>
      <c r="D318" s="165" t="s">
        <v>193</v>
      </c>
      <c r="E318" s="128">
        <v>78000</v>
      </c>
      <c r="F318" s="128" t="s">
        <v>311</v>
      </c>
      <c r="G318" s="128">
        <f>SUM(G319:G321)</f>
        <v>30409</v>
      </c>
      <c r="H318" s="128"/>
      <c r="I318" s="128">
        <f>E318+G318-H318</f>
        <v>108409</v>
      </c>
    </row>
    <row r="319" spans="1:9" ht="15" customHeight="1">
      <c r="A319" s="219"/>
      <c r="B319" s="225"/>
      <c r="C319" s="220"/>
      <c r="D319" s="166"/>
      <c r="E319" s="124"/>
      <c r="F319" s="94" t="s">
        <v>353</v>
      </c>
      <c r="G319" s="108">
        <v>15000</v>
      </c>
      <c r="H319" s="108"/>
      <c r="I319" s="124"/>
    </row>
    <row r="320" spans="1:9" ht="15" customHeight="1">
      <c r="A320" s="219"/>
      <c r="B320" s="225"/>
      <c r="C320" s="220"/>
      <c r="D320" s="166"/>
      <c r="E320" s="124"/>
      <c r="F320" s="206" t="s">
        <v>359</v>
      </c>
      <c r="G320" s="108">
        <v>9000</v>
      </c>
      <c r="H320" s="108"/>
      <c r="I320" s="124"/>
    </row>
    <row r="321" spans="1:9" ht="15" customHeight="1">
      <c r="A321" s="187"/>
      <c r="B321" s="242"/>
      <c r="C321" s="220"/>
      <c r="D321" s="166"/>
      <c r="E321" s="124"/>
      <c r="F321" s="93" t="s">
        <v>368</v>
      </c>
      <c r="G321" s="108">
        <v>6409</v>
      </c>
      <c r="H321" s="108"/>
      <c r="I321" s="124"/>
    </row>
    <row r="322" spans="1:9" ht="15" customHeight="1">
      <c r="A322" s="243"/>
      <c r="B322" s="243"/>
      <c r="C322" s="243"/>
      <c r="D322" s="243"/>
      <c r="E322" s="129"/>
      <c r="F322" s="98"/>
      <c r="G322" s="150"/>
      <c r="H322" s="150"/>
      <c r="I322" s="129"/>
    </row>
    <row r="323" spans="1:9" ht="15" customHeight="1">
      <c r="A323" s="243"/>
      <c r="B323" s="243"/>
      <c r="C323" s="243"/>
      <c r="D323" s="243"/>
      <c r="E323" s="129"/>
      <c r="F323" s="98"/>
      <c r="G323" s="150"/>
      <c r="H323" s="150"/>
      <c r="I323" s="129"/>
    </row>
    <row r="324" spans="1:9" ht="15" customHeight="1">
      <c r="A324" s="243"/>
      <c r="B324" s="243"/>
      <c r="C324" s="243"/>
      <c r="D324" s="243"/>
      <c r="E324" s="150" t="s">
        <v>392</v>
      </c>
      <c r="F324" s="98"/>
      <c r="G324" s="150"/>
      <c r="H324" s="150"/>
      <c r="I324" s="129"/>
    </row>
    <row r="325" spans="1:9" ht="15" customHeight="1">
      <c r="A325" s="231" t="s">
        <v>125</v>
      </c>
      <c r="B325" s="232" t="s">
        <v>126</v>
      </c>
      <c r="C325" s="231" t="s">
        <v>2</v>
      </c>
      <c r="D325" s="231" t="s">
        <v>3</v>
      </c>
      <c r="E325" s="233" t="s">
        <v>131</v>
      </c>
      <c r="F325" s="231" t="s">
        <v>6</v>
      </c>
      <c r="G325" s="233" t="s">
        <v>127</v>
      </c>
      <c r="H325" s="231" t="s">
        <v>128</v>
      </c>
      <c r="I325" s="231" t="s">
        <v>9</v>
      </c>
    </row>
    <row r="326" spans="1:9" ht="15" customHeight="1">
      <c r="A326" s="244"/>
      <c r="B326" s="247"/>
      <c r="C326" s="234"/>
      <c r="D326" s="234"/>
      <c r="E326" s="236" t="s">
        <v>5</v>
      </c>
      <c r="F326" s="234"/>
      <c r="G326" s="236"/>
      <c r="H326" s="234"/>
      <c r="I326" s="234" t="s">
        <v>129</v>
      </c>
    </row>
    <row r="327" spans="1:9" ht="15" customHeight="1">
      <c r="A327" s="240"/>
      <c r="B327" s="218">
        <v>85333</v>
      </c>
      <c r="C327" s="216"/>
      <c r="D327" s="195" t="s">
        <v>166</v>
      </c>
      <c r="E327" s="125">
        <v>1902780</v>
      </c>
      <c r="F327" s="125"/>
      <c r="G327" s="125">
        <v>0</v>
      </c>
      <c r="H327" s="125">
        <v>30000</v>
      </c>
      <c r="I327" s="125">
        <f>E327+G327-H327</f>
        <v>1872780</v>
      </c>
    </row>
    <row r="328" spans="1:9" ht="15" customHeight="1">
      <c r="A328" s="219"/>
      <c r="B328" s="187"/>
      <c r="C328" s="220"/>
      <c r="D328" s="165" t="s">
        <v>157</v>
      </c>
      <c r="E328" s="128">
        <v>1902780</v>
      </c>
      <c r="F328" s="94" t="s">
        <v>279</v>
      </c>
      <c r="G328" s="124"/>
      <c r="H328" s="124">
        <v>30000</v>
      </c>
      <c r="I328" s="124">
        <f>E328+G328-H328</f>
        <v>1872780</v>
      </c>
    </row>
    <row r="329" spans="1:9" ht="15" customHeight="1">
      <c r="A329" s="219"/>
      <c r="B329" s="195">
        <v>85334</v>
      </c>
      <c r="C329" s="216"/>
      <c r="D329" s="195" t="s">
        <v>328</v>
      </c>
      <c r="E329" s="125">
        <v>0</v>
      </c>
      <c r="F329" s="94" t="s">
        <v>347</v>
      </c>
      <c r="G329" s="125">
        <v>9236</v>
      </c>
      <c r="H329" s="125">
        <v>0</v>
      </c>
      <c r="I329" s="125">
        <v>9236</v>
      </c>
    </row>
    <row r="330" spans="1:9" ht="15" customHeight="1">
      <c r="A330" s="219"/>
      <c r="B330" s="224">
        <v>85395</v>
      </c>
      <c r="C330" s="216"/>
      <c r="D330" s="195" t="s">
        <v>177</v>
      </c>
      <c r="E330" s="125">
        <f>E331+E333+E338+E341</f>
        <v>595199</v>
      </c>
      <c r="F330" s="126"/>
      <c r="G330" s="125">
        <f>G333+G338+G341</f>
        <v>751028</v>
      </c>
      <c r="H330" s="125">
        <f>H331+H333+H338+H341</f>
        <v>3228</v>
      </c>
      <c r="I330" s="125">
        <f>E330+G330-H330</f>
        <v>1342999</v>
      </c>
    </row>
    <row r="331" spans="1:9" ht="15" customHeight="1">
      <c r="A331" s="219"/>
      <c r="B331" s="224"/>
      <c r="C331" s="216"/>
      <c r="D331" s="165" t="s">
        <v>192</v>
      </c>
      <c r="E331" s="128">
        <v>49100</v>
      </c>
      <c r="F331" s="191"/>
      <c r="G331" s="128"/>
      <c r="H331" s="128"/>
      <c r="I331" s="128">
        <f>E331+G331-H331</f>
        <v>49100</v>
      </c>
    </row>
    <row r="332" spans="1:10" ht="15" customHeight="1">
      <c r="A332" s="219"/>
      <c r="B332" s="224"/>
      <c r="C332" s="216"/>
      <c r="D332" s="190" t="s">
        <v>235</v>
      </c>
      <c r="E332" s="203">
        <v>0</v>
      </c>
      <c r="F332" s="203"/>
      <c r="G332" s="203"/>
      <c r="H332" s="203"/>
      <c r="I332" s="203"/>
      <c r="J332" s="77"/>
    </row>
    <row r="333" spans="1:10" ht="15" customHeight="1">
      <c r="A333" s="219"/>
      <c r="B333" s="224"/>
      <c r="C333" s="216"/>
      <c r="D333" s="165" t="s">
        <v>190</v>
      </c>
      <c r="E333" s="128">
        <v>0</v>
      </c>
      <c r="F333" s="165" t="s">
        <v>310</v>
      </c>
      <c r="G333" s="128">
        <f>G334+G335</f>
        <v>33946</v>
      </c>
      <c r="H333" s="128">
        <v>0</v>
      </c>
      <c r="I333" s="128">
        <f>E333+G333</f>
        <v>33946</v>
      </c>
      <c r="J333" s="77"/>
    </row>
    <row r="334" spans="1:10" ht="15" customHeight="1">
      <c r="A334" s="219"/>
      <c r="B334" s="224"/>
      <c r="C334" s="223"/>
      <c r="D334" s="256"/>
      <c r="E334" s="140"/>
      <c r="F334" s="94" t="s">
        <v>279</v>
      </c>
      <c r="G334" s="108">
        <v>30000</v>
      </c>
      <c r="H334" s="149"/>
      <c r="I334" s="140"/>
      <c r="J334" s="77"/>
    </row>
    <row r="335" spans="1:10" ht="15" customHeight="1">
      <c r="A335" s="219"/>
      <c r="B335" s="224"/>
      <c r="C335" s="223"/>
      <c r="D335" s="256"/>
      <c r="E335" s="140"/>
      <c r="F335" s="94" t="s">
        <v>312</v>
      </c>
      <c r="G335" s="149">
        <v>3946</v>
      </c>
      <c r="H335" s="149"/>
      <c r="I335" s="140"/>
      <c r="J335" s="77"/>
    </row>
    <row r="336" spans="1:10" ht="15" customHeight="1">
      <c r="A336" s="219"/>
      <c r="B336" s="224"/>
      <c r="C336" s="223"/>
      <c r="D336" s="256"/>
      <c r="E336" s="140"/>
      <c r="F336" s="93"/>
      <c r="G336" s="149"/>
      <c r="H336" s="149"/>
      <c r="I336" s="140"/>
      <c r="J336" s="77"/>
    </row>
    <row r="337" spans="1:9" ht="15" customHeight="1">
      <c r="A337" s="219"/>
      <c r="B337" s="224"/>
      <c r="C337" s="223"/>
      <c r="D337" s="360" t="s">
        <v>221</v>
      </c>
      <c r="E337" s="361">
        <v>0</v>
      </c>
      <c r="F337" s="361"/>
      <c r="G337" s="361"/>
      <c r="H337" s="361"/>
      <c r="I337" s="361"/>
    </row>
    <row r="338" spans="1:9" ht="15" customHeight="1">
      <c r="A338" s="219"/>
      <c r="B338" s="224"/>
      <c r="C338" s="216"/>
      <c r="D338" s="165" t="s">
        <v>189</v>
      </c>
      <c r="E338" s="128">
        <v>0</v>
      </c>
      <c r="F338" s="93" t="s">
        <v>286</v>
      </c>
      <c r="G338" s="149">
        <v>504838</v>
      </c>
      <c r="H338" s="110"/>
      <c r="I338" s="128">
        <f>E338+G338</f>
        <v>504838</v>
      </c>
    </row>
    <row r="339" spans="1:9" ht="15" customHeight="1">
      <c r="A339" s="219"/>
      <c r="B339" s="224"/>
      <c r="C339" s="216"/>
      <c r="D339" s="256"/>
      <c r="E339" s="140"/>
      <c r="F339" s="93"/>
      <c r="G339" s="149"/>
      <c r="H339" s="303"/>
      <c r="I339" s="140"/>
    </row>
    <row r="340" spans="1:9" ht="15" customHeight="1">
      <c r="A340" s="219"/>
      <c r="B340" s="224"/>
      <c r="C340" s="216"/>
      <c r="D340" s="360" t="s">
        <v>233</v>
      </c>
      <c r="E340" s="362"/>
      <c r="F340" s="363"/>
      <c r="G340" s="361"/>
      <c r="H340" s="361"/>
      <c r="I340" s="361"/>
    </row>
    <row r="341" spans="1:9" ht="15" customHeight="1">
      <c r="A341" s="187"/>
      <c r="B341" s="223"/>
      <c r="C341" s="216"/>
      <c r="D341" s="256" t="s">
        <v>189</v>
      </c>
      <c r="E341" s="140">
        <v>546099</v>
      </c>
      <c r="F341" s="171" t="s">
        <v>354</v>
      </c>
      <c r="G341" s="149">
        <v>212244</v>
      </c>
      <c r="H341" s="149">
        <v>3228</v>
      </c>
      <c r="I341" s="140">
        <f>E341+G341-H341</f>
        <v>755115</v>
      </c>
    </row>
    <row r="342" spans="1:9" ht="15" customHeight="1">
      <c r="A342" s="226">
        <v>854</v>
      </c>
      <c r="B342" s="262"/>
      <c r="C342" s="172"/>
      <c r="D342" s="172" t="s">
        <v>105</v>
      </c>
      <c r="E342" s="141">
        <f>E343+E356+E367+E378+E387+E409+E413+E420</f>
        <v>8969683</v>
      </c>
      <c r="F342" s="141"/>
      <c r="G342" s="141">
        <f>G343+G356+G367+G378+G387+G409+G413+G420+G402</f>
        <v>1007160</v>
      </c>
      <c r="H342" s="141">
        <f>H343+H356+H367+H378+H387+H409+H413+H420+H402</f>
        <v>903402</v>
      </c>
      <c r="I342" s="141">
        <f>E342+G342-H342</f>
        <v>9073441</v>
      </c>
    </row>
    <row r="343" spans="1:9" ht="15" customHeight="1">
      <c r="A343" s="240"/>
      <c r="B343" s="241">
        <v>85403</v>
      </c>
      <c r="C343" s="216"/>
      <c r="D343" s="195" t="s">
        <v>106</v>
      </c>
      <c r="E343" s="125">
        <v>1201318</v>
      </c>
      <c r="F343" s="125"/>
      <c r="G343" s="125">
        <f>G344</f>
        <v>199917</v>
      </c>
      <c r="H343" s="125">
        <f>H344</f>
        <v>140277</v>
      </c>
      <c r="I343" s="125">
        <f>E343+G343-H343</f>
        <v>1260958</v>
      </c>
    </row>
    <row r="344" spans="1:9" ht="15" customHeight="1">
      <c r="A344" s="219"/>
      <c r="B344" s="225"/>
      <c r="C344" s="220"/>
      <c r="D344" s="165" t="s">
        <v>330</v>
      </c>
      <c r="E344" s="128">
        <v>1201318</v>
      </c>
      <c r="F344" s="128" t="s">
        <v>311</v>
      </c>
      <c r="G344" s="128">
        <f>SUM(G345:G354)</f>
        <v>199917</v>
      </c>
      <c r="H344" s="128">
        <f>SUM(H345:H354)</f>
        <v>140277</v>
      </c>
      <c r="I344" s="128">
        <f>E344+G344-H344</f>
        <v>1260958</v>
      </c>
    </row>
    <row r="345" spans="1:9" ht="15" customHeight="1">
      <c r="A345" s="219"/>
      <c r="B345" s="225"/>
      <c r="C345" s="220"/>
      <c r="D345" s="166"/>
      <c r="E345" s="124"/>
      <c r="F345" s="136" t="s">
        <v>283</v>
      </c>
      <c r="G345" s="108">
        <v>1208</v>
      </c>
      <c r="H345" s="108"/>
      <c r="I345" s="124"/>
    </row>
    <row r="346" spans="1:9" ht="15" customHeight="1">
      <c r="A346" s="219"/>
      <c r="B346" s="225"/>
      <c r="C346" s="220"/>
      <c r="D346" s="166"/>
      <c r="E346" s="124"/>
      <c r="F346" s="136" t="s">
        <v>283</v>
      </c>
      <c r="G346" s="108">
        <v>117696</v>
      </c>
      <c r="H346" s="108">
        <v>72558</v>
      </c>
      <c r="I346" s="124"/>
    </row>
    <row r="347" spans="1:9" ht="15" customHeight="1">
      <c r="A347" s="219"/>
      <c r="B347" s="225"/>
      <c r="C347" s="220"/>
      <c r="D347" s="166"/>
      <c r="E347" s="124"/>
      <c r="F347" s="93" t="s">
        <v>286</v>
      </c>
      <c r="G347" s="108">
        <v>2700</v>
      </c>
      <c r="H347" s="108"/>
      <c r="I347" s="124"/>
    </row>
    <row r="348" spans="1:9" ht="15" customHeight="1">
      <c r="A348" s="219"/>
      <c r="B348" s="225"/>
      <c r="C348" s="220"/>
      <c r="D348" s="166"/>
      <c r="E348" s="124"/>
      <c r="F348" s="94" t="s">
        <v>355</v>
      </c>
      <c r="G348" s="108">
        <v>422</v>
      </c>
      <c r="H348" s="108">
        <v>45953</v>
      </c>
      <c r="I348" s="124"/>
    </row>
    <row r="349" spans="1:9" ht="15" customHeight="1">
      <c r="A349" s="219"/>
      <c r="B349" s="225"/>
      <c r="C349" s="220"/>
      <c r="D349" s="166"/>
      <c r="E349" s="124"/>
      <c r="F349" s="171" t="s">
        <v>302</v>
      </c>
      <c r="G349" s="108">
        <v>500</v>
      </c>
      <c r="H349" s="108"/>
      <c r="I349" s="124"/>
    </row>
    <row r="350" spans="1:9" ht="15" customHeight="1">
      <c r="A350" s="219"/>
      <c r="B350" s="225"/>
      <c r="C350" s="220"/>
      <c r="D350" s="166"/>
      <c r="E350" s="124"/>
      <c r="F350" s="108" t="s">
        <v>307</v>
      </c>
      <c r="G350" s="108">
        <v>13582</v>
      </c>
      <c r="H350" s="108"/>
      <c r="I350" s="124"/>
    </row>
    <row r="351" spans="1:9" ht="15" customHeight="1">
      <c r="A351" s="219"/>
      <c r="B351" s="225"/>
      <c r="C351" s="220"/>
      <c r="D351" s="166"/>
      <c r="E351" s="124"/>
      <c r="F351" s="94" t="s">
        <v>312</v>
      </c>
      <c r="G351" s="108">
        <v>6383</v>
      </c>
      <c r="H351" s="108"/>
      <c r="I351" s="124"/>
    </row>
    <row r="352" spans="1:9" ht="15" customHeight="1">
      <c r="A352" s="219"/>
      <c r="B352" s="225"/>
      <c r="C352" s="220"/>
      <c r="D352" s="166"/>
      <c r="E352" s="124"/>
      <c r="F352" s="94" t="s">
        <v>312</v>
      </c>
      <c r="G352" s="108">
        <v>54203</v>
      </c>
      <c r="H352" s="108"/>
      <c r="I352" s="124"/>
    </row>
    <row r="353" spans="1:9" ht="15" customHeight="1">
      <c r="A353" s="219"/>
      <c r="B353" s="225"/>
      <c r="C353" s="220"/>
      <c r="D353" s="166"/>
      <c r="E353" s="124"/>
      <c r="F353" s="94" t="s">
        <v>313</v>
      </c>
      <c r="G353" s="108">
        <v>164</v>
      </c>
      <c r="H353" s="108">
        <v>18833</v>
      </c>
      <c r="I353" s="124"/>
    </row>
    <row r="354" spans="1:9" ht="15" customHeight="1">
      <c r="A354" s="219"/>
      <c r="B354" s="225"/>
      <c r="C354" s="220"/>
      <c r="D354" s="166"/>
      <c r="E354" s="124"/>
      <c r="F354" s="94" t="s">
        <v>369</v>
      </c>
      <c r="G354" s="108">
        <v>3059</v>
      </c>
      <c r="H354" s="108">
        <v>2933</v>
      </c>
      <c r="I354" s="124"/>
    </row>
    <row r="355" spans="1:9" ht="15" customHeight="1">
      <c r="A355" s="219"/>
      <c r="B355" s="225"/>
      <c r="C355" s="220"/>
      <c r="D355" s="166"/>
      <c r="E355" s="124"/>
      <c r="F355" s="94"/>
      <c r="G355" s="108"/>
      <c r="H355" s="108"/>
      <c r="I355" s="124"/>
    </row>
    <row r="356" spans="1:9" ht="15" customHeight="1">
      <c r="A356" s="219"/>
      <c r="B356" s="218">
        <v>85406</v>
      </c>
      <c r="C356" s="216"/>
      <c r="D356" s="195" t="s">
        <v>108</v>
      </c>
      <c r="E356" s="125">
        <f>E357+E363</f>
        <v>980105</v>
      </c>
      <c r="F356" s="125"/>
      <c r="G356" s="125">
        <f>G357+G363</f>
        <v>21828</v>
      </c>
      <c r="H356" s="125">
        <v>0</v>
      </c>
      <c r="I356" s="125">
        <f>E356+G356</f>
        <v>1001933</v>
      </c>
    </row>
    <row r="357" spans="1:9" ht="15" customHeight="1">
      <c r="A357" s="187"/>
      <c r="B357" s="187"/>
      <c r="C357" s="220"/>
      <c r="D357" s="165" t="s">
        <v>167</v>
      </c>
      <c r="E357" s="128">
        <v>446460</v>
      </c>
      <c r="F357" s="94" t="s">
        <v>300</v>
      </c>
      <c r="G357" s="108">
        <v>2500</v>
      </c>
      <c r="H357" s="128">
        <v>0</v>
      </c>
      <c r="I357" s="128">
        <f>E357+G357</f>
        <v>448960</v>
      </c>
    </row>
    <row r="358" spans="1:9" ht="15" customHeight="1">
      <c r="A358" s="243"/>
      <c r="B358" s="243"/>
      <c r="C358" s="243"/>
      <c r="D358" s="243"/>
      <c r="E358" s="129"/>
      <c r="F358" s="98"/>
      <c r="G358" s="150"/>
      <c r="H358" s="129"/>
      <c r="I358" s="129"/>
    </row>
    <row r="359" spans="1:9" ht="15" customHeight="1">
      <c r="A359" s="243"/>
      <c r="B359" s="243"/>
      <c r="C359" s="243"/>
      <c r="D359" s="243"/>
      <c r="E359" s="129"/>
      <c r="F359" s="98"/>
      <c r="G359" s="150"/>
      <c r="H359" s="129"/>
      <c r="I359" s="129"/>
    </row>
    <row r="360" spans="1:9" ht="15" customHeight="1">
      <c r="A360" s="243"/>
      <c r="B360" s="243"/>
      <c r="C360" s="243"/>
      <c r="D360" s="243"/>
      <c r="E360" s="150" t="s">
        <v>399</v>
      </c>
      <c r="F360" s="98"/>
      <c r="G360" s="150"/>
      <c r="H360" s="129"/>
      <c r="I360" s="129"/>
    </row>
    <row r="361" spans="1:9" ht="15" customHeight="1">
      <c r="A361" s="231" t="s">
        <v>125</v>
      </c>
      <c r="B361" s="232" t="s">
        <v>126</v>
      </c>
      <c r="C361" s="231" t="s">
        <v>2</v>
      </c>
      <c r="D361" s="231" t="s">
        <v>3</v>
      </c>
      <c r="E361" s="233" t="s">
        <v>131</v>
      </c>
      <c r="F361" s="231" t="s">
        <v>6</v>
      </c>
      <c r="G361" s="233" t="s">
        <v>127</v>
      </c>
      <c r="H361" s="231" t="s">
        <v>128</v>
      </c>
      <c r="I361" s="231" t="s">
        <v>9</v>
      </c>
    </row>
    <row r="362" spans="1:9" ht="15" customHeight="1">
      <c r="A362" s="244"/>
      <c r="B362" s="235"/>
      <c r="C362" s="234"/>
      <c r="D362" s="234"/>
      <c r="E362" s="236" t="s">
        <v>5</v>
      </c>
      <c r="F362" s="234"/>
      <c r="G362" s="236"/>
      <c r="H362" s="234"/>
      <c r="I362" s="234" t="s">
        <v>129</v>
      </c>
    </row>
    <row r="363" spans="1:9" ht="15" customHeight="1">
      <c r="A363" s="240"/>
      <c r="B363" s="225"/>
      <c r="C363" s="242"/>
      <c r="D363" s="256" t="s">
        <v>109</v>
      </c>
      <c r="E363" s="140">
        <v>533645</v>
      </c>
      <c r="F363" s="140"/>
      <c r="G363" s="140">
        <f>SUM(G364:G366)</f>
        <v>19328</v>
      </c>
      <c r="H363" s="140">
        <v>0</v>
      </c>
      <c r="I363" s="140">
        <f>E363+G363</f>
        <v>552973</v>
      </c>
    </row>
    <row r="364" spans="1:9" ht="15" customHeight="1">
      <c r="A364" s="219"/>
      <c r="B364" s="225"/>
      <c r="C364" s="220"/>
      <c r="D364" s="166"/>
      <c r="E364" s="124"/>
      <c r="F364" s="136" t="s">
        <v>283</v>
      </c>
      <c r="G364" s="108">
        <v>9828</v>
      </c>
      <c r="H364" s="108"/>
      <c r="I364" s="124"/>
    </row>
    <row r="365" spans="1:9" ht="15" customHeight="1">
      <c r="A365" s="219"/>
      <c r="B365" s="225"/>
      <c r="C365" s="220"/>
      <c r="D365" s="166"/>
      <c r="E365" s="124"/>
      <c r="F365" s="94" t="s">
        <v>300</v>
      </c>
      <c r="G365" s="108">
        <v>2500</v>
      </c>
      <c r="H365" s="108"/>
      <c r="I365" s="124"/>
    </row>
    <row r="366" spans="1:9" ht="15" customHeight="1">
      <c r="A366" s="219"/>
      <c r="B366" s="225"/>
      <c r="C366" s="220"/>
      <c r="D366" s="166"/>
      <c r="E366" s="124"/>
      <c r="F366" s="94" t="s">
        <v>362</v>
      </c>
      <c r="G366" s="108">
        <v>7000</v>
      </c>
      <c r="H366" s="108"/>
      <c r="I366" s="124"/>
    </row>
    <row r="367" spans="1:9" ht="15" customHeight="1">
      <c r="A367" s="219"/>
      <c r="B367" s="241">
        <v>85410</v>
      </c>
      <c r="C367" s="216"/>
      <c r="D367" s="195" t="s">
        <v>110</v>
      </c>
      <c r="E367" s="125">
        <f>E368+E375</f>
        <v>2005545</v>
      </c>
      <c r="F367" s="125"/>
      <c r="G367" s="125">
        <f>G368+G375</f>
        <v>290639</v>
      </c>
      <c r="H367" s="125">
        <f>H368+H375</f>
        <v>208758</v>
      </c>
      <c r="I367" s="125">
        <f>E367+G367-H367</f>
        <v>2087426</v>
      </c>
    </row>
    <row r="368" spans="1:9" ht="15" customHeight="1">
      <c r="A368" s="219"/>
      <c r="B368" s="225"/>
      <c r="C368" s="220"/>
      <c r="D368" s="165" t="s">
        <v>151</v>
      </c>
      <c r="E368" s="128">
        <v>1755954</v>
      </c>
      <c r="F368" s="128" t="s">
        <v>310</v>
      </c>
      <c r="G368" s="128">
        <f>SUM(G369:G374)</f>
        <v>267830</v>
      </c>
      <c r="H368" s="128">
        <f>SUM(H369:H374)</f>
        <v>175000</v>
      </c>
      <c r="I368" s="128">
        <f>E368+G368-H368</f>
        <v>1848784</v>
      </c>
    </row>
    <row r="369" spans="1:9" ht="15" customHeight="1">
      <c r="A369" s="219"/>
      <c r="B369" s="225"/>
      <c r="C369" s="220"/>
      <c r="D369" s="166"/>
      <c r="E369" s="124"/>
      <c r="F369" s="136" t="s">
        <v>283</v>
      </c>
      <c r="G369" s="108">
        <v>44830</v>
      </c>
      <c r="H369" s="108"/>
      <c r="I369" s="126"/>
    </row>
    <row r="370" spans="1:9" ht="15" customHeight="1">
      <c r="A370" s="219"/>
      <c r="B370" s="225"/>
      <c r="C370" s="220"/>
      <c r="D370" s="166"/>
      <c r="E370" s="124"/>
      <c r="F370" s="108" t="s">
        <v>357</v>
      </c>
      <c r="G370" s="108">
        <v>60000</v>
      </c>
      <c r="H370" s="108"/>
      <c r="I370" s="126"/>
    </row>
    <row r="371" spans="1:9" ht="15" customHeight="1">
      <c r="A371" s="219"/>
      <c r="B371" s="225"/>
      <c r="C371" s="220"/>
      <c r="D371" s="166"/>
      <c r="E371" s="124"/>
      <c r="F371" s="171" t="s">
        <v>358</v>
      </c>
      <c r="G371" s="108">
        <v>30000</v>
      </c>
      <c r="H371" s="108"/>
      <c r="I371" s="126"/>
    </row>
    <row r="372" spans="1:9" ht="15" customHeight="1">
      <c r="A372" s="219"/>
      <c r="B372" s="225"/>
      <c r="C372" s="220"/>
      <c r="D372" s="166"/>
      <c r="E372" s="124"/>
      <c r="F372" s="171" t="s">
        <v>358</v>
      </c>
      <c r="G372" s="108"/>
      <c r="H372" s="108">
        <v>50000</v>
      </c>
      <c r="I372" s="126"/>
    </row>
    <row r="373" spans="1:9" ht="15" customHeight="1">
      <c r="A373" s="219"/>
      <c r="B373" s="225"/>
      <c r="C373" s="220"/>
      <c r="D373" s="166"/>
      <c r="E373" s="124"/>
      <c r="F373" s="94" t="s">
        <v>312</v>
      </c>
      <c r="G373" s="108">
        <v>133000</v>
      </c>
      <c r="H373" s="108"/>
      <c r="I373" s="126"/>
    </row>
    <row r="374" spans="1:9" ht="15" customHeight="1">
      <c r="A374" s="219"/>
      <c r="B374" s="225"/>
      <c r="C374" s="220"/>
      <c r="D374" s="166"/>
      <c r="E374" s="124"/>
      <c r="F374" s="94" t="s">
        <v>312</v>
      </c>
      <c r="G374" s="108"/>
      <c r="H374" s="108">
        <v>125000</v>
      </c>
      <c r="I374" s="126"/>
    </row>
    <row r="375" spans="1:9" ht="15" customHeight="1">
      <c r="A375" s="219"/>
      <c r="B375" s="225"/>
      <c r="C375" s="220"/>
      <c r="D375" s="165" t="s">
        <v>173</v>
      </c>
      <c r="E375" s="128">
        <v>249591</v>
      </c>
      <c r="F375" s="165" t="s">
        <v>310</v>
      </c>
      <c r="G375" s="128">
        <f>G376</f>
        <v>22809</v>
      </c>
      <c r="H375" s="128">
        <f>H376+H377</f>
        <v>33758</v>
      </c>
      <c r="I375" s="128">
        <f>E375+G375-H375</f>
        <v>238642</v>
      </c>
    </row>
    <row r="376" spans="1:9" ht="15" customHeight="1">
      <c r="A376" s="219"/>
      <c r="B376" s="225"/>
      <c r="C376" s="220"/>
      <c r="D376" s="165"/>
      <c r="E376" s="128"/>
      <c r="F376" s="136" t="s">
        <v>283</v>
      </c>
      <c r="G376" s="108">
        <v>22809</v>
      </c>
      <c r="H376" s="108">
        <v>23758</v>
      </c>
      <c r="I376" s="128"/>
    </row>
    <row r="377" spans="1:9" ht="15" customHeight="1">
      <c r="A377" s="219"/>
      <c r="B377" s="225"/>
      <c r="C377" s="220"/>
      <c r="D377" s="165"/>
      <c r="E377" s="128"/>
      <c r="F377" s="94" t="s">
        <v>312</v>
      </c>
      <c r="G377" s="108"/>
      <c r="H377" s="108">
        <v>10000</v>
      </c>
      <c r="I377" s="128"/>
    </row>
    <row r="378" spans="1:9" ht="15" customHeight="1">
      <c r="A378" s="219"/>
      <c r="B378" s="241">
        <v>85411</v>
      </c>
      <c r="C378" s="216"/>
      <c r="D378" s="195" t="s">
        <v>174</v>
      </c>
      <c r="E378" s="125">
        <v>1507158</v>
      </c>
      <c r="F378" s="125"/>
      <c r="G378" s="125">
        <f>G379</f>
        <v>155932</v>
      </c>
      <c r="H378" s="125">
        <f>H379</f>
        <v>428154</v>
      </c>
      <c r="I378" s="125">
        <f>E378+G378-H378</f>
        <v>1234936</v>
      </c>
    </row>
    <row r="379" spans="1:9" ht="15" customHeight="1">
      <c r="A379" s="219"/>
      <c r="B379" s="225"/>
      <c r="C379" s="220"/>
      <c r="D379" s="165" t="s">
        <v>111</v>
      </c>
      <c r="E379" s="128">
        <v>1507158</v>
      </c>
      <c r="F379" s="128" t="s">
        <v>311</v>
      </c>
      <c r="G379" s="128">
        <f>SUM(G380:G386)</f>
        <v>155932</v>
      </c>
      <c r="H379" s="128">
        <f>SUM(H380:H385)</f>
        <v>428154</v>
      </c>
      <c r="I379" s="128">
        <f>E379+G379-H379</f>
        <v>1234936</v>
      </c>
    </row>
    <row r="380" spans="1:9" ht="15" customHeight="1">
      <c r="A380" s="219"/>
      <c r="B380" s="225"/>
      <c r="C380" s="220"/>
      <c r="D380" s="166"/>
      <c r="E380" s="128"/>
      <c r="F380" s="136" t="s">
        <v>283</v>
      </c>
      <c r="G380" s="108">
        <v>1345</v>
      </c>
      <c r="H380" s="108">
        <v>426345</v>
      </c>
      <c r="I380" s="124"/>
    </row>
    <row r="381" spans="1:9" ht="15" customHeight="1">
      <c r="A381" s="219"/>
      <c r="B381" s="225"/>
      <c r="C381" s="220"/>
      <c r="D381" s="166"/>
      <c r="E381" s="128"/>
      <c r="F381" s="93" t="s">
        <v>286</v>
      </c>
      <c r="G381" s="108">
        <v>87961</v>
      </c>
      <c r="H381" s="108"/>
      <c r="I381" s="124"/>
    </row>
    <row r="382" spans="1:9" ht="15" customHeight="1">
      <c r="A382" s="219"/>
      <c r="B382" s="225"/>
      <c r="C382" s="220"/>
      <c r="D382" s="166"/>
      <c r="E382" s="128"/>
      <c r="F382" s="94" t="s">
        <v>300</v>
      </c>
      <c r="G382" s="108">
        <v>2500</v>
      </c>
      <c r="H382" s="108"/>
      <c r="I382" s="124"/>
    </row>
    <row r="383" spans="1:9" ht="15" customHeight="1">
      <c r="A383" s="219"/>
      <c r="B383" s="225"/>
      <c r="C383" s="220"/>
      <c r="D383" s="166"/>
      <c r="E383" s="128"/>
      <c r="F383" s="171" t="s">
        <v>302</v>
      </c>
      <c r="G383" s="108">
        <v>26200</v>
      </c>
      <c r="H383" s="108"/>
      <c r="I383" s="124"/>
    </row>
    <row r="384" spans="1:9" ht="15" customHeight="1">
      <c r="A384" s="219"/>
      <c r="B384" s="225"/>
      <c r="C384" s="220"/>
      <c r="D384" s="166"/>
      <c r="E384" s="128"/>
      <c r="F384" s="94" t="s">
        <v>309</v>
      </c>
      <c r="G384" s="108">
        <v>1426</v>
      </c>
      <c r="H384" s="108">
        <v>1809</v>
      </c>
      <c r="I384" s="124"/>
    </row>
    <row r="385" spans="1:9" ht="15" customHeight="1">
      <c r="A385" s="219"/>
      <c r="B385" s="225"/>
      <c r="C385" s="220"/>
      <c r="D385" s="166"/>
      <c r="E385" s="128"/>
      <c r="F385" s="94" t="s">
        <v>362</v>
      </c>
      <c r="G385" s="108">
        <v>6500</v>
      </c>
      <c r="H385" s="108"/>
      <c r="I385" s="128"/>
    </row>
    <row r="386" spans="1:9" ht="15" customHeight="1">
      <c r="A386" s="219"/>
      <c r="B386" s="242"/>
      <c r="C386" s="220"/>
      <c r="D386" s="166"/>
      <c r="E386" s="128"/>
      <c r="F386" s="94" t="s">
        <v>312</v>
      </c>
      <c r="G386" s="108">
        <v>30000</v>
      </c>
      <c r="H386" s="108"/>
      <c r="I386" s="128"/>
    </row>
    <row r="387" spans="1:9" ht="15" customHeight="1">
      <c r="A387" s="219"/>
      <c r="B387" s="241">
        <v>85415</v>
      </c>
      <c r="C387" s="216"/>
      <c r="D387" s="195" t="s">
        <v>168</v>
      </c>
      <c r="E387" s="125">
        <v>0</v>
      </c>
      <c r="F387" s="125"/>
      <c r="G387" s="125">
        <f>G388+G391+G399</f>
        <v>52500</v>
      </c>
      <c r="H387" s="125">
        <v>0</v>
      </c>
      <c r="I387" s="125">
        <f>E387+G387</f>
        <v>52500</v>
      </c>
    </row>
    <row r="388" spans="1:9" ht="15" customHeight="1">
      <c r="A388" s="219"/>
      <c r="B388" s="225"/>
      <c r="C388" s="220"/>
      <c r="D388" s="165" t="s">
        <v>248</v>
      </c>
      <c r="E388" s="128">
        <v>0</v>
      </c>
      <c r="F388" s="128" t="s">
        <v>310</v>
      </c>
      <c r="G388" s="110">
        <f>G389+G390</f>
        <v>20300</v>
      </c>
      <c r="H388" s="110">
        <v>0</v>
      </c>
      <c r="I388" s="128">
        <v>20300</v>
      </c>
    </row>
    <row r="389" spans="1:9" ht="15" customHeight="1">
      <c r="A389" s="219"/>
      <c r="B389" s="225"/>
      <c r="C389" s="220"/>
      <c r="D389" s="166" t="s">
        <v>175</v>
      </c>
      <c r="E389" s="126"/>
      <c r="F389" s="99" t="s">
        <v>278</v>
      </c>
      <c r="G389" s="108">
        <v>5600</v>
      </c>
      <c r="H389" s="108"/>
      <c r="I389" s="124"/>
    </row>
    <row r="390" spans="1:9" ht="15" customHeight="1">
      <c r="A390" s="219"/>
      <c r="B390" s="225"/>
      <c r="C390" s="220"/>
      <c r="D390" s="166"/>
      <c r="E390" s="124"/>
      <c r="F390" s="94" t="s">
        <v>300</v>
      </c>
      <c r="G390" s="108">
        <v>14700</v>
      </c>
      <c r="H390" s="108"/>
      <c r="I390" s="126"/>
    </row>
    <row r="391" spans="1:9" ht="15" customHeight="1">
      <c r="A391" s="219"/>
      <c r="B391" s="225"/>
      <c r="C391" s="220"/>
      <c r="D391" s="165" t="s">
        <v>73</v>
      </c>
      <c r="E391" s="128">
        <v>0</v>
      </c>
      <c r="F391" s="128" t="s">
        <v>311</v>
      </c>
      <c r="G391" s="110">
        <f>G392+G393</f>
        <v>10500</v>
      </c>
      <c r="H391" s="110">
        <v>0</v>
      </c>
      <c r="I391" s="128">
        <v>10500</v>
      </c>
    </row>
    <row r="392" spans="1:9" ht="15" customHeight="1">
      <c r="A392" s="219"/>
      <c r="B392" s="225"/>
      <c r="C392" s="220"/>
      <c r="D392" s="166" t="s">
        <v>175</v>
      </c>
      <c r="E392" s="126"/>
      <c r="F392" s="99" t="s">
        <v>278</v>
      </c>
      <c r="G392" s="108">
        <v>4900</v>
      </c>
      <c r="H392" s="110"/>
      <c r="I392" s="124"/>
    </row>
    <row r="393" spans="1:9" ht="15" customHeight="1">
      <c r="A393" s="187"/>
      <c r="B393" s="242"/>
      <c r="C393" s="220"/>
      <c r="D393" s="166"/>
      <c r="E393" s="124"/>
      <c r="F393" s="94" t="s">
        <v>300</v>
      </c>
      <c r="G393" s="108">
        <v>5600</v>
      </c>
      <c r="H393" s="108"/>
      <c r="I393" s="124"/>
    </row>
    <row r="394" spans="1:9" ht="15" customHeight="1">
      <c r="A394" s="243"/>
      <c r="B394" s="243"/>
      <c r="C394" s="243"/>
      <c r="D394" s="243"/>
      <c r="E394" s="129"/>
      <c r="F394" s="98"/>
      <c r="G394" s="150"/>
      <c r="H394" s="150"/>
      <c r="I394" s="129"/>
    </row>
    <row r="395" spans="1:9" ht="15" customHeight="1">
      <c r="A395" s="243"/>
      <c r="B395" s="243"/>
      <c r="C395" s="243"/>
      <c r="D395" s="243"/>
      <c r="E395" s="129"/>
      <c r="F395" s="98"/>
      <c r="G395" s="150"/>
      <c r="H395" s="150"/>
      <c r="I395" s="129"/>
    </row>
    <row r="396" spans="1:9" ht="15" customHeight="1">
      <c r="A396" s="243"/>
      <c r="B396" s="243"/>
      <c r="C396" s="243"/>
      <c r="D396" s="243"/>
      <c r="E396" s="150" t="s">
        <v>393</v>
      </c>
      <c r="F396" s="98"/>
      <c r="G396" s="150"/>
      <c r="H396" s="150"/>
      <c r="I396" s="129"/>
    </row>
    <row r="397" spans="1:9" ht="15" customHeight="1">
      <c r="A397" s="231" t="s">
        <v>125</v>
      </c>
      <c r="B397" s="232" t="s">
        <v>126</v>
      </c>
      <c r="C397" s="231" t="s">
        <v>2</v>
      </c>
      <c r="D397" s="231" t="s">
        <v>3</v>
      </c>
      <c r="E397" s="233" t="s">
        <v>131</v>
      </c>
      <c r="F397" s="231" t="s">
        <v>6</v>
      </c>
      <c r="G397" s="233" t="s">
        <v>127</v>
      </c>
      <c r="H397" s="231" t="s">
        <v>128</v>
      </c>
      <c r="I397" s="231" t="s">
        <v>9</v>
      </c>
    </row>
    <row r="398" spans="1:9" ht="15" customHeight="1">
      <c r="A398" s="244"/>
      <c r="B398" s="235"/>
      <c r="C398" s="234"/>
      <c r="D398" s="234"/>
      <c r="E398" s="236" t="s">
        <v>5</v>
      </c>
      <c r="F398" s="234"/>
      <c r="G398" s="236"/>
      <c r="H398" s="234"/>
      <c r="I398" s="234" t="s">
        <v>129</v>
      </c>
    </row>
    <row r="399" spans="1:9" ht="15" customHeight="1">
      <c r="A399" s="240"/>
      <c r="B399" s="225"/>
      <c r="C399" s="220"/>
      <c r="D399" s="165" t="s">
        <v>151</v>
      </c>
      <c r="E399" s="128">
        <v>0</v>
      </c>
      <c r="F399" s="128" t="s">
        <v>311</v>
      </c>
      <c r="G399" s="110">
        <f>G400+G401</f>
        <v>21700</v>
      </c>
      <c r="H399" s="110">
        <v>0</v>
      </c>
      <c r="I399" s="128">
        <v>21700</v>
      </c>
    </row>
    <row r="400" spans="1:9" ht="15" customHeight="1">
      <c r="A400" s="219"/>
      <c r="B400" s="225"/>
      <c r="C400" s="220"/>
      <c r="D400" s="166" t="s">
        <v>175</v>
      </c>
      <c r="E400" s="126"/>
      <c r="F400" s="99" t="s">
        <v>278</v>
      </c>
      <c r="G400" s="108">
        <v>6300</v>
      </c>
      <c r="H400" s="108"/>
      <c r="I400" s="126"/>
    </row>
    <row r="401" spans="1:9" ht="15" customHeight="1">
      <c r="A401" s="219"/>
      <c r="B401" s="225"/>
      <c r="C401" s="220"/>
      <c r="D401" s="166"/>
      <c r="E401" s="124"/>
      <c r="F401" s="94" t="s">
        <v>300</v>
      </c>
      <c r="G401" s="108">
        <v>15400</v>
      </c>
      <c r="H401" s="108"/>
      <c r="I401" s="124"/>
    </row>
    <row r="402" spans="1:9" ht="15" customHeight="1">
      <c r="A402" s="219"/>
      <c r="B402" s="241">
        <v>85419</v>
      </c>
      <c r="C402" s="216"/>
      <c r="D402" s="195" t="s">
        <v>329</v>
      </c>
      <c r="E402" s="125">
        <v>0</v>
      </c>
      <c r="F402" s="109"/>
      <c r="G402" s="109">
        <f>G403</f>
        <v>129293</v>
      </c>
      <c r="H402" s="109">
        <f>H403</f>
        <v>349</v>
      </c>
      <c r="I402" s="125">
        <f>E402+G402-H402</f>
        <v>128944</v>
      </c>
    </row>
    <row r="403" spans="1:9" ht="15" customHeight="1">
      <c r="A403" s="219"/>
      <c r="B403" s="225"/>
      <c r="C403" s="220"/>
      <c r="D403" s="165" t="s">
        <v>330</v>
      </c>
      <c r="E403" s="128">
        <v>0</v>
      </c>
      <c r="F403" s="128" t="s">
        <v>310</v>
      </c>
      <c r="G403" s="128">
        <f>SUM(G404:G408)</f>
        <v>129293</v>
      </c>
      <c r="H403" s="128">
        <f>H407+H408</f>
        <v>349</v>
      </c>
      <c r="I403" s="128">
        <f>E403+G403-H403</f>
        <v>128944</v>
      </c>
    </row>
    <row r="404" spans="1:9" ht="15" customHeight="1">
      <c r="A404" s="219"/>
      <c r="B404" s="225"/>
      <c r="C404" s="220"/>
      <c r="D404" s="166"/>
      <c r="E404" s="124"/>
      <c r="F404" s="94" t="s">
        <v>355</v>
      </c>
      <c r="G404" s="108">
        <v>45531</v>
      </c>
      <c r="H404" s="108"/>
      <c r="I404" s="124"/>
    </row>
    <row r="405" spans="1:9" ht="15" customHeight="1">
      <c r="A405" s="219"/>
      <c r="B405" s="225"/>
      <c r="C405" s="220"/>
      <c r="D405" s="166"/>
      <c r="E405" s="124"/>
      <c r="F405" s="171" t="s">
        <v>302</v>
      </c>
      <c r="G405" s="108">
        <v>60232</v>
      </c>
      <c r="H405" s="108"/>
      <c r="I405" s="124"/>
    </row>
    <row r="406" spans="1:9" ht="15" customHeight="1">
      <c r="A406" s="219"/>
      <c r="B406" s="225"/>
      <c r="C406" s="220"/>
      <c r="D406" s="166"/>
      <c r="E406" s="124"/>
      <c r="F406" s="94" t="s">
        <v>312</v>
      </c>
      <c r="G406" s="108">
        <v>4638</v>
      </c>
      <c r="H406" s="108"/>
      <c r="I406" s="124"/>
    </row>
    <row r="407" spans="1:9" ht="15" customHeight="1">
      <c r="A407" s="219"/>
      <c r="B407" s="225"/>
      <c r="C407" s="220"/>
      <c r="D407" s="168"/>
      <c r="E407" s="124"/>
      <c r="F407" s="94" t="s">
        <v>363</v>
      </c>
      <c r="G407" s="108">
        <v>18892</v>
      </c>
      <c r="H407" s="108">
        <v>223</v>
      </c>
      <c r="I407" s="124"/>
    </row>
    <row r="408" spans="1:9" ht="15" customHeight="1">
      <c r="A408" s="219"/>
      <c r="B408" s="242"/>
      <c r="C408" s="242"/>
      <c r="D408" s="377"/>
      <c r="E408" s="258"/>
      <c r="F408" s="94" t="s">
        <v>369</v>
      </c>
      <c r="G408" s="315"/>
      <c r="H408" s="149">
        <v>126</v>
      </c>
      <c r="I408" s="130"/>
    </row>
    <row r="409" spans="1:9" ht="15" customHeight="1">
      <c r="A409" s="244"/>
      <c r="B409" s="383">
        <v>85420</v>
      </c>
      <c r="C409" s="272"/>
      <c r="D409" s="273" t="s">
        <v>194</v>
      </c>
      <c r="E409" s="274">
        <v>3141876</v>
      </c>
      <c r="F409" s="273"/>
      <c r="G409" s="274">
        <f>G410</f>
        <v>149957</v>
      </c>
      <c r="H409" s="275">
        <v>13500</v>
      </c>
      <c r="I409" s="275">
        <f>E409+G409-H409</f>
        <v>3278333</v>
      </c>
    </row>
    <row r="410" spans="1:9" ht="15" customHeight="1">
      <c r="A410" s="244"/>
      <c r="B410" s="276"/>
      <c r="C410" s="277"/>
      <c r="D410" s="278" t="s">
        <v>195</v>
      </c>
      <c r="E410" s="279">
        <v>3141876</v>
      </c>
      <c r="F410" s="378" t="s">
        <v>311</v>
      </c>
      <c r="G410" s="279">
        <f>G411</f>
        <v>149957</v>
      </c>
      <c r="H410" s="280">
        <f>H412</f>
        <v>13500</v>
      </c>
      <c r="I410" s="280">
        <f>E410+G410-H410</f>
        <v>3278333</v>
      </c>
    </row>
    <row r="411" spans="1:9" ht="15" customHeight="1">
      <c r="A411" s="244"/>
      <c r="B411" s="276"/>
      <c r="C411" s="277"/>
      <c r="D411" s="278"/>
      <c r="E411" s="279"/>
      <c r="F411" s="136" t="s">
        <v>283</v>
      </c>
      <c r="G411" s="350">
        <v>149957</v>
      </c>
      <c r="H411" s="351"/>
      <c r="I411" s="351"/>
    </row>
    <row r="412" spans="1:9" ht="15" customHeight="1">
      <c r="A412" s="244"/>
      <c r="B412" s="276"/>
      <c r="C412" s="277"/>
      <c r="D412" s="278"/>
      <c r="E412" s="279"/>
      <c r="F412" s="94" t="s">
        <v>362</v>
      </c>
      <c r="G412" s="350"/>
      <c r="H412" s="351">
        <v>13500</v>
      </c>
      <c r="I412" s="280"/>
    </row>
    <row r="413" spans="1:9" ht="15" customHeight="1">
      <c r="A413" s="219"/>
      <c r="B413" s="241">
        <v>85446</v>
      </c>
      <c r="C413" s="216"/>
      <c r="D413" s="195" t="s">
        <v>152</v>
      </c>
      <c r="E413" s="125">
        <f>E414+E415+E416+E419</f>
        <v>6540</v>
      </c>
      <c r="F413" s="125"/>
      <c r="G413" s="125">
        <f>G414+G415+G416+G419</f>
        <v>2500</v>
      </c>
      <c r="H413" s="125">
        <f>H414+H415+H416+H419</f>
        <v>1017</v>
      </c>
      <c r="I413" s="125">
        <f>E413+G413-H413</f>
        <v>8023</v>
      </c>
    </row>
    <row r="414" spans="1:9" ht="15" customHeight="1">
      <c r="A414" s="219"/>
      <c r="B414" s="225"/>
      <c r="C414" s="282"/>
      <c r="D414" s="165" t="s">
        <v>167</v>
      </c>
      <c r="E414" s="128">
        <v>1981</v>
      </c>
      <c r="F414" s="108"/>
      <c r="G414" s="110">
        <v>0</v>
      </c>
      <c r="H414" s="110">
        <v>0</v>
      </c>
      <c r="I414" s="128">
        <f>E414+G414</f>
        <v>1981</v>
      </c>
    </row>
    <row r="415" spans="1:9" ht="15" customHeight="1">
      <c r="A415" s="219"/>
      <c r="B415" s="225"/>
      <c r="C415" s="220"/>
      <c r="D415" s="165" t="s">
        <v>109</v>
      </c>
      <c r="E415" s="128">
        <v>2486</v>
      </c>
      <c r="F415" s="108"/>
      <c r="G415" s="110">
        <v>0</v>
      </c>
      <c r="H415" s="110">
        <v>0</v>
      </c>
      <c r="I415" s="128">
        <v>2486</v>
      </c>
    </row>
    <row r="416" spans="1:9" ht="15" customHeight="1">
      <c r="A416" s="219"/>
      <c r="B416" s="225"/>
      <c r="C416" s="220"/>
      <c r="D416" s="165" t="s">
        <v>169</v>
      </c>
      <c r="E416" s="128">
        <v>1092</v>
      </c>
      <c r="F416" s="127" t="s">
        <v>310</v>
      </c>
      <c r="G416" s="128">
        <v>2500</v>
      </c>
      <c r="H416" s="128">
        <v>36</v>
      </c>
      <c r="I416" s="128">
        <f>E416+G416-H416</f>
        <v>3556</v>
      </c>
    </row>
    <row r="417" spans="1:9" ht="15" customHeight="1">
      <c r="A417" s="219"/>
      <c r="B417" s="225"/>
      <c r="C417" s="220"/>
      <c r="D417" s="165"/>
      <c r="E417" s="128"/>
      <c r="F417" s="136" t="s">
        <v>283</v>
      </c>
      <c r="G417" s="108"/>
      <c r="H417" s="108">
        <v>36</v>
      </c>
      <c r="I417" s="128"/>
    </row>
    <row r="418" spans="1:9" ht="15" customHeight="1">
      <c r="A418" s="219"/>
      <c r="B418" s="225"/>
      <c r="C418" s="220"/>
      <c r="D418" s="165"/>
      <c r="E418" s="128"/>
      <c r="F418" s="136" t="s">
        <v>285</v>
      </c>
      <c r="G418" s="108">
        <v>2500</v>
      </c>
      <c r="H418" s="108"/>
      <c r="I418" s="128"/>
    </row>
    <row r="419" spans="1:9" ht="15" customHeight="1">
      <c r="A419" s="219"/>
      <c r="B419" s="225"/>
      <c r="C419" s="220"/>
      <c r="D419" s="165" t="s">
        <v>160</v>
      </c>
      <c r="E419" s="128">
        <v>981</v>
      </c>
      <c r="F419" s="136" t="s">
        <v>285</v>
      </c>
      <c r="G419" s="110">
        <v>0</v>
      </c>
      <c r="H419" s="110">
        <v>981</v>
      </c>
      <c r="I419" s="128">
        <v>0</v>
      </c>
    </row>
    <row r="420" spans="1:9" ht="15" customHeight="1">
      <c r="A420" s="219"/>
      <c r="B420" s="218">
        <v>85495</v>
      </c>
      <c r="C420" s="216"/>
      <c r="D420" s="195" t="s">
        <v>79</v>
      </c>
      <c r="E420" s="125">
        <f>E421+E422+E423+E424+E425</f>
        <v>127141</v>
      </c>
      <c r="F420" s="125"/>
      <c r="G420" s="125">
        <f>G424+G425</f>
        <v>4594</v>
      </c>
      <c r="H420" s="125">
        <f>H425</f>
        <v>111347</v>
      </c>
      <c r="I420" s="125">
        <f>E420+G420-H420</f>
        <v>20388</v>
      </c>
    </row>
    <row r="421" spans="1:9" ht="15" customHeight="1">
      <c r="A421" s="219"/>
      <c r="B421" s="219"/>
      <c r="C421" s="220"/>
      <c r="D421" s="165" t="s">
        <v>330</v>
      </c>
      <c r="E421" s="128">
        <v>9686</v>
      </c>
      <c r="F421" s="94"/>
      <c r="G421" s="110">
        <v>0</v>
      </c>
      <c r="H421" s="110">
        <v>0</v>
      </c>
      <c r="I421" s="128">
        <v>9686</v>
      </c>
    </row>
    <row r="422" spans="1:9" ht="15" customHeight="1">
      <c r="A422" s="219"/>
      <c r="B422" s="219"/>
      <c r="C422" s="220"/>
      <c r="D422" s="165" t="s">
        <v>167</v>
      </c>
      <c r="E422" s="128">
        <v>2660</v>
      </c>
      <c r="F422" s="108"/>
      <c r="G422" s="110">
        <v>0</v>
      </c>
      <c r="H422" s="110">
        <v>0</v>
      </c>
      <c r="I422" s="128">
        <v>2660</v>
      </c>
    </row>
    <row r="423" spans="1:9" ht="15" customHeight="1">
      <c r="A423" s="219"/>
      <c r="B423" s="219"/>
      <c r="C423" s="220"/>
      <c r="D423" s="165" t="s">
        <v>109</v>
      </c>
      <c r="E423" s="128">
        <v>862</v>
      </c>
      <c r="F423" s="108"/>
      <c r="G423" s="110">
        <v>0</v>
      </c>
      <c r="H423" s="110">
        <v>0</v>
      </c>
      <c r="I423" s="128">
        <v>862</v>
      </c>
    </row>
    <row r="424" spans="1:9" ht="15" customHeight="1">
      <c r="A424" s="219"/>
      <c r="B424" s="219"/>
      <c r="C424" s="220"/>
      <c r="D424" s="165" t="s">
        <v>169</v>
      </c>
      <c r="E424" s="128">
        <v>1189</v>
      </c>
      <c r="F424" s="94" t="s">
        <v>309</v>
      </c>
      <c r="G424" s="110">
        <v>383</v>
      </c>
      <c r="H424" s="110"/>
      <c r="I424" s="128">
        <f>E424+G424-H424</f>
        <v>1572</v>
      </c>
    </row>
    <row r="425" spans="1:9" ht="15" customHeight="1">
      <c r="A425" s="219"/>
      <c r="B425" s="219"/>
      <c r="C425" s="220"/>
      <c r="D425" s="165" t="s">
        <v>92</v>
      </c>
      <c r="E425" s="128">
        <v>112744</v>
      </c>
      <c r="F425" s="110"/>
      <c r="G425" s="110">
        <f>SUM(G426:G430)</f>
        <v>4211</v>
      </c>
      <c r="H425" s="110">
        <f>SUM(H426:H430)</f>
        <v>111347</v>
      </c>
      <c r="I425" s="128">
        <f>E425+G425-H425</f>
        <v>5608</v>
      </c>
    </row>
    <row r="426" spans="1:9" ht="15" customHeight="1">
      <c r="A426" s="219"/>
      <c r="B426" s="219"/>
      <c r="C426" s="245"/>
      <c r="D426" s="283"/>
      <c r="E426" s="284"/>
      <c r="F426" s="99" t="s">
        <v>278</v>
      </c>
      <c r="G426" s="137"/>
      <c r="H426" s="137">
        <v>16800</v>
      </c>
      <c r="I426" s="284"/>
    </row>
    <row r="427" spans="1:9" ht="15" customHeight="1">
      <c r="A427" s="219"/>
      <c r="B427" s="219"/>
      <c r="C427" s="245"/>
      <c r="D427" s="283"/>
      <c r="E427" s="284"/>
      <c r="F427" s="136" t="s">
        <v>283</v>
      </c>
      <c r="G427" s="137">
        <v>4211</v>
      </c>
      <c r="H427" s="137">
        <v>9828</v>
      </c>
      <c r="I427" s="284"/>
    </row>
    <row r="428" spans="1:9" ht="15" customHeight="1">
      <c r="A428" s="219"/>
      <c r="B428" s="219"/>
      <c r="C428" s="245"/>
      <c r="D428" s="283"/>
      <c r="E428" s="284"/>
      <c r="F428" s="136" t="s">
        <v>285</v>
      </c>
      <c r="G428" s="137"/>
      <c r="H428" s="137">
        <v>1519</v>
      </c>
      <c r="I428" s="284"/>
    </row>
    <row r="429" spans="1:9" ht="15" customHeight="1">
      <c r="A429" s="219"/>
      <c r="B429" s="219"/>
      <c r="C429" s="245"/>
      <c r="D429" s="283"/>
      <c r="E429" s="285"/>
      <c r="F429" s="93" t="s">
        <v>286</v>
      </c>
      <c r="G429" s="208"/>
      <c r="H429" s="137">
        <v>40000</v>
      </c>
      <c r="I429" s="284"/>
    </row>
    <row r="430" spans="1:9" ht="15" customHeight="1">
      <c r="A430" s="187"/>
      <c r="B430" s="187"/>
      <c r="C430" s="220"/>
      <c r="D430" s="165"/>
      <c r="E430" s="381"/>
      <c r="F430" s="94" t="s">
        <v>300</v>
      </c>
      <c r="G430" s="382"/>
      <c r="H430" s="108">
        <v>43200</v>
      </c>
      <c r="I430" s="128"/>
    </row>
    <row r="431" spans="1:9" ht="15" customHeight="1">
      <c r="A431" s="243"/>
      <c r="B431" s="243"/>
      <c r="C431" s="243"/>
      <c r="D431" s="246"/>
      <c r="E431" s="135"/>
      <c r="F431" s="98"/>
      <c r="G431" s="150"/>
      <c r="H431" s="150"/>
      <c r="I431" s="135"/>
    </row>
    <row r="432" spans="1:9" ht="15" customHeight="1">
      <c r="A432" s="243"/>
      <c r="B432" s="243"/>
      <c r="C432" s="243"/>
      <c r="D432" s="246"/>
      <c r="E432" s="150" t="s">
        <v>394</v>
      </c>
      <c r="F432" s="98"/>
      <c r="G432" s="150"/>
      <c r="H432" s="150"/>
      <c r="I432" s="135"/>
    </row>
    <row r="433" spans="1:9" ht="15" customHeight="1">
      <c r="A433" s="231" t="s">
        <v>125</v>
      </c>
      <c r="B433" s="232" t="s">
        <v>126</v>
      </c>
      <c r="C433" s="231" t="s">
        <v>2</v>
      </c>
      <c r="D433" s="231" t="s">
        <v>3</v>
      </c>
      <c r="E433" s="233" t="s">
        <v>131</v>
      </c>
      <c r="F433" s="231" t="s">
        <v>6</v>
      </c>
      <c r="G433" s="233" t="s">
        <v>127</v>
      </c>
      <c r="H433" s="231" t="s">
        <v>128</v>
      </c>
      <c r="I433" s="231" t="s">
        <v>9</v>
      </c>
    </row>
    <row r="434" spans="1:9" ht="15" customHeight="1">
      <c r="A434" s="234"/>
      <c r="B434" s="235"/>
      <c r="C434" s="234"/>
      <c r="D434" s="234"/>
      <c r="E434" s="236" t="s">
        <v>5</v>
      </c>
      <c r="F434" s="234"/>
      <c r="G434" s="236"/>
      <c r="H434" s="234"/>
      <c r="I434" s="234" t="s">
        <v>129</v>
      </c>
    </row>
    <row r="435" spans="1:9" ht="15" customHeight="1">
      <c r="A435" s="324">
        <v>900</v>
      </c>
      <c r="B435" s="324"/>
      <c r="C435" s="324"/>
      <c r="D435" s="226" t="s">
        <v>260</v>
      </c>
      <c r="E435" s="384"/>
      <c r="F435" s="385"/>
      <c r="G435" s="384"/>
      <c r="H435" s="386"/>
      <c r="I435" s="386"/>
    </row>
    <row r="436" spans="1:9" ht="15" customHeight="1">
      <c r="A436" s="324"/>
      <c r="B436" s="324"/>
      <c r="C436" s="228"/>
      <c r="D436" s="213" t="s">
        <v>261</v>
      </c>
      <c r="E436" s="210">
        <f>E438+E440</f>
        <v>2001995</v>
      </c>
      <c r="F436" s="286"/>
      <c r="G436" s="210">
        <f>G438+G440</f>
        <v>163437</v>
      </c>
      <c r="H436" s="211">
        <f>H438+H440</f>
        <v>632500</v>
      </c>
      <c r="I436" s="211">
        <f>E436+G436-H436</f>
        <v>1532932</v>
      </c>
    </row>
    <row r="437" spans="1:9" ht="15" customHeight="1">
      <c r="A437" s="240"/>
      <c r="B437" s="241">
        <v>90019</v>
      </c>
      <c r="C437" s="216"/>
      <c r="D437" s="195" t="s">
        <v>218</v>
      </c>
      <c r="E437" s="125"/>
      <c r="F437" s="322"/>
      <c r="G437" s="111"/>
      <c r="H437" s="111"/>
      <c r="I437" s="125"/>
    </row>
    <row r="438" spans="1:9" ht="15" customHeight="1">
      <c r="A438" s="219"/>
      <c r="B438" s="224"/>
      <c r="C438" s="216"/>
      <c r="D438" s="195" t="s">
        <v>219</v>
      </c>
      <c r="E438" s="125">
        <v>130000</v>
      </c>
      <c r="F438" s="273"/>
      <c r="G438" s="125">
        <v>0</v>
      </c>
      <c r="H438" s="125">
        <v>0</v>
      </c>
      <c r="I438" s="125">
        <v>130000</v>
      </c>
    </row>
    <row r="439" spans="1:9" ht="15" customHeight="1">
      <c r="A439" s="219"/>
      <c r="B439" s="224"/>
      <c r="C439" s="287"/>
      <c r="D439" s="165" t="s">
        <v>265</v>
      </c>
      <c r="E439" s="288">
        <v>130000</v>
      </c>
      <c r="F439" s="99"/>
      <c r="G439" s="124">
        <v>0</v>
      </c>
      <c r="H439" s="124">
        <v>0</v>
      </c>
      <c r="I439" s="128">
        <f>E439-H439</f>
        <v>130000</v>
      </c>
    </row>
    <row r="440" spans="1:9" ht="15" customHeight="1">
      <c r="A440" s="219"/>
      <c r="B440" s="241">
        <v>90095</v>
      </c>
      <c r="C440" s="287"/>
      <c r="D440" s="195" t="s">
        <v>177</v>
      </c>
      <c r="E440" s="289">
        <f>E441+E445</f>
        <v>1871995</v>
      </c>
      <c r="F440" s="251"/>
      <c r="G440" s="125">
        <f>G441+G445</f>
        <v>163437</v>
      </c>
      <c r="H440" s="125">
        <f>H441+H445</f>
        <v>632500</v>
      </c>
      <c r="I440" s="125">
        <f>E440+G440-H440</f>
        <v>1402932</v>
      </c>
    </row>
    <row r="441" spans="1:9" ht="15" customHeight="1">
      <c r="A441" s="219"/>
      <c r="B441" s="224"/>
      <c r="C441" s="287"/>
      <c r="D441" s="97" t="s">
        <v>266</v>
      </c>
      <c r="E441" s="288">
        <f>E442+E443</f>
        <v>560000</v>
      </c>
      <c r="F441" s="97"/>
      <c r="G441" s="110">
        <v>0</v>
      </c>
      <c r="H441" s="110">
        <f>H442+H444</f>
        <v>0</v>
      </c>
      <c r="I441" s="110">
        <f>E441+G441-H441</f>
        <v>560000</v>
      </c>
    </row>
    <row r="442" spans="1:9" ht="15" customHeight="1">
      <c r="A442" s="219"/>
      <c r="B442" s="224"/>
      <c r="C442" s="353">
        <v>6056</v>
      </c>
      <c r="D442" s="171" t="s">
        <v>332</v>
      </c>
      <c r="E442" s="354">
        <v>84000</v>
      </c>
      <c r="F442" s="171"/>
      <c r="G442" s="206"/>
      <c r="H442" s="206"/>
      <c r="I442" s="203">
        <f>E442+G442-H442</f>
        <v>84000</v>
      </c>
    </row>
    <row r="443" spans="1:9" ht="15" customHeight="1">
      <c r="A443" s="219"/>
      <c r="B443" s="224"/>
      <c r="C443" s="353">
        <v>6057</v>
      </c>
      <c r="D443" s="171" t="s">
        <v>332</v>
      </c>
      <c r="E443" s="354">
        <v>476000</v>
      </c>
      <c r="F443" s="94"/>
      <c r="G443" s="108"/>
      <c r="H443" s="108"/>
      <c r="I443" s="206">
        <v>476000</v>
      </c>
    </row>
    <row r="444" spans="1:9" ht="15" customHeight="1">
      <c r="A444" s="219"/>
      <c r="B444" s="224"/>
      <c r="C444" s="287"/>
      <c r="D444" s="97"/>
      <c r="E444" s="306"/>
      <c r="F444" s="94"/>
      <c r="G444" s="108"/>
      <c r="H444" s="108"/>
      <c r="I444" s="203"/>
    </row>
    <row r="445" spans="1:9" ht="15" customHeight="1">
      <c r="A445" s="219"/>
      <c r="B445" s="224"/>
      <c r="C445" s="287"/>
      <c r="D445" s="95" t="s">
        <v>257</v>
      </c>
      <c r="E445" s="111">
        <f>E446+E450+E456+E462+E471</f>
        <v>1311995</v>
      </c>
      <c r="F445" s="95"/>
      <c r="G445" s="111">
        <f>G446+G450+G456+G462+G471</f>
        <v>163437</v>
      </c>
      <c r="H445" s="108">
        <f>H450+H456+H462+H471</f>
        <v>632500</v>
      </c>
      <c r="I445" s="108">
        <f>E445+G445-H445</f>
        <v>842932</v>
      </c>
    </row>
    <row r="446" spans="1:9" ht="15" customHeight="1">
      <c r="A446" s="219"/>
      <c r="B446" s="224"/>
      <c r="C446" s="287"/>
      <c r="D446" s="97" t="s">
        <v>331</v>
      </c>
      <c r="E446" s="110">
        <f>E447+E448</f>
        <v>761995</v>
      </c>
      <c r="F446" s="94"/>
      <c r="G446" s="110">
        <v>0</v>
      </c>
      <c r="H446" s="110">
        <v>0</v>
      </c>
      <c r="I446" s="110">
        <f>E446+G446-H446</f>
        <v>761995</v>
      </c>
    </row>
    <row r="447" spans="1:9" ht="15" customHeight="1">
      <c r="A447" s="219"/>
      <c r="B447" s="224"/>
      <c r="C447" s="353">
        <v>6056</v>
      </c>
      <c r="D447" s="171" t="s">
        <v>332</v>
      </c>
      <c r="E447" s="108">
        <v>114299</v>
      </c>
      <c r="F447" s="94"/>
      <c r="G447" s="206"/>
      <c r="H447" s="206"/>
      <c r="I447" s="206"/>
    </row>
    <row r="448" spans="1:9" ht="15" customHeight="1">
      <c r="A448" s="219"/>
      <c r="B448" s="224"/>
      <c r="C448" s="353">
        <v>6057</v>
      </c>
      <c r="D448" s="171" t="s">
        <v>332</v>
      </c>
      <c r="E448" s="108">
        <v>647696</v>
      </c>
      <c r="F448" s="307"/>
      <c r="G448" s="308"/>
      <c r="H448" s="308"/>
      <c r="I448" s="308"/>
    </row>
    <row r="449" spans="1:9" ht="15" customHeight="1">
      <c r="A449" s="219"/>
      <c r="B449" s="224"/>
      <c r="C449" s="287"/>
      <c r="D449" s="94"/>
      <c r="E449" s="108"/>
      <c r="F449" s="307"/>
      <c r="G449" s="308"/>
      <c r="H449" s="308"/>
      <c r="I449" s="308"/>
    </row>
    <row r="450" spans="1:9" ht="15" customHeight="1">
      <c r="A450" s="219"/>
      <c r="B450" s="224"/>
      <c r="C450" s="287"/>
      <c r="D450" s="97" t="s">
        <v>333</v>
      </c>
      <c r="E450" s="110">
        <f>E451+E452</f>
        <v>250000</v>
      </c>
      <c r="F450" s="171"/>
      <c r="G450" s="205">
        <f>G451+G452</f>
        <v>37500</v>
      </c>
      <c r="H450" s="205">
        <f>H451+H452</f>
        <v>287500</v>
      </c>
      <c r="I450" s="205">
        <f>E450+G450-H450</f>
        <v>0</v>
      </c>
    </row>
    <row r="451" spans="1:9" ht="15" customHeight="1">
      <c r="A451" s="219"/>
      <c r="B451" s="224"/>
      <c r="C451" s="353">
        <v>6056</v>
      </c>
      <c r="D451" s="171" t="s">
        <v>332</v>
      </c>
      <c r="E451" s="108">
        <v>37500</v>
      </c>
      <c r="F451" s="366" t="s">
        <v>299</v>
      </c>
      <c r="G451" s="364">
        <v>0</v>
      </c>
      <c r="H451" s="364">
        <v>37500</v>
      </c>
      <c r="I451" s="308">
        <v>0</v>
      </c>
    </row>
    <row r="452" spans="1:9" ht="15" customHeight="1">
      <c r="A452" s="219"/>
      <c r="B452" s="224"/>
      <c r="C452" s="353">
        <v>6057</v>
      </c>
      <c r="D452" s="171" t="s">
        <v>332</v>
      </c>
      <c r="E452" s="108">
        <v>212500</v>
      </c>
      <c r="F452" s="94" t="s">
        <v>311</v>
      </c>
      <c r="G452" s="108">
        <v>37500</v>
      </c>
      <c r="H452" s="108">
        <v>250000</v>
      </c>
      <c r="I452" s="205">
        <f>E452+G452-H452</f>
        <v>0</v>
      </c>
    </row>
    <row r="453" spans="1:9" ht="15" customHeight="1">
      <c r="A453" s="219"/>
      <c r="B453" s="224"/>
      <c r="C453" s="353"/>
      <c r="D453" s="171"/>
      <c r="E453" s="108"/>
      <c r="F453" s="171" t="s">
        <v>358</v>
      </c>
      <c r="G453" s="206"/>
      <c r="H453" s="206">
        <v>250000</v>
      </c>
      <c r="I453" s="206"/>
    </row>
    <row r="454" spans="1:9" ht="15" customHeight="1">
      <c r="A454" s="219"/>
      <c r="B454" s="224"/>
      <c r="C454" s="353"/>
      <c r="D454" s="171"/>
      <c r="E454" s="108"/>
      <c r="F454" s="366" t="s">
        <v>299</v>
      </c>
      <c r="G454" s="364">
        <v>37500</v>
      </c>
      <c r="H454" s="364"/>
      <c r="I454" s="308"/>
    </row>
    <row r="455" spans="1:9" ht="15" customHeight="1">
      <c r="A455" s="219"/>
      <c r="B455" s="224"/>
      <c r="C455" s="353"/>
      <c r="D455" s="171"/>
      <c r="E455" s="108"/>
      <c r="F455" s="366"/>
      <c r="G455" s="364"/>
      <c r="H455" s="364"/>
      <c r="I455" s="308"/>
    </row>
    <row r="456" spans="1:9" ht="15" customHeight="1">
      <c r="A456" s="219"/>
      <c r="B456" s="224"/>
      <c r="C456" s="287"/>
      <c r="D456" s="97" t="s">
        <v>334</v>
      </c>
      <c r="E456" s="110">
        <f>E457+E458</f>
        <v>200000</v>
      </c>
      <c r="F456" s="171"/>
      <c r="G456" s="110">
        <v>30000</v>
      </c>
      <c r="H456" s="110">
        <f>H457+H458</f>
        <v>230000</v>
      </c>
      <c r="I456" s="110">
        <f>E456+G456-H456</f>
        <v>0</v>
      </c>
    </row>
    <row r="457" spans="1:9" ht="15" customHeight="1">
      <c r="A457" s="219"/>
      <c r="B457" s="224"/>
      <c r="C457" s="353">
        <v>6056</v>
      </c>
      <c r="D457" s="171" t="s">
        <v>332</v>
      </c>
      <c r="E457" s="206">
        <v>30000</v>
      </c>
      <c r="F457" s="366" t="s">
        <v>299</v>
      </c>
      <c r="G457" s="206"/>
      <c r="H457" s="206">
        <v>30000</v>
      </c>
      <c r="I457" s="206">
        <f>E457+G457-H457</f>
        <v>0</v>
      </c>
    </row>
    <row r="458" spans="1:9" ht="15" customHeight="1">
      <c r="A458" s="219"/>
      <c r="B458" s="224"/>
      <c r="C458" s="353">
        <v>6057</v>
      </c>
      <c r="D458" s="171" t="s">
        <v>332</v>
      </c>
      <c r="E458" s="108">
        <v>170000</v>
      </c>
      <c r="F458" s="171" t="s">
        <v>311</v>
      </c>
      <c r="G458" s="364">
        <v>30000</v>
      </c>
      <c r="H458" s="364">
        <v>200000</v>
      </c>
      <c r="I458" s="364">
        <f>E458+G458-H458</f>
        <v>0</v>
      </c>
    </row>
    <row r="459" spans="1:9" ht="15" customHeight="1">
      <c r="A459" s="219"/>
      <c r="B459" s="224"/>
      <c r="C459" s="287"/>
      <c r="D459" s="94"/>
      <c r="E459" s="108"/>
      <c r="F459" s="171" t="s">
        <v>358</v>
      </c>
      <c r="G459" s="364"/>
      <c r="H459" s="364">
        <v>200000</v>
      </c>
      <c r="I459" s="364"/>
    </row>
    <row r="460" spans="1:9" ht="15" customHeight="1">
      <c r="A460" s="219"/>
      <c r="B460" s="224"/>
      <c r="C460" s="287"/>
      <c r="D460" s="94"/>
      <c r="E460" s="108"/>
      <c r="F460" s="366" t="s">
        <v>299</v>
      </c>
      <c r="G460" s="364">
        <v>30000</v>
      </c>
      <c r="H460" s="364"/>
      <c r="I460" s="364"/>
    </row>
    <row r="461" spans="1:9" ht="15" customHeight="1">
      <c r="A461" s="219"/>
      <c r="B461" s="224"/>
      <c r="C461" s="287"/>
      <c r="D461" s="94"/>
      <c r="E461" s="108"/>
      <c r="F461" s="366"/>
      <c r="G461" s="364"/>
      <c r="H461" s="364"/>
      <c r="I461" s="364"/>
    </row>
    <row r="462" spans="1:9" ht="15" customHeight="1">
      <c r="A462" s="219"/>
      <c r="B462" s="224"/>
      <c r="C462" s="287"/>
      <c r="D462" s="97" t="s">
        <v>335</v>
      </c>
      <c r="E462" s="110">
        <f>E463+E464</f>
        <v>100000</v>
      </c>
      <c r="F462" s="97"/>
      <c r="G462" s="110">
        <v>15000</v>
      </c>
      <c r="H462" s="110">
        <v>115000</v>
      </c>
      <c r="I462" s="110">
        <f>E462+G462-H462</f>
        <v>0</v>
      </c>
    </row>
    <row r="463" spans="1:9" ht="15" customHeight="1">
      <c r="A463" s="219"/>
      <c r="B463" s="224"/>
      <c r="C463" s="353">
        <v>6056</v>
      </c>
      <c r="D463" s="171" t="s">
        <v>332</v>
      </c>
      <c r="E463" s="206">
        <v>15000</v>
      </c>
      <c r="F463" s="366" t="s">
        <v>299</v>
      </c>
      <c r="G463" s="206"/>
      <c r="H463" s="206">
        <v>15000</v>
      </c>
      <c r="I463" s="206">
        <f>E463+G463-H463</f>
        <v>0</v>
      </c>
    </row>
    <row r="464" spans="1:9" ht="15" customHeight="1">
      <c r="A464" s="219"/>
      <c r="B464" s="224"/>
      <c r="C464" s="353">
        <v>6057</v>
      </c>
      <c r="D464" s="171" t="s">
        <v>332</v>
      </c>
      <c r="E464" s="206">
        <v>85000</v>
      </c>
      <c r="F464" s="171" t="s">
        <v>310</v>
      </c>
      <c r="G464" s="364">
        <v>15000</v>
      </c>
      <c r="H464" s="364">
        <v>100000</v>
      </c>
      <c r="I464" s="364">
        <f>E464+G464-H464</f>
        <v>0</v>
      </c>
    </row>
    <row r="465" spans="1:9" ht="15" customHeight="1">
      <c r="A465" s="219"/>
      <c r="B465" s="224"/>
      <c r="C465" s="367"/>
      <c r="D465" s="171"/>
      <c r="E465" s="206"/>
      <c r="F465" s="171" t="s">
        <v>358</v>
      </c>
      <c r="G465" s="364"/>
      <c r="H465" s="364">
        <v>100000</v>
      </c>
      <c r="I465" s="364"/>
    </row>
    <row r="466" spans="1:9" ht="15" customHeight="1">
      <c r="A466" s="187"/>
      <c r="B466" s="223"/>
      <c r="C466" s="287"/>
      <c r="D466" s="171"/>
      <c r="E466" s="206"/>
      <c r="F466" s="366" t="s">
        <v>299</v>
      </c>
      <c r="G466" s="364">
        <v>15000</v>
      </c>
      <c r="H466" s="364"/>
      <c r="I466" s="364"/>
    </row>
    <row r="467" spans="1:9" ht="15" customHeight="1">
      <c r="A467" s="243"/>
      <c r="B467" s="254"/>
      <c r="C467" s="254"/>
      <c r="D467" s="369"/>
      <c r="E467" s="156"/>
      <c r="F467" s="387"/>
      <c r="G467" s="388"/>
      <c r="H467" s="388"/>
      <c r="I467" s="388"/>
    </row>
    <row r="468" spans="1:9" ht="15" customHeight="1">
      <c r="A468" s="243"/>
      <c r="B468" s="254"/>
      <c r="C468" s="254"/>
      <c r="D468" s="369"/>
      <c r="E468" s="156" t="s">
        <v>395</v>
      </c>
      <c r="F468" s="387"/>
      <c r="G468" s="388"/>
      <c r="H468" s="388"/>
      <c r="I468" s="388"/>
    </row>
    <row r="469" spans="1:9" ht="15" customHeight="1">
      <c r="A469" s="231" t="s">
        <v>125</v>
      </c>
      <c r="B469" s="232" t="s">
        <v>126</v>
      </c>
      <c r="C469" s="231" t="s">
        <v>2</v>
      </c>
      <c r="D469" s="231" t="s">
        <v>3</v>
      </c>
      <c r="E469" s="233" t="s">
        <v>131</v>
      </c>
      <c r="F469" s="231" t="s">
        <v>6</v>
      </c>
      <c r="G469" s="233" t="s">
        <v>127</v>
      </c>
      <c r="H469" s="231" t="s">
        <v>128</v>
      </c>
      <c r="I469" s="231" t="s">
        <v>9</v>
      </c>
    </row>
    <row r="470" spans="1:9" ht="15" customHeight="1">
      <c r="A470" s="234"/>
      <c r="B470" s="235"/>
      <c r="C470" s="234"/>
      <c r="D470" s="234"/>
      <c r="E470" s="236" t="s">
        <v>5</v>
      </c>
      <c r="F470" s="234"/>
      <c r="G470" s="236"/>
      <c r="H470" s="234"/>
      <c r="I470" s="234" t="s">
        <v>129</v>
      </c>
    </row>
    <row r="471" spans="1:9" ht="15" customHeight="1">
      <c r="A471" s="249"/>
      <c r="B471" s="222"/>
      <c r="C471" s="290"/>
      <c r="D471" s="204" t="s">
        <v>336</v>
      </c>
      <c r="E471" s="205">
        <v>0</v>
      </c>
      <c r="F471" s="94" t="s">
        <v>311</v>
      </c>
      <c r="G471" s="108">
        <v>80937</v>
      </c>
      <c r="H471" s="108">
        <v>0</v>
      </c>
      <c r="I471" s="205">
        <f>E471+G471</f>
        <v>80937</v>
      </c>
    </row>
    <row r="472" spans="1:9" ht="15" customHeight="1">
      <c r="A472" s="249"/>
      <c r="B472" s="222"/>
      <c r="C472" s="353">
        <v>6056</v>
      </c>
      <c r="D472" s="171" t="s">
        <v>332</v>
      </c>
      <c r="E472" s="206">
        <v>0</v>
      </c>
      <c r="F472" s="94" t="s">
        <v>279</v>
      </c>
      <c r="G472" s="308">
        <v>12141</v>
      </c>
      <c r="H472" s="308"/>
      <c r="I472" s="308"/>
    </row>
    <row r="473" spans="1:9" ht="15" customHeight="1">
      <c r="A473" s="259"/>
      <c r="B473" s="221"/>
      <c r="C473" s="353">
        <v>6057</v>
      </c>
      <c r="D473" s="171" t="s">
        <v>332</v>
      </c>
      <c r="E473" s="311">
        <v>0</v>
      </c>
      <c r="F473" s="94" t="s">
        <v>279</v>
      </c>
      <c r="G473" s="312">
        <v>68796</v>
      </c>
      <c r="H473" s="313"/>
      <c r="I473" s="314"/>
    </row>
    <row r="474" spans="1:9" ht="15" customHeight="1">
      <c r="A474" s="226">
        <v>921</v>
      </c>
      <c r="B474" s="226"/>
      <c r="C474" s="212"/>
      <c r="D474" s="260" t="s">
        <v>262</v>
      </c>
      <c r="E474" s="142"/>
      <c r="F474" s="142"/>
      <c r="G474" s="143"/>
      <c r="H474" s="142"/>
      <c r="I474" s="261"/>
    </row>
    <row r="475" spans="1:9" ht="15" customHeight="1">
      <c r="A475" s="213"/>
      <c r="B475" s="213"/>
      <c r="C475" s="213"/>
      <c r="D475" s="263" t="s">
        <v>263</v>
      </c>
      <c r="E475" s="211">
        <f>E476+E477</f>
        <v>42000</v>
      </c>
      <c r="F475" s="211"/>
      <c r="G475" s="210">
        <v>0</v>
      </c>
      <c r="H475" s="211">
        <v>0</v>
      </c>
      <c r="I475" s="264">
        <f>E475+G475</f>
        <v>42000</v>
      </c>
    </row>
    <row r="476" spans="1:9" ht="15" customHeight="1">
      <c r="A476" s="249"/>
      <c r="B476" s="195">
        <v>92116</v>
      </c>
      <c r="C476" s="223"/>
      <c r="D476" s="291" t="s">
        <v>170</v>
      </c>
      <c r="E476" s="125">
        <v>17000</v>
      </c>
      <c r="F476" s="292"/>
      <c r="G476" s="209">
        <v>0</v>
      </c>
      <c r="H476" s="209">
        <v>0</v>
      </c>
      <c r="I476" s="209">
        <v>17000</v>
      </c>
    </row>
    <row r="477" spans="1:9" ht="15" customHeight="1">
      <c r="A477" s="249"/>
      <c r="B477" s="222">
        <v>92120</v>
      </c>
      <c r="C477" s="238"/>
      <c r="D477" s="291" t="s">
        <v>268</v>
      </c>
      <c r="E477" s="209">
        <v>25000</v>
      </c>
      <c r="F477" s="292"/>
      <c r="G477" s="209">
        <v>0</v>
      </c>
      <c r="H477" s="209">
        <v>0</v>
      </c>
      <c r="I477" s="209">
        <v>25000</v>
      </c>
    </row>
    <row r="478" spans="1:9" ht="15" customHeight="1">
      <c r="A478" s="249"/>
      <c r="B478" s="222"/>
      <c r="C478" s="238"/>
      <c r="D478" s="291"/>
      <c r="E478" s="209"/>
      <c r="F478" s="323"/>
      <c r="G478" s="149"/>
      <c r="H478" s="209"/>
      <c r="I478" s="209"/>
    </row>
    <row r="479" spans="1:9" ht="15" customHeight="1">
      <c r="A479" s="212">
        <v>926</v>
      </c>
      <c r="B479" s="212"/>
      <c r="C479" s="293"/>
      <c r="D479" s="172" t="s">
        <v>171</v>
      </c>
      <c r="E479" s="294">
        <f>E488+E480</f>
        <v>100000</v>
      </c>
      <c r="F479" s="141"/>
      <c r="G479" s="141">
        <f>G480</f>
        <v>520000</v>
      </c>
      <c r="H479" s="141">
        <f>H481</f>
        <v>20000</v>
      </c>
      <c r="I479" s="141">
        <f>E479+G479-H479</f>
        <v>600000</v>
      </c>
    </row>
    <row r="480" spans="1:9" ht="15" customHeight="1">
      <c r="A480" s="250"/>
      <c r="B480" s="250">
        <v>92601</v>
      </c>
      <c r="C480" s="266"/>
      <c r="D480" s="265" t="s">
        <v>191</v>
      </c>
      <c r="E480" s="267">
        <v>0</v>
      </c>
      <c r="F480" s="145"/>
      <c r="G480" s="145">
        <f>G481+G487</f>
        <v>520000</v>
      </c>
      <c r="H480" s="145">
        <f>H481</f>
        <v>20000</v>
      </c>
      <c r="I480" s="145">
        <f>E480+G480-H480</f>
        <v>500000</v>
      </c>
    </row>
    <row r="481" spans="1:9" ht="15" customHeight="1">
      <c r="A481" s="268"/>
      <c r="B481" s="268"/>
      <c r="C481" s="357">
        <v>6050</v>
      </c>
      <c r="D481" s="299" t="s">
        <v>264</v>
      </c>
      <c r="E481" s="365">
        <v>0</v>
      </c>
      <c r="F481" s="165" t="s">
        <v>311</v>
      </c>
      <c r="G481" s="378">
        <v>500000</v>
      </c>
      <c r="H481" s="378">
        <v>20000</v>
      </c>
      <c r="I481" s="378">
        <f>E481+G481-H481</f>
        <v>480000</v>
      </c>
    </row>
    <row r="482" spans="1:9" ht="15" customHeight="1">
      <c r="A482" s="268"/>
      <c r="B482" s="268"/>
      <c r="C482" s="357"/>
      <c r="D482" s="299"/>
      <c r="E482" s="365"/>
      <c r="F482" s="171" t="s">
        <v>358</v>
      </c>
      <c r="G482" s="127">
        <v>500000</v>
      </c>
      <c r="H482" s="127">
        <f>SUM(H484:H485)</f>
        <v>0</v>
      </c>
      <c r="I482" s="127"/>
    </row>
    <row r="483" spans="1:9" ht="15" customHeight="1">
      <c r="A483" s="268"/>
      <c r="B483" s="268"/>
      <c r="C483" s="357"/>
      <c r="D483" s="299"/>
      <c r="E483" s="365"/>
      <c r="F483" s="94" t="s">
        <v>363</v>
      </c>
      <c r="G483" s="127"/>
      <c r="H483" s="127">
        <v>20000</v>
      </c>
      <c r="I483" s="127"/>
    </row>
    <row r="484" spans="1:9" ht="15" customHeight="1">
      <c r="A484" s="268"/>
      <c r="B484" s="268"/>
      <c r="C484" s="357">
        <v>6300</v>
      </c>
      <c r="D484" s="299" t="s">
        <v>364</v>
      </c>
      <c r="E484" s="365"/>
      <c r="F484" s="94"/>
      <c r="G484" s="127"/>
      <c r="H484" s="127"/>
      <c r="I484" s="127"/>
    </row>
    <row r="485" spans="1:9" ht="15" customHeight="1">
      <c r="A485" s="268"/>
      <c r="B485" s="268"/>
      <c r="C485" s="357"/>
      <c r="D485" s="299" t="s">
        <v>365</v>
      </c>
      <c r="E485" s="365"/>
      <c r="F485" s="94"/>
      <c r="G485" s="127"/>
      <c r="H485" s="127"/>
      <c r="I485" s="127"/>
    </row>
    <row r="486" spans="1:9" ht="15" customHeight="1">
      <c r="A486" s="268"/>
      <c r="B486" s="268"/>
      <c r="C486" s="357"/>
      <c r="D486" s="299" t="s">
        <v>366</v>
      </c>
      <c r="E486" s="365"/>
      <c r="F486" s="94"/>
      <c r="G486" s="127"/>
      <c r="H486" s="127"/>
      <c r="I486" s="127"/>
    </row>
    <row r="487" spans="1:9" ht="15" customHeight="1">
      <c r="A487" s="268"/>
      <c r="B487" s="269"/>
      <c r="C487" s="357"/>
      <c r="D487" s="299" t="s">
        <v>367</v>
      </c>
      <c r="E487" s="365">
        <v>0</v>
      </c>
      <c r="F487" s="94" t="s">
        <v>363</v>
      </c>
      <c r="G487" s="127">
        <v>20000</v>
      </c>
      <c r="H487" s="127">
        <v>0</v>
      </c>
      <c r="I487" s="127">
        <v>20000</v>
      </c>
    </row>
    <row r="488" spans="1:9" ht="15" customHeight="1">
      <c r="A488" s="219"/>
      <c r="B488" s="222">
        <v>92695</v>
      </c>
      <c r="C488" s="216"/>
      <c r="D488" s="195" t="s">
        <v>79</v>
      </c>
      <c r="E488" s="125">
        <v>100000</v>
      </c>
      <c r="F488" s="125"/>
      <c r="G488" s="125">
        <v>0</v>
      </c>
      <c r="H488" s="125">
        <v>0</v>
      </c>
      <c r="I488" s="125">
        <f>E488+G488-H488</f>
        <v>100000</v>
      </c>
    </row>
    <row r="489" spans="1:9" ht="15" customHeight="1">
      <c r="A489" s="300"/>
      <c r="B489" s="300"/>
      <c r="C489" s="301"/>
      <c r="D489" s="300" t="s">
        <v>172</v>
      </c>
      <c r="E489" s="302">
        <f>E6+E10+E15+E45+E51+E56+E96+E103+E111+E120+E228+E243+E313+E342+E436+E475+E479</f>
        <v>59148252</v>
      </c>
      <c r="F489" s="117"/>
      <c r="G489" s="117">
        <f>G6+G10+G15+G45+G51+G56+G96+G103+G111+G120+G228+G243+G313+G342+G436+G475+G479</f>
        <v>7182051</v>
      </c>
      <c r="H489" s="117">
        <f>H6+H10+H15+H45+H51+H56+H96+H103+H111+H120+H228+H243+H313+H342+H436+H475+H479</f>
        <v>4451767</v>
      </c>
      <c r="I489" s="117">
        <f>E489+G489-H489</f>
        <v>61878536</v>
      </c>
    </row>
    <row r="490" spans="1:9" ht="15" customHeight="1">
      <c r="A490" s="1"/>
      <c r="B490" s="1"/>
      <c r="C490" s="1"/>
      <c r="D490" s="1"/>
      <c r="E490" s="89"/>
      <c r="F490" s="63"/>
      <c r="G490" s="163"/>
      <c r="H490" s="63"/>
      <c r="I490" s="89"/>
    </row>
    <row r="491" spans="1:9" ht="15" customHeight="1">
      <c r="A491" s="1"/>
      <c r="B491" s="1"/>
      <c r="C491" s="1"/>
      <c r="D491" s="1"/>
      <c r="E491" s="89"/>
      <c r="F491" s="63"/>
      <c r="G491" s="89"/>
      <c r="H491" s="89"/>
      <c r="I491" s="89"/>
    </row>
    <row r="492" spans="1:9" ht="15" customHeight="1">
      <c r="A492" s="1"/>
      <c r="B492" s="1"/>
      <c r="C492" s="1"/>
      <c r="D492" s="1"/>
      <c r="E492" s="157"/>
      <c r="F492" s="63"/>
      <c r="G492" s="63"/>
      <c r="H492" s="63"/>
      <c r="I492" s="63"/>
    </row>
    <row r="493" spans="1:9" ht="15" customHeight="1">
      <c r="A493" s="1"/>
      <c r="B493" s="1"/>
      <c r="C493" s="1"/>
      <c r="D493" s="1"/>
      <c r="E493" s="63"/>
      <c r="F493" s="63"/>
      <c r="G493" s="63"/>
      <c r="H493" s="63"/>
      <c r="I493" s="63"/>
    </row>
    <row r="494" spans="1:9" ht="15" customHeight="1">
      <c r="A494" s="1"/>
      <c r="B494" s="1"/>
      <c r="C494" s="1"/>
      <c r="D494" s="1"/>
      <c r="E494" s="163"/>
      <c r="F494" s="63"/>
      <c r="G494" s="63"/>
      <c r="H494" s="63"/>
      <c r="I494" s="63"/>
    </row>
    <row r="495" spans="1:9" ht="15" customHeight="1">
      <c r="A495" s="1"/>
      <c r="B495" s="1"/>
      <c r="C495" s="1"/>
      <c r="D495" s="1"/>
      <c r="E495" s="63"/>
      <c r="F495" s="63"/>
      <c r="G495" s="63"/>
      <c r="H495" s="63"/>
      <c r="I495" s="63"/>
    </row>
    <row r="496" spans="1:9" ht="15" customHeight="1">
      <c r="A496" s="1"/>
      <c r="B496" s="1"/>
      <c r="C496" s="1"/>
      <c r="D496" s="1"/>
      <c r="E496" s="63"/>
      <c r="F496" s="63"/>
      <c r="G496" s="63"/>
      <c r="H496" s="63"/>
      <c r="I496" s="63"/>
    </row>
    <row r="497" spans="1:9" ht="15" customHeight="1">
      <c r="A497" s="1"/>
      <c r="B497" s="1"/>
      <c r="C497" s="1"/>
      <c r="D497" s="1"/>
      <c r="E497" s="63"/>
      <c r="F497" s="63"/>
      <c r="G497" s="63"/>
      <c r="H497" s="63"/>
      <c r="I497" s="63"/>
    </row>
    <row r="498" spans="1:9" ht="15" customHeight="1">
      <c r="A498" s="1"/>
      <c r="B498" s="1"/>
      <c r="C498" s="1"/>
      <c r="D498" s="1"/>
      <c r="E498" s="63"/>
      <c r="F498" s="63"/>
      <c r="G498" s="63"/>
      <c r="H498" s="63"/>
      <c r="I498" s="63"/>
    </row>
    <row r="499" spans="1:9" ht="15" customHeight="1">
      <c r="A499" s="1"/>
      <c r="B499" s="1"/>
      <c r="C499" s="1"/>
      <c r="D499" s="1"/>
      <c r="E499" s="63"/>
      <c r="F499" s="63"/>
      <c r="G499" s="63"/>
      <c r="H499" s="63"/>
      <c r="I499" s="63"/>
    </row>
    <row r="500" spans="1:9" ht="15" customHeight="1">
      <c r="A500" s="1"/>
      <c r="B500" s="1"/>
      <c r="C500" s="1"/>
      <c r="D500" s="1"/>
      <c r="E500" s="63"/>
      <c r="F500" s="63"/>
      <c r="G500" s="63"/>
      <c r="H500" s="63"/>
      <c r="I500" s="63"/>
    </row>
    <row r="501" spans="1:9" ht="15" customHeight="1">
      <c r="A501" s="1"/>
      <c r="B501" s="1"/>
      <c r="C501" s="1"/>
      <c r="D501" s="1"/>
      <c r="E501" s="63"/>
      <c r="F501" s="63"/>
      <c r="G501" s="63"/>
      <c r="H501" s="63"/>
      <c r="I501" s="63"/>
    </row>
    <row r="502" spans="1:9" ht="15" customHeight="1">
      <c r="A502" s="1"/>
      <c r="B502" s="1"/>
      <c r="C502" s="1"/>
      <c r="D502" s="1"/>
      <c r="E502" s="63"/>
      <c r="F502" s="63"/>
      <c r="G502" s="63"/>
      <c r="H502" s="63"/>
      <c r="I502" s="63"/>
    </row>
    <row r="503" spans="1:9" ht="15" customHeight="1">
      <c r="A503" s="1"/>
      <c r="B503" s="1"/>
      <c r="C503" s="1"/>
      <c r="D503" s="1"/>
      <c r="E503" s="63"/>
      <c r="F503" s="63"/>
      <c r="G503" s="63"/>
      <c r="H503" s="63"/>
      <c r="I503" s="63"/>
    </row>
    <row r="504" spans="1:9" ht="15" customHeight="1">
      <c r="A504" s="1"/>
      <c r="B504" s="1"/>
      <c r="C504" s="1"/>
      <c r="D504" s="1"/>
      <c r="E504" s="163" t="s">
        <v>400</v>
      </c>
      <c r="F504" s="63"/>
      <c r="G504" s="63"/>
      <c r="H504" s="63"/>
      <c r="I504" s="63"/>
    </row>
    <row r="505" spans="1:9" ht="15" customHeight="1">
      <c r="A505" s="1"/>
      <c r="B505" s="1"/>
      <c r="C505" s="1"/>
      <c r="D505" s="1"/>
      <c r="E505" s="63"/>
      <c r="F505" s="63"/>
      <c r="G505" s="63"/>
      <c r="H505" s="63"/>
      <c r="I505" s="63"/>
    </row>
    <row r="506" spans="1:9" ht="15.75">
      <c r="A506" s="1"/>
      <c r="B506" s="1"/>
      <c r="C506" s="1"/>
      <c r="D506" s="1"/>
      <c r="E506" s="63"/>
      <c r="F506" s="63"/>
      <c r="G506" s="63"/>
      <c r="H506" s="63"/>
      <c r="I506" s="63"/>
    </row>
    <row r="507" spans="1:9" ht="15.75">
      <c r="A507" s="1"/>
      <c r="B507" s="1"/>
      <c r="C507" s="1"/>
      <c r="D507" s="1"/>
      <c r="E507" s="63"/>
      <c r="F507" s="63"/>
      <c r="G507" s="63"/>
      <c r="H507" s="63"/>
      <c r="I507" s="63"/>
    </row>
    <row r="508" spans="1:9" ht="15.75">
      <c r="A508" s="1"/>
      <c r="B508" s="1"/>
      <c r="C508" s="1"/>
      <c r="D508" s="1"/>
      <c r="E508" s="63"/>
      <c r="F508" s="63"/>
      <c r="G508" s="63"/>
      <c r="H508" s="63"/>
      <c r="I508" s="63"/>
    </row>
    <row r="509" spans="1:9" ht="15.75">
      <c r="A509" s="1"/>
      <c r="B509" s="1"/>
      <c r="C509" s="1"/>
      <c r="D509" s="1"/>
      <c r="E509" s="63"/>
      <c r="F509" s="63"/>
      <c r="G509" s="63"/>
      <c r="H509" s="63"/>
      <c r="I509" s="63"/>
    </row>
    <row r="510" spans="1:9" ht="15.75">
      <c r="A510" s="1"/>
      <c r="B510" s="1"/>
      <c r="C510" s="1"/>
      <c r="D510" s="1"/>
      <c r="E510" s="75"/>
      <c r="F510" s="63"/>
      <c r="G510" s="63"/>
      <c r="H510" s="63"/>
      <c r="I510" s="63"/>
    </row>
    <row r="511" spans="1:9" ht="15.75">
      <c r="A511" s="1"/>
      <c r="B511" s="1"/>
      <c r="C511" s="1"/>
      <c r="D511" s="1"/>
      <c r="E511" s="63"/>
      <c r="F511" s="63"/>
      <c r="G511" s="63"/>
      <c r="H511" s="63"/>
      <c r="I511" s="63"/>
    </row>
    <row r="512" spans="1:9" ht="15.75">
      <c r="A512" s="1"/>
      <c r="B512" s="1"/>
      <c r="C512" s="1"/>
      <c r="D512" s="1"/>
      <c r="E512" s="63"/>
      <c r="F512" s="63"/>
      <c r="G512" s="63"/>
      <c r="H512" s="63"/>
      <c r="I512" s="63"/>
    </row>
    <row r="513" spans="1:9" ht="15.75">
      <c r="A513" s="1"/>
      <c r="B513" s="1"/>
      <c r="C513" s="1"/>
      <c r="D513" s="1"/>
      <c r="E513" s="63"/>
      <c r="F513" s="63"/>
      <c r="G513" s="63"/>
      <c r="H513" s="63"/>
      <c r="I513" s="63"/>
    </row>
    <row r="514" spans="1:9" ht="15.75">
      <c r="A514" s="1"/>
      <c r="B514" s="1"/>
      <c r="C514" s="1"/>
      <c r="D514" s="1"/>
      <c r="E514" s="63"/>
      <c r="F514" s="63"/>
      <c r="G514" s="63"/>
      <c r="H514" s="63"/>
      <c r="I514" s="63"/>
    </row>
    <row r="515" spans="1:9" ht="15.75">
      <c r="A515" s="1"/>
      <c r="B515" s="1"/>
      <c r="C515" s="1"/>
      <c r="D515" s="1"/>
      <c r="E515" s="63"/>
      <c r="F515" s="63"/>
      <c r="G515" s="63"/>
      <c r="H515" s="63"/>
      <c r="I515" s="63"/>
    </row>
    <row r="516" spans="1:9" ht="15.75">
      <c r="A516" s="1"/>
      <c r="B516" s="1"/>
      <c r="C516" s="1"/>
      <c r="D516" s="1"/>
      <c r="E516" s="63"/>
      <c r="F516" s="63"/>
      <c r="G516" s="63"/>
      <c r="H516" s="63"/>
      <c r="I516" s="63"/>
    </row>
    <row r="517" spans="1:9" ht="15.75">
      <c r="A517" s="1"/>
      <c r="B517" s="1"/>
      <c r="C517" s="1"/>
      <c r="D517" s="1"/>
      <c r="E517" s="63"/>
      <c r="F517" s="63"/>
      <c r="G517" s="63"/>
      <c r="H517" s="63"/>
      <c r="I517" s="63"/>
    </row>
    <row r="518" spans="1:9" ht="15.75">
      <c r="A518" s="1"/>
      <c r="B518" s="1"/>
      <c r="C518" s="1"/>
      <c r="D518" s="1"/>
      <c r="E518" s="63"/>
      <c r="F518" s="63"/>
      <c r="G518" s="63"/>
      <c r="H518" s="63"/>
      <c r="I518" s="63"/>
    </row>
    <row r="519" spans="1:9" ht="15.75">
      <c r="A519" s="1"/>
      <c r="B519" s="1"/>
      <c r="C519" s="1"/>
      <c r="D519" s="1"/>
      <c r="E519" s="63"/>
      <c r="F519" s="63"/>
      <c r="G519" s="63"/>
      <c r="H519" s="63"/>
      <c r="I519" s="63"/>
    </row>
    <row r="520" spans="1:9" ht="15.75">
      <c r="A520" s="1"/>
      <c r="B520" s="1"/>
      <c r="C520" s="1"/>
      <c r="D520" s="1"/>
      <c r="E520" s="63"/>
      <c r="F520" s="63"/>
      <c r="G520" s="63"/>
      <c r="H520" s="63"/>
      <c r="I520" s="63"/>
    </row>
    <row r="521" spans="1:9" ht="15.75">
      <c r="A521" s="1"/>
      <c r="B521" s="1"/>
      <c r="C521" s="1"/>
      <c r="D521" s="1"/>
      <c r="E521" s="63"/>
      <c r="F521" s="63"/>
      <c r="G521" s="63"/>
      <c r="H521" s="63"/>
      <c r="I521" s="63"/>
    </row>
    <row r="522" spans="1:9" ht="15.75">
      <c r="A522" s="1"/>
      <c r="B522" s="1"/>
      <c r="C522" s="1"/>
      <c r="D522" s="1"/>
      <c r="E522" s="63"/>
      <c r="F522" s="63"/>
      <c r="G522" s="63"/>
      <c r="H522" s="63"/>
      <c r="I522" s="63"/>
    </row>
    <row r="523" spans="1:9" ht="15.75">
      <c r="A523" s="1"/>
      <c r="B523" s="1"/>
      <c r="C523" s="1"/>
      <c r="D523" s="1"/>
      <c r="E523" s="63"/>
      <c r="F523" s="63"/>
      <c r="G523" s="63"/>
      <c r="H523" s="63"/>
      <c r="I523" s="63"/>
    </row>
    <row r="524" spans="1:9" ht="15.75">
      <c r="A524" s="1"/>
      <c r="B524" s="1"/>
      <c r="C524" s="1"/>
      <c r="D524" s="1"/>
      <c r="E524" s="63"/>
      <c r="F524" s="63"/>
      <c r="G524" s="63"/>
      <c r="H524" s="63"/>
      <c r="I524" s="63"/>
    </row>
    <row r="525" spans="1:9" ht="15.75">
      <c r="A525" s="1"/>
      <c r="B525" s="1"/>
      <c r="C525" s="1"/>
      <c r="D525" s="1"/>
      <c r="E525" s="63"/>
      <c r="F525" s="63"/>
      <c r="G525" s="63"/>
      <c r="H525" s="63"/>
      <c r="I525" s="63"/>
    </row>
    <row r="526" spans="1:9" ht="15.75">
      <c r="A526" s="1"/>
      <c r="B526" s="1"/>
      <c r="C526" s="1"/>
      <c r="D526" s="1"/>
      <c r="E526" s="63"/>
      <c r="F526" s="63"/>
      <c r="G526" s="63"/>
      <c r="H526" s="63"/>
      <c r="I526" s="63"/>
    </row>
    <row r="527" spans="1:9" ht="15.75">
      <c r="A527" s="1"/>
      <c r="B527" s="1"/>
      <c r="C527" s="1"/>
      <c r="D527" s="1"/>
      <c r="E527" s="63"/>
      <c r="F527" s="63"/>
      <c r="G527" s="63"/>
      <c r="H527" s="63"/>
      <c r="I527" s="63"/>
    </row>
    <row r="528" spans="1:9" ht="15.75">
      <c r="A528" s="1"/>
      <c r="B528" s="1"/>
      <c r="C528" s="1"/>
      <c r="D528" s="1"/>
      <c r="E528" s="63"/>
      <c r="F528" s="63"/>
      <c r="G528" s="63"/>
      <c r="H528" s="63"/>
      <c r="I528" s="63"/>
    </row>
    <row r="529" spans="1:9" ht="15.75">
      <c r="A529" s="1"/>
      <c r="B529" s="1"/>
      <c r="C529" s="1"/>
      <c r="D529" s="1"/>
      <c r="E529" s="63"/>
      <c r="F529" s="63"/>
      <c r="G529" s="63"/>
      <c r="H529" s="63"/>
      <c r="I529" s="63"/>
    </row>
    <row r="530" spans="1:9" ht="15.75">
      <c r="A530" s="1"/>
      <c r="B530" s="1"/>
      <c r="C530" s="1"/>
      <c r="D530" s="1"/>
      <c r="E530" s="63"/>
      <c r="F530" s="63"/>
      <c r="G530" s="63"/>
      <c r="H530" s="63"/>
      <c r="I530" s="63"/>
    </row>
    <row r="531" spans="1:9" ht="15.75">
      <c r="A531" s="1"/>
      <c r="B531" s="1"/>
      <c r="C531" s="1"/>
      <c r="D531" s="1"/>
      <c r="E531" s="63"/>
      <c r="F531" s="63"/>
      <c r="G531" s="63"/>
      <c r="H531" s="63"/>
      <c r="I531" s="63"/>
    </row>
    <row r="532" spans="1:9" ht="15.75">
      <c r="A532" s="1"/>
      <c r="B532" s="1"/>
      <c r="C532" s="1"/>
      <c r="D532" s="1"/>
      <c r="E532" s="63"/>
      <c r="F532" s="63"/>
      <c r="G532" s="63"/>
      <c r="H532" s="63"/>
      <c r="I532" s="63"/>
    </row>
    <row r="533" spans="1:9" ht="15.75">
      <c r="A533" s="1"/>
      <c r="B533" s="1"/>
      <c r="C533" s="1"/>
      <c r="D533" s="1"/>
      <c r="E533" s="63"/>
      <c r="F533" s="63"/>
      <c r="G533" s="63"/>
      <c r="H533" s="63"/>
      <c r="I533" s="63"/>
    </row>
    <row r="534" spans="1:9" ht="15.75">
      <c r="A534" s="1"/>
      <c r="B534" s="1"/>
      <c r="C534" s="1"/>
      <c r="D534" s="1"/>
      <c r="E534" s="63"/>
      <c r="F534" s="63"/>
      <c r="G534" s="63"/>
      <c r="H534" s="63"/>
      <c r="I534" s="63"/>
    </row>
    <row r="535" spans="1:9" ht="15.75">
      <c r="A535" s="1"/>
      <c r="B535" s="1"/>
      <c r="C535" s="1"/>
      <c r="D535" s="1"/>
      <c r="E535" s="63"/>
      <c r="F535" s="63"/>
      <c r="G535" s="63"/>
      <c r="H535" s="63"/>
      <c r="I535" s="63"/>
    </row>
    <row r="536" spans="1:9" ht="15.75">
      <c r="A536" s="1"/>
      <c r="B536" s="1"/>
      <c r="C536" s="1"/>
      <c r="D536" s="1"/>
      <c r="E536" s="63"/>
      <c r="F536" s="63"/>
      <c r="G536" s="63"/>
      <c r="H536" s="63"/>
      <c r="I536" s="63"/>
    </row>
    <row r="537" spans="1:9" ht="15.75">
      <c r="A537" s="1"/>
      <c r="B537" s="1"/>
      <c r="C537" s="1"/>
      <c r="D537" s="1"/>
      <c r="E537" s="63"/>
      <c r="F537" s="63"/>
      <c r="G537" s="63"/>
      <c r="H537" s="63"/>
      <c r="I537" s="63"/>
    </row>
    <row r="538" spans="1:9" ht="15.75">
      <c r="A538" s="1"/>
      <c r="B538" s="1"/>
      <c r="C538" s="1"/>
      <c r="D538" s="1"/>
      <c r="E538" s="63"/>
      <c r="F538" s="63"/>
      <c r="G538" s="63"/>
      <c r="H538" s="63"/>
      <c r="I538" s="63"/>
    </row>
    <row r="539" spans="1:9" ht="15.75">
      <c r="A539" s="1"/>
      <c r="B539" s="1"/>
      <c r="C539" s="1"/>
      <c r="D539" s="1"/>
      <c r="E539" s="63"/>
      <c r="F539" s="63"/>
      <c r="G539" s="63"/>
      <c r="H539" s="63"/>
      <c r="I539" s="63"/>
    </row>
    <row r="540" spans="1:9" ht="15.75">
      <c r="A540" s="1"/>
      <c r="B540" s="1"/>
      <c r="C540" s="1"/>
      <c r="D540" s="1"/>
      <c r="E540" s="63"/>
      <c r="F540" s="63"/>
      <c r="G540" s="63"/>
      <c r="H540" s="63"/>
      <c r="I540" s="63"/>
    </row>
    <row r="541" spans="1:9" ht="15.75">
      <c r="A541" s="1"/>
      <c r="B541" s="1"/>
      <c r="C541" s="1"/>
      <c r="D541" s="1"/>
      <c r="E541" s="63"/>
      <c r="F541" s="63"/>
      <c r="G541" s="63"/>
      <c r="H541" s="63"/>
      <c r="I541" s="63"/>
    </row>
    <row r="542" spans="1:9" ht="15.75">
      <c r="A542" s="1"/>
      <c r="B542" s="1"/>
      <c r="C542" s="1"/>
      <c r="D542" s="1"/>
      <c r="E542" s="63"/>
      <c r="F542" s="63"/>
      <c r="G542" s="63"/>
      <c r="H542" s="63"/>
      <c r="I542" s="63"/>
    </row>
    <row r="543" spans="1:9" ht="15.75">
      <c r="A543" s="1"/>
      <c r="B543" s="1"/>
      <c r="C543" s="1"/>
      <c r="D543" s="1"/>
      <c r="E543" s="63"/>
      <c r="F543" s="63"/>
      <c r="G543" s="63"/>
      <c r="H543" s="63"/>
      <c r="I543" s="63"/>
    </row>
    <row r="544" spans="1:9" ht="15.75">
      <c r="A544" s="1"/>
      <c r="B544" s="1"/>
      <c r="C544" s="1"/>
      <c r="D544" s="1"/>
      <c r="E544" s="63"/>
      <c r="F544" s="63"/>
      <c r="G544" s="63"/>
      <c r="H544" s="63"/>
      <c r="I544" s="63"/>
    </row>
    <row r="545" spans="1:9" ht="15.75">
      <c r="A545" s="1"/>
      <c r="B545" s="1"/>
      <c r="C545" s="1"/>
      <c r="D545" s="1"/>
      <c r="E545" s="63"/>
      <c r="F545" s="63"/>
      <c r="G545" s="63"/>
      <c r="H545" s="63"/>
      <c r="I545" s="63"/>
    </row>
    <row r="546" spans="1:9" ht="15.75">
      <c r="A546" s="1"/>
      <c r="B546" s="1"/>
      <c r="C546" s="1"/>
      <c r="D546" s="1"/>
      <c r="E546" s="63"/>
      <c r="F546" s="63"/>
      <c r="G546" s="63"/>
      <c r="H546" s="63"/>
      <c r="I546" s="63"/>
    </row>
    <row r="547" spans="1:9" ht="15.75">
      <c r="A547" s="1"/>
      <c r="B547" s="1"/>
      <c r="C547" s="1"/>
      <c r="D547" s="1"/>
      <c r="E547" s="63"/>
      <c r="F547" s="63"/>
      <c r="G547" s="63"/>
      <c r="H547" s="63"/>
      <c r="I547" s="63"/>
    </row>
    <row r="548" spans="1:9" ht="15.75">
      <c r="A548" s="1"/>
      <c r="B548" s="1"/>
      <c r="C548" s="1"/>
      <c r="D548" s="1"/>
      <c r="E548" s="63"/>
      <c r="F548" s="63"/>
      <c r="G548" s="63"/>
      <c r="H548" s="63"/>
      <c r="I548" s="63"/>
    </row>
    <row r="549" spans="1:9" ht="15.75">
      <c r="A549" s="1"/>
      <c r="B549" s="1"/>
      <c r="C549" s="1"/>
      <c r="D549" s="1"/>
      <c r="E549" s="63"/>
      <c r="F549" s="63"/>
      <c r="G549" s="63"/>
      <c r="H549" s="63"/>
      <c r="I549" s="63"/>
    </row>
    <row r="550" spans="1:9" ht="15.75">
      <c r="A550" s="1"/>
      <c r="B550" s="1"/>
      <c r="C550" s="1"/>
      <c r="D550" s="1"/>
      <c r="E550" s="63"/>
      <c r="F550" s="63"/>
      <c r="G550" s="63"/>
      <c r="H550" s="63"/>
      <c r="I550" s="63"/>
    </row>
    <row r="551" spans="1:9" ht="15.75">
      <c r="A551" s="1"/>
      <c r="B551" s="1"/>
      <c r="C551" s="1"/>
      <c r="D551" s="1"/>
      <c r="E551" s="63"/>
      <c r="F551" s="63"/>
      <c r="G551" s="63"/>
      <c r="H551" s="63"/>
      <c r="I551" s="63"/>
    </row>
    <row r="552" spans="1:9" ht="15.75">
      <c r="A552" s="1"/>
      <c r="B552" s="1"/>
      <c r="C552" s="1"/>
      <c r="D552" s="1"/>
      <c r="E552" s="63"/>
      <c r="F552" s="63"/>
      <c r="G552" s="63"/>
      <c r="H552" s="63"/>
      <c r="I552" s="63"/>
    </row>
    <row r="553" spans="1:9" ht="15.75">
      <c r="A553" s="1"/>
      <c r="B553" s="1"/>
      <c r="C553" s="1"/>
      <c r="D553" s="1"/>
      <c r="E553" s="63"/>
      <c r="F553" s="63"/>
      <c r="G553" s="63"/>
      <c r="H553" s="63"/>
      <c r="I553" s="63"/>
    </row>
    <row r="554" spans="1:9" ht="15.75">
      <c r="A554" s="1"/>
      <c r="B554" s="1"/>
      <c r="C554" s="1"/>
      <c r="D554" s="1"/>
      <c r="E554" s="63"/>
      <c r="F554" s="63"/>
      <c r="G554" s="63"/>
      <c r="H554" s="63"/>
      <c r="I554" s="63"/>
    </row>
    <row r="555" spans="1:9" ht="15.75">
      <c r="A555" s="1"/>
      <c r="B555" s="1"/>
      <c r="C555" s="1"/>
      <c r="D555" s="1"/>
      <c r="E555" s="63"/>
      <c r="F555" s="63"/>
      <c r="G555" s="63"/>
      <c r="H555" s="63"/>
      <c r="I555" s="63"/>
    </row>
    <row r="556" spans="1:9" ht="15.75">
      <c r="A556" s="1"/>
      <c r="B556" s="1"/>
      <c r="C556" s="1"/>
      <c r="D556" s="1"/>
      <c r="E556" s="63"/>
      <c r="F556" s="63"/>
      <c r="G556" s="63"/>
      <c r="H556" s="63"/>
      <c r="I556" s="63"/>
    </row>
    <row r="557" spans="1:9" ht="15.75">
      <c r="A557" s="1"/>
      <c r="B557" s="1"/>
      <c r="C557" s="1"/>
      <c r="D557" s="1"/>
      <c r="E557" s="63"/>
      <c r="F557" s="63"/>
      <c r="G557" s="63"/>
      <c r="H557" s="63"/>
      <c r="I557" s="63"/>
    </row>
    <row r="558" spans="1:9" ht="15.75">
      <c r="A558" s="1"/>
      <c r="B558" s="1"/>
      <c r="C558" s="1"/>
      <c r="D558" s="1"/>
      <c r="E558" s="63"/>
      <c r="F558" s="63"/>
      <c r="G558" s="63"/>
      <c r="H558" s="63"/>
      <c r="I558" s="63"/>
    </row>
    <row r="559" spans="1:9" ht="15.75">
      <c r="A559" s="1"/>
      <c r="B559" s="1"/>
      <c r="C559" s="1"/>
      <c r="D559" s="1"/>
      <c r="E559" s="63"/>
      <c r="F559" s="63"/>
      <c r="G559" s="63"/>
      <c r="H559" s="63"/>
      <c r="I559" s="63"/>
    </row>
    <row r="560" spans="1:9" ht="15.75">
      <c r="A560" s="1"/>
      <c r="B560" s="1"/>
      <c r="C560" s="1"/>
      <c r="D560" s="1"/>
      <c r="E560" s="63"/>
      <c r="F560" s="63"/>
      <c r="G560" s="63"/>
      <c r="H560" s="63"/>
      <c r="I560" s="63"/>
    </row>
    <row r="561" spans="1:9" ht="15.75">
      <c r="A561" s="1"/>
      <c r="B561" s="1"/>
      <c r="C561" s="1"/>
      <c r="D561" s="1"/>
      <c r="E561" s="63"/>
      <c r="F561" s="63"/>
      <c r="G561" s="63"/>
      <c r="H561" s="63"/>
      <c r="I561" s="63"/>
    </row>
    <row r="562" spans="1:9" ht="15.75">
      <c r="A562" s="1"/>
      <c r="B562" s="1"/>
      <c r="C562" s="1"/>
      <c r="D562" s="1"/>
      <c r="E562" s="63"/>
      <c r="F562" s="63"/>
      <c r="G562" s="63"/>
      <c r="H562" s="63"/>
      <c r="I562" s="63"/>
    </row>
    <row r="563" spans="1:9" ht="15.75">
      <c r="A563" s="1"/>
      <c r="B563" s="1"/>
      <c r="C563" s="1"/>
      <c r="D563" s="1"/>
      <c r="E563" s="63"/>
      <c r="F563" s="63"/>
      <c r="G563" s="63"/>
      <c r="H563" s="63"/>
      <c r="I563" s="63"/>
    </row>
    <row r="564" spans="1:9" ht="15.75">
      <c r="A564" s="1"/>
      <c r="B564" s="1"/>
      <c r="C564" s="1"/>
      <c r="D564" s="1"/>
      <c r="E564" s="63"/>
      <c r="F564" s="63"/>
      <c r="G564" s="63"/>
      <c r="H564" s="63"/>
      <c r="I564" s="63"/>
    </row>
    <row r="565" spans="1:9" ht="15.75">
      <c r="A565" s="1"/>
      <c r="B565" s="1"/>
      <c r="C565" s="1"/>
      <c r="D565" s="1"/>
      <c r="E565" s="63"/>
      <c r="F565" s="63"/>
      <c r="G565" s="63"/>
      <c r="H565" s="63"/>
      <c r="I565" s="63"/>
    </row>
    <row r="566" spans="1:9" ht="15.75">
      <c r="A566" s="1"/>
      <c r="B566" s="1"/>
      <c r="C566" s="1"/>
      <c r="D566" s="1"/>
      <c r="E566" s="63"/>
      <c r="F566" s="63"/>
      <c r="G566" s="63"/>
      <c r="H566" s="63"/>
      <c r="I566" s="63"/>
    </row>
    <row r="567" spans="5:9" ht="12.75">
      <c r="E567" s="64"/>
      <c r="F567" s="64"/>
      <c r="G567" s="64"/>
      <c r="H567" s="64"/>
      <c r="I567" s="64"/>
    </row>
    <row r="568" spans="5:9" ht="12.75">
      <c r="E568" s="64"/>
      <c r="F568" s="64"/>
      <c r="G568" s="64"/>
      <c r="H568" s="64"/>
      <c r="I568" s="64"/>
    </row>
    <row r="569" spans="5:9" ht="12.75">
      <c r="E569" s="64"/>
      <c r="F569" s="64"/>
      <c r="G569" s="64"/>
      <c r="H569" s="64"/>
      <c r="I569" s="64"/>
    </row>
    <row r="570" spans="5:9" ht="12.75">
      <c r="E570" s="64"/>
      <c r="F570" s="64"/>
      <c r="G570" s="64"/>
      <c r="H570" s="64"/>
      <c r="I570" s="64"/>
    </row>
    <row r="571" spans="5:9" ht="12.75">
      <c r="E571" s="64"/>
      <c r="F571" s="64"/>
      <c r="G571" s="64"/>
      <c r="H571" s="64"/>
      <c r="I571" s="64"/>
    </row>
    <row r="572" spans="5:9" ht="12.75">
      <c r="E572" s="64"/>
      <c r="F572" s="64"/>
      <c r="G572" s="64"/>
      <c r="H572" s="64"/>
      <c r="I572" s="64"/>
    </row>
    <row r="573" spans="5:9" ht="12.75">
      <c r="E573" s="64"/>
      <c r="F573" s="64"/>
      <c r="G573" s="64"/>
      <c r="H573" s="64"/>
      <c r="I573" s="64"/>
    </row>
    <row r="574" spans="5:9" ht="12.75">
      <c r="E574" s="64"/>
      <c r="F574" s="64"/>
      <c r="G574" s="64"/>
      <c r="H574" s="64"/>
      <c r="I574" s="64"/>
    </row>
    <row r="575" spans="5:9" ht="12.75">
      <c r="E575" s="64"/>
      <c r="F575" s="64"/>
      <c r="G575" s="64"/>
      <c r="H575" s="64"/>
      <c r="I575" s="64"/>
    </row>
    <row r="576" spans="5:9" ht="12.75">
      <c r="E576" s="64"/>
      <c r="F576" s="64"/>
      <c r="G576" s="64"/>
      <c r="H576" s="64"/>
      <c r="I576" s="64"/>
    </row>
    <row r="577" spans="5:9" ht="12.75">
      <c r="E577" s="64"/>
      <c r="F577" s="64"/>
      <c r="G577" s="64"/>
      <c r="H577" s="64"/>
      <c r="I577" s="64"/>
    </row>
    <row r="578" spans="5:9" ht="12.75">
      <c r="E578" s="64"/>
      <c r="F578" s="64"/>
      <c r="G578" s="64"/>
      <c r="H578" s="64"/>
      <c r="I578" s="64"/>
    </row>
    <row r="579" spans="5:9" ht="12.75">
      <c r="E579" s="64"/>
      <c r="F579" s="64"/>
      <c r="G579" s="64"/>
      <c r="H579" s="64"/>
      <c r="I579" s="64"/>
    </row>
    <row r="580" spans="5:9" ht="12.75">
      <c r="E580" s="64"/>
      <c r="F580" s="64"/>
      <c r="G580" s="64"/>
      <c r="H580" s="64"/>
      <c r="I580" s="64"/>
    </row>
    <row r="581" spans="5:9" ht="12.75">
      <c r="E581" s="64"/>
      <c r="F581" s="64"/>
      <c r="G581" s="64"/>
      <c r="H581" s="64"/>
      <c r="I581" s="64"/>
    </row>
    <row r="582" spans="5:9" ht="12.75">
      <c r="E582" s="64"/>
      <c r="F582" s="64"/>
      <c r="G582" s="64"/>
      <c r="H582" s="64"/>
      <c r="I582" s="64"/>
    </row>
    <row r="583" spans="5:9" ht="12.75">
      <c r="E583" s="64"/>
      <c r="F583" s="64"/>
      <c r="G583" s="64"/>
      <c r="H583" s="64"/>
      <c r="I583" s="64"/>
    </row>
    <row r="584" spans="5:9" ht="12.75">
      <c r="E584" s="64"/>
      <c r="F584" s="64"/>
      <c r="G584" s="64"/>
      <c r="H584" s="64"/>
      <c r="I584" s="64"/>
    </row>
    <row r="585" spans="5:9" ht="12.75">
      <c r="E585" s="64"/>
      <c r="F585" s="64"/>
      <c r="G585" s="64"/>
      <c r="H585" s="64"/>
      <c r="I585" s="64"/>
    </row>
    <row r="586" spans="5:9" ht="12.75">
      <c r="E586" s="64"/>
      <c r="F586" s="64"/>
      <c r="G586" s="64"/>
      <c r="H586" s="64"/>
      <c r="I586" s="64"/>
    </row>
    <row r="587" spans="5:9" ht="12.75">
      <c r="E587" s="64"/>
      <c r="F587" s="64"/>
      <c r="G587" s="64"/>
      <c r="H587" s="64"/>
      <c r="I587" s="64"/>
    </row>
    <row r="588" spans="5:9" ht="12.75">
      <c r="E588" s="64"/>
      <c r="F588" s="64"/>
      <c r="G588" s="64"/>
      <c r="H588" s="64"/>
      <c r="I588" s="64"/>
    </row>
    <row r="589" spans="5:9" ht="12.75">
      <c r="E589" s="64"/>
      <c r="F589" s="64"/>
      <c r="G589" s="64"/>
      <c r="H589" s="64"/>
      <c r="I589" s="64"/>
    </row>
    <row r="590" spans="5:9" ht="12.75">
      <c r="E590" s="64"/>
      <c r="F590" s="64"/>
      <c r="G590" s="64"/>
      <c r="H590" s="64"/>
      <c r="I590" s="64"/>
    </row>
    <row r="591" spans="5:9" ht="12.75">
      <c r="E591" s="64"/>
      <c r="F591" s="64"/>
      <c r="G591" s="64"/>
      <c r="H591" s="64"/>
      <c r="I591" s="64"/>
    </row>
    <row r="592" spans="5:9" ht="12.75">
      <c r="E592" s="64"/>
      <c r="F592" s="64"/>
      <c r="G592" s="64"/>
      <c r="H592" s="64"/>
      <c r="I592" s="64"/>
    </row>
    <row r="593" spans="5:9" ht="12.75">
      <c r="E593" s="64"/>
      <c r="F593" s="64"/>
      <c r="G593" s="64"/>
      <c r="H593" s="64"/>
      <c r="I593" s="64"/>
    </row>
    <row r="594" spans="5:9" ht="12.75">
      <c r="E594" s="64"/>
      <c r="F594" s="64"/>
      <c r="G594" s="64"/>
      <c r="H594" s="64"/>
      <c r="I594" s="64"/>
    </row>
    <row r="595" spans="5:9" ht="12.75">
      <c r="E595" s="64"/>
      <c r="F595" s="64"/>
      <c r="G595" s="64"/>
      <c r="H595" s="64"/>
      <c r="I595" s="64"/>
    </row>
    <row r="596" spans="5:9" ht="12.75">
      <c r="E596" s="64"/>
      <c r="F596" s="64"/>
      <c r="G596" s="64"/>
      <c r="H596" s="64"/>
      <c r="I596" s="64"/>
    </row>
    <row r="597" spans="5:9" ht="12.75">
      <c r="E597" s="64"/>
      <c r="F597" s="64"/>
      <c r="G597" s="64"/>
      <c r="H597" s="64"/>
      <c r="I597" s="64"/>
    </row>
    <row r="598" spans="5:9" ht="12.75">
      <c r="E598" s="64"/>
      <c r="F598" s="64"/>
      <c r="G598" s="64"/>
      <c r="H598" s="64"/>
      <c r="I598" s="64"/>
    </row>
    <row r="599" spans="5:9" ht="12.75">
      <c r="E599" s="64"/>
      <c r="F599" s="64"/>
      <c r="G599" s="64"/>
      <c r="H599" s="64"/>
      <c r="I599" s="64"/>
    </row>
    <row r="600" spans="5:9" ht="12.75">
      <c r="E600" s="64"/>
      <c r="F600" s="64"/>
      <c r="G600" s="64"/>
      <c r="H600" s="64"/>
      <c r="I600" s="64"/>
    </row>
    <row r="601" spans="5:9" ht="12.75">
      <c r="E601" s="64"/>
      <c r="F601" s="64"/>
      <c r="G601" s="64"/>
      <c r="H601" s="64"/>
      <c r="I601" s="64"/>
    </row>
    <row r="602" spans="5:9" ht="12.75">
      <c r="E602" s="64"/>
      <c r="F602" s="64"/>
      <c r="G602" s="64"/>
      <c r="H602" s="64"/>
      <c r="I602" s="64"/>
    </row>
    <row r="603" spans="5:9" ht="12.75">
      <c r="E603" s="64"/>
      <c r="F603" s="64"/>
      <c r="G603" s="64"/>
      <c r="H603" s="64"/>
      <c r="I603" s="64"/>
    </row>
    <row r="604" spans="5:9" ht="12.75">
      <c r="E604" s="64"/>
      <c r="F604" s="64"/>
      <c r="G604" s="64"/>
      <c r="H604" s="64"/>
      <c r="I604" s="64"/>
    </row>
    <row r="605" spans="5:9" ht="12.75">
      <c r="E605" s="64"/>
      <c r="F605" s="64"/>
      <c r="G605" s="64"/>
      <c r="H605" s="64"/>
      <c r="I605" s="64"/>
    </row>
    <row r="606" spans="5:9" ht="12.75">
      <c r="E606" s="64"/>
      <c r="F606" s="64"/>
      <c r="G606" s="64"/>
      <c r="H606" s="64"/>
      <c r="I606" s="64"/>
    </row>
    <row r="607" spans="5:9" ht="12.75">
      <c r="E607" s="64"/>
      <c r="F607" s="64"/>
      <c r="G607" s="64"/>
      <c r="H607" s="64"/>
      <c r="I607" s="64"/>
    </row>
    <row r="608" spans="5:9" ht="12.75">
      <c r="E608" s="64"/>
      <c r="F608" s="64"/>
      <c r="G608" s="64"/>
      <c r="H608" s="64"/>
      <c r="I608" s="64"/>
    </row>
    <row r="609" spans="5:9" ht="12.75">
      <c r="E609" s="64"/>
      <c r="F609" s="64"/>
      <c r="G609" s="64"/>
      <c r="H609" s="64"/>
      <c r="I609" s="64"/>
    </row>
    <row r="610" spans="5:9" ht="12.75">
      <c r="E610" s="64"/>
      <c r="F610" s="64"/>
      <c r="G610" s="64"/>
      <c r="H610" s="64"/>
      <c r="I610" s="64"/>
    </row>
    <row r="611" spans="5:9" ht="12.75">
      <c r="E611" s="64"/>
      <c r="F611" s="64"/>
      <c r="G611" s="64"/>
      <c r="H611" s="64"/>
      <c r="I611" s="64"/>
    </row>
    <row r="612" spans="5:9" ht="12.75">
      <c r="E612" s="64"/>
      <c r="F612" s="64"/>
      <c r="G612" s="64"/>
      <c r="H612" s="64"/>
      <c r="I612" s="64"/>
    </row>
    <row r="613" spans="5:9" ht="12.75">
      <c r="E613" s="64"/>
      <c r="F613" s="64"/>
      <c r="G613" s="64"/>
      <c r="H613" s="64"/>
      <c r="I613" s="64"/>
    </row>
    <row r="614" spans="5:9" ht="12.75">
      <c r="E614" s="64"/>
      <c r="F614" s="64"/>
      <c r="G614" s="64"/>
      <c r="H614" s="64"/>
      <c r="I614" s="64"/>
    </row>
    <row r="615" spans="5:9" ht="12.75">
      <c r="E615" s="64"/>
      <c r="F615" s="64"/>
      <c r="G615" s="64"/>
      <c r="H615" s="64"/>
      <c r="I615" s="64"/>
    </row>
    <row r="616" spans="5:9" ht="12.75">
      <c r="E616" s="64"/>
      <c r="F616" s="64"/>
      <c r="G616" s="64"/>
      <c r="H616" s="64"/>
      <c r="I616" s="64"/>
    </row>
    <row r="617" spans="5:9" ht="12.75">
      <c r="E617" s="64"/>
      <c r="F617" s="64"/>
      <c r="G617" s="64"/>
      <c r="H617" s="64"/>
      <c r="I617" s="64"/>
    </row>
    <row r="618" spans="5:9" ht="12.75">
      <c r="E618" s="64"/>
      <c r="F618" s="64"/>
      <c r="G618" s="64"/>
      <c r="H618" s="64"/>
      <c r="I618" s="64"/>
    </row>
    <row r="619" spans="5:9" ht="12.75">
      <c r="E619" s="64"/>
      <c r="F619" s="64"/>
      <c r="G619" s="64"/>
      <c r="H619" s="64"/>
      <c r="I619" s="64"/>
    </row>
    <row r="620" spans="5:9" ht="12.75">
      <c r="E620" s="64"/>
      <c r="F620" s="64"/>
      <c r="G620" s="64"/>
      <c r="H620" s="64"/>
      <c r="I620" s="64"/>
    </row>
    <row r="621" spans="5:9" ht="12.75">
      <c r="E621" s="64"/>
      <c r="F621" s="64"/>
      <c r="G621" s="64"/>
      <c r="H621" s="64"/>
      <c r="I621" s="64"/>
    </row>
    <row r="622" spans="5:9" ht="12.75">
      <c r="E622" s="64"/>
      <c r="F622" s="64"/>
      <c r="G622" s="64"/>
      <c r="H622" s="64"/>
      <c r="I622" s="64"/>
    </row>
    <row r="623" spans="5:9" ht="12.75">
      <c r="E623" s="64"/>
      <c r="F623" s="64"/>
      <c r="G623" s="64"/>
      <c r="H623" s="64"/>
      <c r="I623" s="64"/>
    </row>
    <row r="624" spans="5:9" ht="12.75">
      <c r="E624" s="64"/>
      <c r="F624" s="64"/>
      <c r="G624" s="64"/>
      <c r="H624" s="64"/>
      <c r="I624" s="64"/>
    </row>
    <row r="625" spans="5:9" ht="12.75">
      <c r="E625" s="64"/>
      <c r="F625" s="64"/>
      <c r="G625" s="64"/>
      <c r="H625" s="64"/>
      <c r="I625" s="64"/>
    </row>
    <row r="646" ht="15" customHeight="1"/>
  </sheetData>
  <sheetProtection/>
  <printOptions/>
  <pageMargins left="0.26" right="0.46" top="0.54" bottom="0.38" header="0.5" footer="0.3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Srarostwo&amp;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Lucyna Miętek</cp:lastModifiedBy>
  <cp:lastPrinted>2014-03-07T13:40:46Z</cp:lastPrinted>
  <dcterms:created xsi:type="dcterms:W3CDTF">2006-12-05T06:36:57Z</dcterms:created>
  <dcterms:modified xsi:type="dcterms:W3CDTF">2014-03-17T07:38:16Z</dcterms:modified>
  <cp:category/>
  <cp:version/>
  <cp:contentType/>
  <cp:contentStatus/>
</cp:coreProperties>
</file>