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8915" windowHeight="11520"/>
  </bookViews>
  <sheets>
    <sheet name="Arkusz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6" i="1"/>
  <c r="G116" s="1"/>
  <c r="I114"/>
  <c r="I122" s="1"/>
  <c r="I113"/>
  <c r="I108"/>
  <c r="G108" s="1"/>
  <c r="I104"/>
  <c r="G104" s="1"/>
  <c r="I93"/>
  <c r="I89"/>
  <c r="I85"/>
  <c r="I81"/>
  <c r="I77"/>
  <c r="G77" s="1"/>
  <c r="I73"/>
  <c r="G73" s="1"/>
  <c r="I69"/>
  <c r="I65"/>
  <c r="I61"/>
  <c r="I57"/>
  <c r="I45"/>
  <c r="G45" s="1"/>
  <c r="I41"/>
  <c r="G41" s="1"/>
  <c r="I37"/>
  <c r="I36"/>
  <c r="I34"/>
  <c r="I29"/>
  <c r="I28"/>
  <c r="I26"/>
  <c r="I22"/>
  <c r="I21" s="1"/>
  <c r="I18"/>
  <c r="I17" s="1"/>
  <c r="G17" s="1"/>
  <c r="I25" l="1"/>
  <c r="I123"/>
  <c r="I33"/>
  <c r="I121"/>
  <c r="I120" s="1"/>
  <c r="I112"/>
  <c r="G112" s="1"/>
  <c r="G120"/>
</calcChain>
</file>

<file path=xl/sharedStrings.xml><?xml version="1.0" encoding="utf-8"?>
<sst xmlns="http://schemas.openxmlformats.org/spreadsheetml/2006/main" count="201" uniqueCount="55">
  <si>
    <t>Rady Powiatu w Świdwinie</t>
  </si>
  <si>
    <t>Jednostka</t>
  </si>
  <si>
    <t>Plan na 2016r.</t>
  </si>
  <si>
    <t>Nazwa zadania</t>
  </si>
  <si>
    <t>organizacyjna</t>
  </si>
  <si>
    <t>Okres</t>
  </si>
  <si>
    <t xml:space="preserve">Łączne </t>
  </si>
  <si>
    <t>Źródła</t>
  </si>
  <si>
    <t>Lp.</t>
  </si>
  <si>
    <t>Dział</t>
  </si>
  <si>
    <t>Rozdział</t>
  </si>
  <si>
    <t xml:space="preserve">inwestycyjnego </t>
  </si>
  <si>
    <t>realizująca program</t>
  </si>
  <si>
    <t>realizacji</t>
  </si>
  <si>
    <t>nakłady</t>
  </si>
  <si>
    <t>finansowania</t>
  </si>
  <si>
    <t>lub koordynująca</t>
  </si>
  <si>
    <t>finansowe</t>
  </si>
  <si>
    <t>wykonanie programu</t>
  </si>
  <si>
    <t>(w zł)</t>
  </si>
  <si>
    <t>Przebudowa drogi powiatowej nr 1079Z Kołacz - Krosino w km 0+000-6+062 na odcinku od drogi wojewódzkiej nr 172 do granicy Powiatu Świdwińskiego</t>
  </si>
  <si>
    <t>Powiatowy Zarząd Dróg w Świdwinie</t>
  </si>
  <si>
    <t>OGÓŁEM:</t>
  </si>
  <si>
    <t xml:space="preserve">środki własne </t>
  </si>
  <si>
    <t>środki pomocowe</t>
  </si>
  <si>
    <t>inne środki</t>
  </si>
  <si>
    <t>Przebudowa obiektu mostowego o nr JNI 06030046 na drodze powiatowej nr 3340Z Rymań - Sławoborze w km 7+261</t>
  </si>
  <si>
    <t>Przebudowa ul. Krzyżowej w ciągu drogi powiatowej nr 1059Z Sławoborze - Krzecko     w m. Sławoborze</t>
  </si>
  <si>
    <t>Przebudowa łuku poziomego w ciągu drogi powiatowej nr 1057Z w m. Sidłowo</t>
  </si>
  <si>
    <t>Przebudowa łuku poziomego w ciągu drogi powiatowej nr 1056Z Sławoborze - Lepino w km 17+302</t>
  </si>
  <si>
    <t>Zakupy majątkowe</t>
  </si>
  <si>
    <t xml:space="preserve">Starostwo Powiatowe w Świdwinie </t>
  </si>
  <si>
    <t>Powiatowy Inspektorat Nadzoru Budowlanego w Świdwinie</t>
  </si>
  <si>
    <t>Rozbudowa Zespołu Placówek Specjalnych w Sławoborzu - część dydaktyczna</t>
  </si>
  <si>
    <t>Dokmuntacja projektowa</t>
  </si>
  <si>
    <t>Zwrot dotacji</t>
  </si>
  <si>
    <t>Zespół Szkół Specjalnych w Sławoborzu</t>
  </si>
  <si>
    <t>Wydatki na zakupy inwestycyjne</t>
  </si>
  <si>
    <t>Monitoring szkoły przy ul. Piwnej 6</t>
  </si>
  <si>
    <t>Zespół Szkół Ponadgimnazjlanych w Połczynie Zdroju</t>
  </si>
  <si>
    <t>Wykonanie ciagu komunikacyjnego łączącego budynki szkoły i internatu</t>
  </si>
  <si>
    <t>Zespół Szkół Rolniczych CKP w Świdwinie</t>
  </si>
  <si>
    <t>Wykup tomografu</t>
  </si>
  <si>
    <t xml:space="preserve">Zmiana źródła ciepła w sali gimnastycznej przy Zespole Szkół Ponadgimnazjlanych im. Wł. Broniewskiego ul. Kościuszki 28 w Świdwinie - Fundusze Szwajcarskie </t>
  </si>
  <si>
    <t>Starostwo Powiatowe w Świdwinie</t>
  </si>
  <si>
    <t xml:space="preserve">Wymiana instalacji solarnej oraz grzejników w DWD przy ul. Grunwaldzkiej 33 w Połczynie Zdroju - Fundusze Szwajcarskie </t>
  </si>
  <si>
    <t>Wymiana grzejników w DPS Krzecko - Fundusze Szwajcarskie</t>
  </si>
  <si>
    <t>Koszty zarządzania projektem "Działania infrastrukturalne na rzecz poprawy stanu środowiska w obiektach użyteczności publicznej na terenie Dorzecza Parsęty"</t>
  </si>
  <si>
    <t xml:space="preserve">RAZEM </t>
  </si>
  <si>
    <t>Załącznik Nr 3 do uchwały</t>
  </si>
  <si>
    <t xml:space="preserve"> Rady Powiatu w Świdwinie</t>
  </si>
  <si>
    <t xml:space="preserve">Nr  XIV/55/15 z dnia 16.12.2015r. </t>
  </si>
  <si>
    <t>Załącznik Nr 10 do uchwały</t>
  </si>
  <si>
    <t>Zadania inwestycyjne i zakupy majątkowe do realizacji w 2016 roku</t>
  </si>
  <si>
    <t>Nr XXII/86/16 z dnia 29.09.2016r.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</si>
</sst>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3">
    <xf numFmtId="0" fontId="0" fillId="0" borderId="0" xfId="0"/>
    <xf numFmtId="0" fontId="1" fillId="0" borderId="0" xfId="0" applyFont="1"/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7" fillId="2" borderId="7" xfId="1" applyFont="1" applyFill="1" applyBorder="1"/>
    <xf numFmtId="164" fontId="7" fillId="0" borderId="7" xfId="1" applyNumberFormat="1" applyFont="1" applyBorder="1" applyAlignment="1">
      <alignment vertical="center" wrapText="1"/>
    </xf>
    <xf numFmtId="0" fontId="4" fillId="2" borderId="7" xfId="1" applyFont="1" applyFill="1" applyBorder="1"/>
    <xf numFmtId="164" fontId="5" fillId="0" borderId="7" xfId="2" applyNumberFormat="1" applyFont="1" applyBorder="1"/>
    <xf numFmtId="0" fontId="4" fillId="2" borderId="7" xfId="1" applyFont="1" applyFill="1" applyBorder="1" applyAlignment="1">
      <alignment wrapText="1"/>
    </xf>
    <xf numFmtId="164" fontId="4" fillId="0" borderId="7" xfId="1" applyNumberFormat="1" applyFont="1" applyBorder="1" applyAlignment="1">
      <alignment vertical="center" wrapText="1"/>
    </xf>
    <xf numFmtId="0" fontId="7" fillId="2" borderId="5" xfId="1" applyFont="1" applyFill="1" applyBorder="1"/>
    <xf numFmtId="164" fontId="7" fillId="0" borderId="5" xfId="1" applyNumberFormat="1" applyFont="1" applyBorder="1" applyAlignment="1">
      <alignment vertical="center" wrapText="1"/>
    </xf>
    <xf numFmtId="0" fontId="9" fillId="2" borderId="7" xfId="1" applyFont="1" applyFill="1" applyBorder="1"/>
    <xf numFmtId="164" fontId="9" fillId="0" borderId="7" xfId="1" applyNumberFormat="1" applyFont="1" applyBorder="1" applyAlignment="1">
      <alignment vertical="center" wrapText="1"/>
    </xf>
    <xf numFmtId="0" fontId="9" fillId="2" borderId="7" xfId="1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164" fontId="4" fillId="0" borderId="3" xfId="1" applyNumberFormat="1" applyFont="1" applyBorder="1" applyAlignment="1">
      <alignment vertical="center" wrapText="1"/>
    </xf>
    <xf numFmtId="164" fontId="4" fillId="0" borderId="5" xfId="1" applyNumberFormat="1" applyFont="1" applyBorder="1" applyAlignment="1">
      <alignment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4" fillId="0" borderId="3" xfId="1" applyFont="1" applyBorder="1" applyAlignment="1">
      <alignment vertical="center" wrapText="1"/>
    </xf>
    <xf numFmtId="0" fontId="4" fillId="0" borderId="5" xfId="1" applyFont="1" applyBorder="1" applyAlignment="1">
      <alignment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Normalny" xfId="0" builtinId="0"/>
    <cellStyle name="Normalny 4 3" xfId="1"/>
    <cellStyle name="Normalny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workbookViewId="0">
      <selection activeCell="I6" sqref="I6"/>
    </sheetView>
  </sheetViews>
  <sheetFormatPr defaultRowHeight="15"/>
  <cols>
    <col min="1" max="1" width="3" style="1" customWidth="1"/>
    <col min="2" max="2" width="4.7109375" style="1" customWidth="1"/>
    <col min="3" max="3" width="6.7109375" style="1" customWidth="1"/>
    <col min="4" max="4" width="25.5703125" style="1" customWidth="1"/>
    <col min="5" max="5" width="17.140625" style="1" customWidth="1"/>
    <col min="6" max="6" width="7.28515625" style="1" customWidth="1"/>
    <col min="7" max="7" width="10.7109375" style="1" customWidth="1"/>
    <col min="8" max="9" width="12.140625" style="1" customWidth="1"/>
  </cols>
  <sheetData>
    <row r="1" spans="1:9">
      <c r="I1" s="21" t="s">
        <v>49</v>
      </c>
    </row>
    <row r="2" spans="1:9">
      <c r="I2" s="21" t="s">
        <v>0</v>
      </c>
    </row>
    <row r="3" spans="1:9">
      <c r="I3" s="21" t="s">
        <v>54</v>
      </c>
    </row>
    <row r="4" spans="1:9">
      <c r="I4" s="21"/>
    </row>
    <row r="5" spans="1:9">
      <c r="I5" s="21" t="s">
        <v>52</v>
      </c>
    </row>
    <row r="6" spans="1:9">
      <c r="I6" s="21" t="s">
        <v>50</v>
      </c>
    </row>
    <row r="7" spans="1:9">
      <c r="F7"/>
      <c r="G7"/>
      <c r="H7"/>
      <c r="I7" s="21" t="s">
        <v>51</v>
      </c>
    </row>
    <row r="8" spans="1:9">
      <c r="F8"/>
      <c r="G8"/>
      <c r="H8"/>
      <c r="I8"/>
    </row>
    <row r="9" spans="1:9">
      <c r="A9" s="52" t="s">
        <v>53</v>
      </c>
      <c r="B9" s="52"/>
      <c r="C9" s="52"/>
      <c r="D9" s="52"/>
      <c r="E9" s="52"/>
      <c r="F9" s="52"/>
      <c r="G9" s="52"/>
      <c r="H9" s="52"/>
      <c r="I9" s="52"/>
    </row>
    <row r="10" spans="1:9" s="23" customFormat="1" ht="15.75">
      <c r="A10" s="22"/>
      <c r="B10" s="22"/>
      <c r="C10" s="22"/>
      <c r="D10" s="22"/>
      <c r="E10" s="22"/>
      <c r="F10" s="22"/>
      <c r="G10" s="22"/>
      <c r="H10" s="22"/>
      <c r="I10" s="22"/>
    </row>
    <row r="11" spans="1:9">
      <c r="A11" s="2"/>
      <c r="B11" s="2"/>
      <c r="C11" s="2"/>
      <c r="D11" s="2"/>
      <c r="E11" s="2" t="s">
        <v>1</v>
      </c>
      <c r="F11" s="2"/>
      <c r="G11" s="2"/>
      <c r="H11" s="3"/>
      <c r="I11" s="49" t="s">
        <v>2</v>
      </c>
    </row>
    <row r="12" spans="1:9">
      <c r="A12" s="4"/>
      <c r="B12" s="4"/>
      <c r="C12" s="4"/>
      <c r="D12" s="4" t="s">
        <v>3</v>
      </c>
      <c r="E12" s="4" t="s">
        <v>4</v>
      </c>
      <c r="F12" s="4" t="s">
        <v>5</v>
      </c>
      <c r="G12" s="4" t="s">
        <v>6</v>
      </c>
      <c r="H12" s="5" t="s">
        <v>7</v>
      </c>
      <c r="I12" s="50"/>
    </row>
    <row r="13" spans="1:9">
      <c r="A13" s="4" t="s">
        <v>8</v>
      </c>
      <c r="B13" s="4" t="s">
        <v>9</v>
      </c>
      <c r="C13" s="4" t="s">
        <v>10</v>
      </c>
      <c r="D13" s="4" t="s">
        <v>11</v>
      </c>
      <c r="E13" s="4" t="s">
        <v>12</v>
      </c>
      <c r="F13" s="4" t="s">
        <v>13</v>
      </c>
      <c r="G13" s="4" t="s">
        <v>14</v>
      </c>
      <c r="H13" s="5" t="s">
        <v>15</v>
      </c>
      <c r="I13" s="50"/>
    </row>
    <row r="14" spans="1:9">
      <c r="A14" s="4"/>
      <c r="B14" s="4"/>
      <c r="C14" s="4"/>
      <c r="D14" s="4"/>
      <c r="E14" s="4" t="s">
        <v>16</v>
      </c>
      <c r="F14" s="4"/>
      <c r="G14" s="4" t="s">
        <v>17</v>
      </c>
      <c r="H14" s="5"/>
      <c r="I14" s="50"/>
    </row>
    <row r="15" spans="1:9">
      <c r="A15" s="6"/>
      <c r="B15" s="6"/>
      <c r="C15" s="6"/>
      <c r="D15" s="6"/>
      <c r="E15" s="6" t="s">
        <v>18</v>
      </c>
      <c r="F15" s="6"/>
      <c r="G15" s="6" t="s">
        <v>19</v>
      </c>
      <c r="H15" s="7"/>
      <c r="I15" s="51"/>
    </row>
    <row r="16" spans="1:9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9">
        <v>10</v>
      </c>
    </row>
    <row r="17" spans="1:9">
      <c r="A17" s="46">
        <v>1</v>
      </c>
      <c r="B17" s="46">
        <v>600</v>
      </c>
      <c r="C17" s="46">
        <v>60014</v>
      </c>
      <c r="D17" s="47" t="s">
        <v>20</v>
      </c>
      <c r="E17" s="48" t="s">
        <v>21</v>
      </c>
      <c r="F17" s="48">
        <v>2016</v>
      </c>
      <c r="G17" s="45">
        <f>I17</f>
        <v>1727300</v>
      </c>
      <c r="H17" s="10" t="s">
        <v>22</v>
      </c>
      <c r="I17" s="11">
        <f>SUM(I18:I20)</f>
        <v>1727300</v>
      </c>
    </row>
    <row r="18" spans="1:9">
      <c r="A18" s="39"/>
      <c r="B18" s="39"/>
      <c r="C18" s="39"/>
      <c r="D18" s="41"/>
      <c r="E18" s="43"/>
      <c r="F18" s="43"/>
      <c r="G18" s="24"/>
      <c r="H18" s="12" t="s">
        <v>23</v>
      </c>
      <c r="I18" s="13">
        <f>1727300-I19</f>
        <v>636048</v>
      </c>
    </row>
    <row r="19" spans="1:9" ht="26.25">
      <c r="A19" s="39"/>
      <c r="B19" s="39"/>
      <c r="C19" s="39"/>
      <c r="D19" s="41"/>
      <c r="E19" s="43"/>
      <c r="F19" s="43"/>
      <c r="G19" s="24"/>
      <c r="H19" s="14" t="s">
        <v>24</v>
      </c>
      <c r="I19" s="15">
        <v>1091252</v>
      </c>
    </row>
    <row r="20" spans="1:9">
      <c r="A20" s="40"/>
      <c r="B20" s="40"/>
      <c r="C20" s="40"/>
      <c r="D20" s="42"/>
      <c r="E20" s="44"/>
      <c r="F20" s="44"/>
      <c r="G20" s="25"/>
      <c r="H20" s="12" t="s">
        <v>25</v>
      </c>
      <c r="I20" s="15">
        <v>0</v>
      </c>
    </row>
    <row r="21" spans="1:9">
      <c r="A21" s="46">
        <v>2</v>
      </c>
      <c r="B21" s="46">
        <v>600</v>
      </c>
      <c r="C21" s="46">
        <v>60014</v>
      </c>
      <c r="D21" s="47" t="s">
        <v>26</v>
      </c>
      <c r="E21" s="48" t="s">
        <v>21</v>
      </c>
      <c r="F21" s="48">
        <v>2016</v>
      </c>
      <c r="G21" s="45">
        <v>550940</v>
      </c>
      <c r="H21" s="10" t="s">
        <v>22</v>
      </c>
      <c r="I21" s="11">
        <f>SUM(I22:I24)</f>
        <v>550940</v>
      </c>
    </row>
    <row r="22" spans="1:9">
      <c r="A22" s="39"/>
      <c r="B22" s="39"/>
      <c r="C22" s="39"/>
      <c r="D22" s="41"/>
      <c r="E22" s="43"/>
      <c r="F22" s="43"/>
      <c r="G22" s="24"/>
      <c r="H22" s="12" t="s">
        <v>23</v>
      </c>
      <c r="I22" s="13">
        <f>550940-I24</f>
        <v>282240</v>
      </c>
    </row>
    <row r="23" spans="1:9" ht="26.25">
      <c r="A23" s="39"/>
      <c r="B23" s="39"/>
      <c r="C23" s="39"/>
      <c r="D23" s="41"/>
      <c r="E23" s="43"/>
      <c r="F23" s="43"/>
      <c r="G23" s="24"/>
      <c r="H23" s="14" t="s">
        <v>24</v>
      </c>
      <c r="I23" s="15">
        <v>0</v>
      </c>
    </row>
    <row r="24" spans="1:9">
      <c r="A24" s="40"/>
      <c r="B24" s="40"/>
      <c r="C24" s="40"/>
      <c r="D24" s="42"/>
      <c r="E24" s="44"/>
      <c r="F24" s="44"/>
      <c r="G24" s="25"/>
      <c r="H24" s="12" t="s">
        <v>25</v>
      </c>
      <c r="I24" s="15">
        <v>268700</v>
      </c>
    </row>
    <row r="25" spans="1:9">
      <c r="A25" s="46">
        <v>3</v>
      </c>
      <c r="B25" s="46">
        <v>600</v>
      </c>
      <c r="C25" s="46">
        <v>60014</v>
      </c>
      <c r="D25" s="47" t="s">
        <v>27</v>
      </c>
      <c r="E25" s="48" t="s">
        <v>21</v>
      </c>
      <c r="F25" s="48">
        <v>2016</v>
      </c>
      <c r="G25" s="45">
        <v>272860</v>
      </c>
      <c r="H25" s="10" t="s">
        <v>22</v>
      </c>
      <c r="I25" s="11">
        <f>SUM(I26:I28)</f>
        <v>272860</v>
      </c>
    </row>
    <row r="26" spans="1:9">
      <c r="A26" s="39"/>
      <c r="B26" s="39"/>
      <c r="C26" s="39"/>
      <c r="D26" s="41"/>
      <c r="E26" s="43"/>
      <c r="F26" s="43"/>
      <c r="G26" s="24"/>
      <c r="H26" s="12" t="s">
        <v>23</v>
      </c>
      <c r="I26" s="13">
        <f>272860-136429</f>
        <v>136431</v>
      </c>
    </row>
    <row r="27" spans="1:9" ht="26.25">
      <c r="A27" s="39"/>
      <c r="B27" s="39"/>
      <c r="C27" s="39"/>
      <c r="D27" s="41"/>
      <c r="E27" s="43"/>
      <c r="F27" s="43"/>
      <c r="G27" s="24"/>
      <c r="H27" s="14" t="s">
        <v>24</v>
      </c>
      <c r="I27" s="15">
        <v>0</v>
      </c>
    </row>
    <row r="28" spans="1:9">
      <c r="A28" s="40"/>
      <c r="B28" s="40"/>
      <c r="C28" s="40"/>
      <c r="D28" s="42"/>
      <c r="E28" s="44"/>
      <c r="F28" s="44"/>
      <c r="G28" s="25"/>
      <c r="H28" s="12" t="s">
        <v>25</v>
      </c>
      <c r="I28" s="15">
        <f>136429</f>
        <v>136429</v>
      </c>
    </row>
    <row r="29" spans="1:9">
      <c r="A29" s="46">
        <v>4</v>
      </c>
      <c r="B29" s="46">
        <v>600</v>
      </c>
      <c r="C29" s="46">
        <v>60014</v>
      </c>
      <c r="D29" s="47" t="s">
        <v>28</v>
      </c>
      <c r="E29" s="48" t="s">
        <v>21</v>
      </c>
      <c r="F29" s="48">
        <v>2016</v>
      </c>
      <c r="G29" s="45">
        <v>43470</v>
      </c>
      <c r="H29" s="10" t="s">
        <v>22</v>
      </c>
      <c r="I29" s="11">
        <f>SUM(I30:I32)</f>
        <v>43470</v>
      </c>
    </row>
    <row r="30" spans="1:9">
      <c r="A30" s="39"/>
      <c r="B30" s="39"/>
      <c r="C30" s="39"/>
      <c r="D30" s="41"/>
      <c r="E30" s="43"/>
      <c r="F30" s="43"/>
      <c r="G30" s="24"/>
      <c r="H30" s="12" t="s">
        <v>23</v>
      </c>
      <c r="I30" s="13">
        <v>43470</v>
      </c>
    </row>
    <row r="31" spans="1:9" ht="26.25">
      <c r="A31" s="39"/>
      <c r="B31" s="39"/>
      <c r="C31" s="39"/>
      <c r="D31" s="41"/>
      <c r="E31" s="43"/>
      <c r="F31" s="43"/>
      <c r="G31" s="24"/>
      <c r="H31" s="14" t="s">
        <v>24</v>
      </c>
      <c r="I31" s="15">
        <v>0</v>
      </c>
    </row>
    <row r="32" spans="1:9">
      <c r="A32" s="40"/>
      <c r="B32" s="40"/>
      <c r="C32" s="40"/>
      <c r="D32" s="42"/>
      <c r="E32" s="44"/>
      <c r="F32" s="44"/>
      <c r="G32" s="25"/>
      <c r="H32" s="12" t="s">
        <v>25</v>
      </c>
      <c r="I32" s="15">
        <v>0</v>
      </c>
    </row>
    <row r="33" spans="1:9">
      <c r="A33" s="46">
        <v>5</v>
      </c>
      <c r="B33" s="46">
        <v>600</v>
      </c>
      <c r="C33" s="46">
        <v>60014</v>
      </c>
      <c r="D33" s="47" t="s">
        <v>29</v>
      </c>
      <c r="E33" s="48" t="s">
        <v>21</v>
      </c>
      <c r="F33" s="48">
        <v>2016</v>
      </c>
      <c r="G33" s="45">
        <v>139220</v>
      </c>
      <c r="H33" s="10" t="s">
        <v>22</v>
      </c>
      <c r="I33" s="11">
        <f>SUM(I34:I36)</f>
        <v>139220</v>
      </c>
    </row>
    <row r="34" spans="1:9">
      <c r="A34" s="39"/>
      <c r="B34" s="39"/>
      <c r="C34" s="39"/>
      <c r="D34" s="41"/>
      <c r="E34" s="43"/>
      <c r="F34" s="43"/>
      <c r="G34" s="24"/>
      <c r="H34" s="12" t="s">
        <v>23</v>
      </c>
      <c r="I34" s="13">
        <f>139220-15857</f>
        <v>123363</v>
      </c>
    </row>
    <row r="35" spans="1:9" ht="26.25">
      <c r="A35" s="39"/>
      <c r="B35" s="39"/>
      <c r="C35" s="39"/>
      <c r="D35" s="41"/>
      <c r="E35" s="43"/>
      <c r="F35" s="43"/>
      <c r="G35" s="24"/>
      <c r="H35" s="14" t="s">
        <v>24</v>
      </c>
      <c r="I35" s="15">
        <v>0</v>
      </c>
    </row>
    <row r="36" spans="1:9">
      <c r="A36" s="40"/>
      <c r="B36" s="40"/>
      <c r="C36" s="40"/>
      <c r="D36" s="42"/>
      <c r="E36" s="44"/>
      <c r="F36" s="44"/>
      <c r="G36" s="25"/>
      <c r="H36" s="12" t="s">
        <v>25</v>
      </c>
      <c r="I36" s="15">
        <f>15857</f>
        <v>15857</v>
      </c>
    </row>
    <row r="37" spans="1:9">
      <c r="A37" s="46">
        <v>6</v>
      </c>
      <c r="B37" s="46">
        <v>600</v>
      </c>
      <c r="C37" s="46">
        <v>60014</v>
      </c>
      <c r="D37" s="47" t="s">
        <v>30</v>
      </c>
      <c r="E37" s="48" t="s">
        <v>21</v>
      </c>
      <c r="F37" s="48">
        <v>2016</v>
      </c>
      <c r="G37" s="45">
        <v>187350</v>
      </c>
      <c r="H37" s="10" t="s">
        <v>22</v>
      </c>
      <c r="I37" s="11">
        <f>SUM(I38:I40)</f>
        <v>187350</v>
      </c>
    </row>
    <row r="38" spans="1:9">
      <c r="A38" s="39"/>
      <c r="B38" s="39"/>
      <c r="C38" s="39"/>
      <c r="D38" s="41"/>
      <c r="E38" s="43"/>
      <c r="F38" s="43"/>
      <c r="G38" s="24"/>
      <c r="H38" s="12" t="s">
        <v>23</v>
      </c>
      <c r="I38" s="13">
        <v>187350</v>
      </c>
    </row>
    <row r="39" spans="1:9" ht="26.25">
      <c r="A39" s="39"/>
      <c r="B39" s="39"/>
      <c r="C39" s="39"/>
      <c r="D39" s="41"/>
      <c r="E39" s="43"/>
      <c r="F39" s="43"/>
      <c r="G39" s="24"/>
      <c r="H39" s="14" t="s">
        <v>24</v>
      </c>
      <c r="I39" s="15">
        <v>0</v>
      </c>
    </row>
    <row r="40" spans="1:9">
      <c r="A40" s="40"/>
      <c r="B40" s="40"/>
      <c r="C40" s="40"/>
      <c r="D40" s="42"/>
      <c r="E40" s="44"/>
      <c r="F40" s="44"/>
      <c r="G40" s="25"/>
      <c r="H40" s="12" t="s">
        <v>25</v>
      </c>
      <c r="I40" s="15">
        <v>0</v>
      </c>
    </row>
    <row r="41" spans="1:9">
      <c r="A41" s="46">
        <v>7</v>
      </c>
      <c r="B41" s="46">
        <v>710</v>
      </c>
      <c r="C41" s="46">
        <v>71012</v>
      </c>
      <c r="D41" s="47" t="s">
        <v>30</v>
      </c>
      <c r="E41" s="48" t="s">
        <v>31</v>
      </c>
      <c r="F41" s="48">
        <v>2016</v>
      </c>
      <c r="G41" s="45">
        <f>I41</f>
        <v>40000</v>
      </c>
      <c r="H41" s="10" t="s">
        <v>22</v>
      </c>
      <c r="I41" s="11">
        <f>SUM(I42:I44)</f>
        <v>40000</v>
      </c>
    </row>
    <row r="42" spans="1:9">
      <c r="A42" s="39"/>
      <c r="B42" s="39"/>
      <c r="C42" s="39"/>
      <c r="D42" s="41"/>
      <c r="E42" s="43"/>
      <c r="F42" s="43"/>
      <c r="G42" s="24"/>
      <c r="H42" s="12" t="s">
        <v>23</v>
      </c>
      <c r="I42" s="13">
        <v>40000</v>
      </c>
    </row>
    <row r="43" spans="1:9" ht="26.25">
      <c r="A43" s="39"/>
      <c r="B43" s="39"/>
      <c r="C43" s="39"/>
      <c r="D43" s="41"/>
      <c r="E43" s="43"/>
      <c r="F43" s="43"/>
      <c r="G43" s="24"/>
      <c r="H43" s="14" t="s">
        <v>24</v>
      </c>
      <c r="I43" s="15">
        <v>0</v>
      </c>
    </row>
    <row r="44" spans="1:9">
      <c r="A44" s="40"/>
      <c r="B44" s="40"/>
      <c r="C44" s="40"/>
      <c r="D44" s="42"/>
      <c r="E44" s="44"/>
      <c r="F44" s="44"/>
      <c r="G44" s="25"/>
      <c r="H44" s="12" t="s">
        <v>25</v>
      </c>
      <c r="I44" s="15">
        <v>0</v>
      </c>
    </row>
    <row r="45" spans="1:9">
      <c r="A45" s="46">
        <v>8</v>
      </c>
      <c r="B45" s="46">
        <v>710</v>
      </c>
      <c r="C45" s="46">
        <v>71015</v>
      </c>
      <c r="D45" s="47" t="s">
        <v>30</v>
      </c>
      <c r="E45" s="48" t="s">
        <v>32</v>
      </c>
      <c r="F45" s="48">
        <v>2016</v>
      </c>
      <c r="G45" s="45">
        <f>I45</f>
        <v>60000</v>
      </c>
      <c r="H45" s="10" t="s">
        <v>22</v>
      </c>
      <c r="I45" s="11">
        <f>SUM(I46:I48)</f>
        <v>60000</v>
      </c>
    </row>
    <row r="46" spans="1:9">
      <c r="A46" s="39"/>
      <c r="B46" s="39"/>
      <c r="C46" s="39"/>
      <c r="D46" s="41"/>
      <c r="E46" s="43"/>
      <c r="F46" s="43"/>
      <c r="G46" s="24"/>
      <c r="H46" s="12" t="s">
        <v>23</v>
      </c>
      <c r="I46" s="13">
        <v>60000</v>
      </c>
    </row>
    <row r="47" spans="1:9" ht="26.25">
      <c r="A47" s="39"/>
      <c r="B47" s="39"/>
      <c r="C47" s="39"/>
      <c r="D47" s="41"/>
      <c r="E47" s="43"/>
      <c r="F47" s="43"/>
      <c r="G47" s="24"/>
      <c r="H47" s="14" t="s">
        <v>24</v>
      </c>
      <c r="I47" s="15">
        <v>0</v>
      </c>
    </row>
    <row r="48" spans="1:9">
      <c r="A48" s="40"/>
      <c r="B48" s="40"/>
      <c r="C48" s="40"/>
      <c r="D48" s="42"/>
      <c r="E48" s="44"/>
      <c r="F48" s="44"/>
      <c r="G48" s="25"/>
      <c r="H48" s="12" t="s">
        <v>25</v>
      </c>
      <c r="I48" s="15">
        <v>0</v>
      </c>
    </row>
    <row r="51" spans="1:9">
      <c r="A51" s="2"/>
      <c r="B51" s="2"/>
      <c r="C51" s="2"/>
      <c r="D51" s="2"/>
      <c r="E51" s="2" t="s">
        <v>1</v>
      </c>
      <c r="F51" s="2"/>
      <c r="G51" s="2"/>
      <c r="H51" s="3"/>
      <c r="I51" s="49" t="s">
        <v>2</v>
      </c>
    </row>
    <row r="52" spans="1:9">
      <c r="A52" s="4"/>
      <c r="B52" s="4"/>
      <c r="C52" s="4"/>
      <c r="D52" s="4" t="s">
        <v>3</v>
      </c>
      <c r="E52" s="4" t="s">
        <v>4</v>
      </c>
      <c r="F52" s="4" t="s">
        <v>5</v>
      </c>
      <c r="G52" s="4" t="s">
        <v>6</v>
      </c>
      <c r="H52" s="5" t="s">
        <v>7</v>
      </c>
      <c r="I52" s="50"/>
    </row>
    <row r="53" spans="1:9">
      <c r="A53" s="4" t="s">
        <v>8</v>
      </c>
      <c r="B53" s="4" t="s">
        <v>9</v>
      </c>
      <c r="C53" s="4" t="s">
        <v>10</v>
      </c>
      <c r="D53" s="4" t="s">
        <v>11</v>
      </c>
      <c r="E53" s="4" t="s">
        <v>12</v>
      </c>
      <c r="F53" s="4" t="s">
        <v>13</v>
      </c>
      <c r="G53" s="4" t="s">
        <v>14</v>
      </c>
      <c r="H53" s="5" t="s">
        <v>15</v>
      </c>
      <c r="I53" s="50"/>
    </row>
    <row r="54" spans="1:9">
      <c r="A54" s="4"/>
      <c r="B54" s="4"/>
      <c r="C54" s="4"/>
      <c r="D54" s="4"/>
      <c r="E54" s="4" t="s">
        <v>16</v>
      </c>
      <c r="F54" s="4"/>
      <c r="G54" s="4" t="s">
        <v>17</v>
      </c>
      <c r="H54" s="5"/>
      <c r="I54" s="50"/>
    </row>
    <row r="55" spans="1:9">
      <c r="A55" s="6"/>
      <c r="B55" s="6"/>
      <c r="C55" s="6"/>
      <c r="D55" s="6"/>
      <c r="E55" s="6" t="s">
        <v>18</v>
      </c>
      <c r="F55" s="6"/>
      <c r="G55" s="6" t="s">
        <v>19</v>
      </c>
      <c r="H55" s="7"/>
      <c r="I55" s="51"/>
    </row>
    <row r="56" spans="1:9">
      <c r="A56" s="8">
        <v>1</v>
      </c>
      <c r="B56" s="8">
        <v>2</v>
      </c>
      <c r="C56" s="8">
        <v>3</v>
      </c>
      <c r="D56" s="8">
        <v>4</v>
      </c>
      <c r="E56" s="8">
        <v>5</v>
      </c>
      <c r="F56" s="8">
        <v>6</v>
      </c>
      <c r="G56" s="8">
        <v>7</v>
      </c>
      <c r="H56" s="8">
        <v>8</v>
      </c>
      <c r="I56" s="9">
        <v>10</v>
      </c>
    </row>
    <row r="57" spans="1:9">
      <c r="A57" s="46">
        <v>9</v>
      </c>
      <c r="B57" s="46">
        <v>750</v>
      </c>
      <c r="C57" s="46">
        <v>75095</v>
      </c>
      <c r="D57" s="47" t="s">
        <v>33</v>
      </c>
      <c r="E57" s="48" t="s">
        <v>31</v>
      </c>
      <c r="F57" s="48">
        <v>2016</v>
      </c>
      <c r="G57" s="45">
        <v>880521</v>
      </c>
      <c r="H57" s="10" t="s">
        <v>22</v>
      </c>
      <c r="I57" s="11">
        <f>SUM(I58:I60)</f>
        <v>880521</v>
      </c>
    </row>
    <row r="58" spans="1:9">
      <c r="A58" s="39"/>
      <c r="B58" s="39"/>
      <c r="C58" s="39"/>
      <c r="D58" s="41"/>
      <c r="E58" s="43"/>
      <c r="F58" s="43"/>
      <c r="G58" s="24"/>
      <c r="H58" s="12" t="s">
        <v>23</v>
      </c>
      <c r="I58" s="13">
        <v>880521</v>
      </c>
    </row>
    <row r="59" spans="1:9" ht="26.25">
      <c r="A59" s="39"/>
      <c r="B59" s="39"/>
      <c r="C59" s="39"/>
      <c r="D59" s="41"/>
      <c r="E59" s="43"/>
      <c r="F59" s="43"/>
      <c r="G59" s="24"/>
      <c r="H59" s="14" t="s">
        <v>24</v>
      </c>
      <c r="I59" s="15">
        <v>0</v>
      </c>
    </row>
    <row r="60" spans="1:9">
      <c r="A60" s="40"/>
      <c r="B60" s="40"/>
      <c r="C60" s="40"/>
      <c r="D60" s="42"/>
      <c r="E60" s="44"/>
      <c r="F60" s="44"/>
      <c r="G60" s="25"/>
      <c r="H60" s="12" t="s">
        <v>25</v>
      </c>
      <c r="I60" s="15">
        <v>0</v>
      </c>
    </row>
    <row r="61" spans="1:9">
      <c r="A61" s="46">
        <v>10</v>
      </c>
      <c r="B61" s="46">
        <v>750</v>
      </c>
      <c r="C61" s="46">
        <v>75095</v>
      </c>
      <c r="D61" s="47" t="s">
        <v>34</v>
      </c>
      <c r="E61" s="48" t="s">
        <v>31</v>
      </c>
      <c r="F61" s="48">
        <v>2016</v>
      </c>
      <c r="G61" s="45">
        <v>76570</v>
      </c>
      <c r="H61" s="10" t="s">
        <v>22</v>
      </c>
      <c r="I61" s="11">
        <f>SUM(I62:I64)</f>
        <v>76570</v>
      </c>
    </row>
    <row r="62" spans="1:9">
      <c r="A62" s="39"/>
      <c r="B62" s="39"/>
      <c r="C62" s="39"/>
      <c r="D62" s="41"/>
      <c r="E62" s="43"/>
      <c r="F62" s="43"/>
      <c r="G62" s="24"/>
      <c r="H62" s="12" t="s">
        <v>23</v>
      </c>
      <c r="I62" s="13">
        <v>76570</v>
      </c>
    </row>
    <row r="63" spans="1:9" ht="26.25">
      <c r="A63" s="39"/>
      <c r="B63" s="39"/>
      <c r="C63" s="39"/>
      <c r="D63" s="41"/>
      <c r="E63" s="43"/>
      <c r="F63" s="43"/>
      <c r="G63" s="24"/>
      <c r="H63" s="14" t="s">
        <v>24</v>
      </c>
      <c r="I63" s="15">
        <v>0</v>
      </c>
    </row>
    <row r="64" spans="1:9">
      <c r="A64" s="40"/>
      <c r="B64" s="40"/>
      <c r="C64" s="40"/>
      <c r="D64" s="42"/>
      <c r="E64" s="44"/>
      <c r="F64" s="44"/>
      <c r="G64" s="25"/>
      <c r="H64" s="12" t="s">
        <v>25</v>
      </c>
      <c r="I64" s="15">
        <v>0</v>
      </c>
    </row>
    <row r="65" spans="1:9">
      <c r="A65" s="46">
        <v>11</v>
      </c>
      <c r="B65" s="46">
        <v>750</v>
      </c>
      <c r="C65" s="46">
        <v>75095</v>
      </c>
      <c r="D65" s="47" t="s">
        <v>35</v>
      </c>
      <c r="E65" s="48" t="s">
        <v>31</v>
      </c>
      <c r="F65" s="48">
        <v>2016</v>
      </c>
      <c r="G65" s="45">
        <v>22380</v>
      </c>
      <c r="H65" s="10" t="s">
        <v>22</v>
      </c>
      <c r="I65" s="11">
        <f>SUM(I66:I68)</f>
        <v>22380</v>
      </c>
    </row>
    <row r="66" spans="1:9">
      <c r="A66" s="39"/>
      <c r="B66" s="39"/>
      <c r="C66" s="39"/>
      <c r="D66" s="41"/>
      <c r="E66" s="43"/>
      <c r="F66" s="43"/>
      <c r="G66" s="24"/>
      <c r="H66" s="12" t="s">
        <v>23</v>
      </c>
      <c r="I66" s="13">
        <v>22380</v>
      </c>
    </row>
    <row r="67" spans="1:9" ht="26.25">
      <c r="A67" s="39"/>
      <c r="B67" s="39"/>
      <c r="C67" s="39"/>
      <c r="D67" s="41"/>
      <c r="E67" s="43"/>
      <c r="F67" s="43"/>
      <c r="G67" s="24"/>
      <c r="H67" s="14" t="s">
        <v>24</v>
      </c>
      <c r="I67" s="15">
        <v>0</v>
      </c>
    </row>
    <row r="68" spans="1:9">
      <c r="A68" s="40"/>
      <c r="B68" s="40"/>
      <c r="C68" s="40"/>
      <c r="D68" s="42"/>
      <c r="E68" s="44"/>
      <c r="F68" s="44"/>
      <c r="G68" s="25"/>
      <c r="H68" s="12" t="s">
        <v>25</v>
      </c>
      <c r="I68" s="15">
        <v>0</v>
      </c>
    </row>
    <row r="69" spans="1:9">
      <c r="A69" s="46">
        <v>12</v>
      </c>
      <c r="B69" s="46">
        <v>801</v>
      </c>
      <c r="C69" s="46">
        <v>80102</v>
      </c>
      <c r="D69" s="47" t="s">
        <v>33</v>
      </c>
      <c r="E69" s="48" t="s">
        <v>36</v>
      </c>
      <c r="F69" s="48">
        <v>2016</v>
      </c>
      <c r="G69" s="45">
        <v>34589</v>
      </c>
      <c r="H69" s="10" t="s">
        <v>22</v>
      </c>
      <c r="I69" s="11">
        <f>SUM(I70:I72)</f>
        <v>34589</v>
      </c>
    </row>
    <row r="70" spans="1:9">
      <c r="A70" s="39"/>
      <c r="B70" s="39"/>
      <c r="C70" s="39"/>
      <c r="D70" s="41"/>
      <c r="E70" s="43"/>
      <c r="F70" s="43"/>
      <c r="G70" s="24"/>
      <c r="H70" s="12" t="s">
        <v>23</v>
      </c>
      <c r="I70" s="15">
        <v>34589</v>
      </c>
    </row>
    <row r="71" spans="1:9" ht="26.25">
      <c r="A71" s="39"/>
      <c r="B71" s="39"/>
      <c r="C71" s="39"/>
      <c r="D71" s="41"/>
      <c r="E71" s="43"/>
      <c r="F71" s="43"/>
      <c r="G71" s="24"/>
      <c r="H71" s="14" t="s">
        <v>24</v>
      </c>
      <c r="I71" s="15"/>
    </row>
    <row r="72" spans="1:9">
      <c r="A72" s="40"/>
      <c r="B72" s="40"/>
      <c r="C72" s="40"/>
      <c r="D72" s="42"/>
      <c r="E72" s="44"/>
      <c r="F72" s="44"/>
      <c r="G72" s="25"/>
      <c r="H72" s="12" t="s">
        <v>25</v>
      </c>
      <c r="I72" s="15">
        <v>0</v>
      </c>
    </row>
    <row r="73" spans="1:9">
      <c r="A73" s="46">
        <v>13</v>
      </c>
      <c r="B73" s="46">
        <v>801</v>
      </c>
      <c r="C73" s="46">
        <v>80102</v>
      </c>
      <c r="D73" s="47" t="s">
        <v>37</v>
      </c>
      <c r="E73" s="48" t="s">
        <v>36</v>
      </c>
      <c r="F73" s="48">
        <v>2016</v>
      </c>
      <c r="G73" s="45">
        <f>I73</f>
        <v>1663</v>
      </c>
      <c r="H73" s="10" t="s">
        <v>22</v>
      </c>
      <c r="I73" s="11">
        <f>SUM(I74:I76)</f>
        <v>1663</v>
      </c>
    </row>
    <row r="74" spans="1:9">
      <c r="A74" s="39"/>
      <c r="B74" s="39"/>
      <c r="C74" s="39"/>
      <c r="D74" s="41"/>
      <c r="E74" s="43"/>
      <c r="F74" s="43"/>
      <c r="G74" s="24"/>
      <c r="H74" s="12" t="s">
        <v>23</v>
      </c>
      <c r="I74" s="15">
        <v>1663</v>
      </c>
    </row>
    <row r="75" spans="1:9" ht="26.25">
      <c r="A75" s="39"/>
      <c r="B75" s="39"/>
      <c r="C75" s="39"/>
      <c r="D75" s="41"/>
      <c r="E75" s="43"/>
      <c r="F75" s="43"/>
      <c r="G75" s="24"/>
      <c r="H75" s="14" t="s">
        <v>24</v>
      </c>
      <c r="I75" s="15"/>
    </row>
    <row r="76" spans="1:9">
      <c r="A76" s="40"/>
      <c r="B76" s="40"/>
      <c r="C76" s="40"/>
      <c r="D76" s="42"/>
      <c r="E76" s="44"/>
      <c r="F76" s="44"/>
      <c r="G76" s="25"/>
      <c r="H76" s="12" t="s">
        <v>25</v>
      </c>
      <c r="I76" s="15">
        <v>0</v>
      </c>
    </row>
    <row r="77" spans="1:9">
      <c r="A77" s="46">
        <v>14</v>
      </c>
      <c r="B77" s="46">
        <v>801</v>
      </c>
      <c r="C77" s="46">
        <v>80111</v>
      </c>
      <c r="D77" s="47" t="s">
        <v>37</v>
      </c>
      <c r="E77" s="48" t="s">
        <v>36</v>
      </c>
      <c r="F77" s="48">
        <v>2016</v>
      </c>
      <c r="G77" s="45">
        <f>I77</f>
        <v>4837</v>
      </c>
      <c r="H77" s="10" t="s">
        <v>22</v>
      </c>
      <c r="I77" s="11">
        <f>SUM(I78:I80)</f>
        <v>4837</v>
      </c>
    </row>
    <row r="78" spans="1:9">
      <c r="A78" s="39"/>
      <c r="B78" s="39"/>
      <c r="C78" s="39"/>
      <c r="D78" s="41"/>
      <c r="E78" s="43"/>
      <c r="F78" s="43"/>
      <c r="G78" s="24"/>
      <c r="H78" s="12" t="s">
        <v>23</v>
      </c>
      <c r="I78" s="15">
        <v>4837</v>
      </c>
    </row>
    <row r="79" spans="1:9" ht="26.25">
      <c r="A79" s="39"/>
      <c r="B79" s="39"/>
      <c r="C79" s="39"/>
      <c r="D79" s="41"/>
      <c r="E79" s="43"/>
      <c r="F79" s="43"/>
      <c r="G79" s="24"/>
      <c r="H79" s="14" t="s">
        <v>24</v>
      </c>
      <c r="I79" s="15"/>
    </row>
    <row r="80" spans="1:9">
      <c r="A80" s="40"/>
      <c r="B80" s="40"/>
      <c r="C80" s="40"/>
      <c r="D80" s="42"/>
      <c r="E80" s="44"/>
      <c r="F80" s="44"/>
      <c r="G80" s="25"/>
      <c r="H80" s="12" t="s">
        <v>25</v>
      </c>
      <c r="I80" s="15">
        <v>0</v>
      </c>
    </row>
    <row r="81" spans="1:9">
      <c r="A81" s="46">
        <v>15</v>
      </c>
      <c r="B81" s="46">
        <v>801</v>
      </c>
      <c r="C81" s="46">
        <v>80130</v>
      </c>
      <c r="D81" s="47" t="s">
        <v>38</v>
      </c>
      <c r="E81" s="48" t="s">
        <v>39</v>
      </c>
      <c r="F81" s="48">
        <v>2016</v>
      </c>
      <c r="G81" s="45">
        <v>4402</v>
      </c>
      <c r="H81" s="10" t="s">
        <v>22</v>
      </c>
      <c r="I81" s="11">
        <f>SUM(I82:I84)</f>
        <v>4402</v>
      </c>
    </row>
    <row r="82" spans="1:9">
      <c r="A82" s="39"/>
      <c r="B82" s="39"/>
      <c r="C82" s="39"/>
      <c r="D82" s="41"/>
      <c r="E82" s="43"/>
      <c r="F82" s="43"/>
      <c r="G82" s="24"/>
      <c r="H82" s="12" t="s">
        <v>23</v>
      </c>
      <c r="I82" s="15">
        <v>4402</v>
      </c>
    </row>
    <row r="83" spans="1:9" ht="26.25">
      <c r="A83" s="39"/>
      <c r="B83" s="39"/>
      <c r="C83" s="39"/>
      <c r="D83" s="41"/>
      <c r="E83" s="43"/>
      <c r="F83" s="43"/>
      <c r="G83" s="24"/>
      <c r="H83" s="14" t="s">
        <v>24</v>
      </c>
      <c r="I83" s="15"/>
    </row>
    <row r="84" spans="1:9">
      <c r="A84" s="40"/>
      <c r="B84" s="40"/>
      <c r="C84" s="40"/>
      <c r="D84" s="42"/>
      <c r="E84" s="44"/>
      <c r="F84" s="44"/>
      <c r="G84" s="25"/>
      <c r="H84" s="12" t="s">
        <v>25</v>
      </c>
      <c r="I84" s="15">
        <v>0</v>
      </c>
    </row>
    <row r="85" spans="1:9">
      <c r="A85" s="46">
        <v>16</v>
      </c>
      <c r="B85" s="46">
        <v>801</v>
      </c>
      <c r="C85" s="46">
        <v>80150</v>
      </c>
      <c r="D85" s="47" t="s">
        <v>40</v>
      </c>
      <c r="E85" s="48" t="s">
        <v>41</v>
      </c>
      <c r="F85" s="48">
        <v>2016</v>
      </c>
      <c r="G85" s="45">
        <v>37000</v>
      </c>
      <c r="H85" s="10" t="s">
        <v>22</v>
      </c>
      <c r="I85" s="11">
        <f>SUM(I86:I88)</f>
        <v>37000</v>
      </c>
    </row>
    <row r="86" spans="1:9">
      <c r="A86" s="39"/>
      <c r="B86" s="39"/>
      <c r="C86" s="39"/>
      <c r="D86" s="41"/>
      <c r="E86" s="43"/>
      <c r="F86" s="43"/>
      <c r="G86" s="24"/>
      <c r="H86" s="12" t="s">
        <v>23</v>
      </c>
      <c r="I86" s="15">
        <v>37000</v>
      </c>
    </row>
    <row r="87" spans="1:9" ht="26.25">
      <c r="A87" s="39"/>
      <c r="B87" s="39"/>
      <c r="C87" s="39"/>
      <c r="D87" s="41"/>
      <c r="E87" s="43"/>
      <c r="F87" s="43"/>
      <c r="G87" s="24"/>
      <c r="H87" s="14" t="s">
        <v>24</v>
      </c>
      <c r="I87" s="15"/>
    </row>
    <row r="88" spans="1:9">
      <c r="A88" s="40"/>
      <c r="B88" s="40"/>
      <c r="C88" s="40"/>
      <c r="D88" s="42"/>
      <c r="E88" s="44"/>
      <c r="F88" s="44"/>
      <c r="G88" s="25"/>
      <c r="H88" s="12" t="s">
        <v>25</v>
      </c>
      <c r="I88" s="15">
        <v>0</v>
      </c>
    </row>
    <row r="89" spans="1:9">
      <c r="A89" s="46">
        <v>17</v>
      </c>
      <c r="B89" s="46">
        <v>854</v>
      </c>
      <c r="C89" s="46">
        <v>85403</v>
      </c>
      <c r="D89" s="47" t="s">
        <v>33</v>
      </c>
      <c r="E89" s="48" t="s">
        <v>36</v>
      </c>
      <c r="F89" s="48">
        <v>2016</v>
      </c>
      <c r="G89" s="45">
        <v>24576</v>
      </c>
      <c r="H89" s="10" t="s">
        <v>22</v>
      </c>
      <c r="I89" s="11">
        <f>SUM(I90:I92)</f>
        <v>24576</v>
      </c>
    </row>
    <row r="90" spans="1:9">
      <c r="A90" s="39"/>
      <c r="B90" s="39"/>
      <c r="C90" s="39"/>
      <c r="D90" s="41"/>
      <c r="E90" s="43"/>
      <c r="F90" s="43"/>
      <c r="G90" s="24"/>
      <c r="H90" s="12" t="s">
        <v>23</v>
      </c>
      <c r="I90" s="15">
        <v>24576</v>
      </c>
    </row>
    <row r="91" spans="1:9" ht="26.25">
      <c r="A91" s="39"/>
      <c r="B91" s="39"/>
      <c r="C91" s="39"/>
      <c r="D91" s="41"/>
      <c r="E91" s="43"/>
      <c r="F91" s="43"/>
      <c r="G91" s="24"/>
      <c r="H91" s="14" t="s">
        <v>24</v>
      </c>
      <c r="I91" s="15"/>
    </row>
    <row r="92" spans="1:9">
      <c r="A92" s="40"/>
      <c r="B92" s="40"/>
      <c r="C92" s="40"/>
      <c r="D92" s="42"/>
      <c r="E92" s="44"/>
      <c r="F92" s="44"/>
      <c r="G92" s="25"/>
      <c r="H92" s="12" t="s">
        <v>25</v>
      </c>
      <c r="I92" s="15">
        <v>0</v>
      </c>
    </row>
    <row r="93" spans="1:9">
      <c r="A93" s="46">
        <v>18</v>
      </c>
      <c r="B93" s="46">
        <v>851</v>
      </c>
      <c r="C93" s="46">
        <v>85111</v>
      </c>
      <c r="D93" s="47" t="s">
        <v>42</v>
      </c>
      <c r="E93" s="48" t="s">
        <v>31</v>
      </c>
      <c r="F93" s="48">
        <v>2016</v>
      </c>
      <c r="G93" s="45">
        <v>369000</v>
      </c>
      <c r="H93" s="10" t="s">
        <v>22</v>
      </c>
      <c r="I93" s="11">
        <f>SUM(I94:I96)</f>
        <v>369000</v>
      </c>
    </row>
    <row r="94" spans="1:9">
      <c r="A94" s="39"/>
      <c r="B94" s="39"/>
      <c r="C94" s="39"/>
      <c r="D94" s="41"/>
      <c r="E94" s="43"/>
      <c r="F94" s="43"/>
      <c r="G94" s="24"/>
      <c r="H94" s="12" t="s">
        <v>23</v>
      </c>
      <c r="I94" s="13">
        <v>369000</v>
      </c>
    </row>
    <row r="95" spans="1:9" ht="26.25">
      <c r="A95" s="39"/>
      <c r="B95" s="39"/>
      <c r="C95" s="39"/>
      <c r="D95" s="41"/>
      <c r="E95" s="43"/>
      <c r="F95" s="43"/>
      <c r="G95" s="24"/>
      <c r="H95" s="14" t="s">
        <v>24</v>
      </c>
      <c r="I95" s="15">
        <v>0</v>
      </c>
    </row>
    <row r="96" spans="1:9">
      <c r="A96" s="40"/>
      <c r="B96" s="40"/>
      <c r="C96" s="40"/>
      <c r="D96" s="42"/>
      <c r="E96" s="44"/>
      <c r="F96" s="44"/>
      <c r="G96" s="25"/>
      <c r="H96" s="12" t="s">
        <v>25</v>
      </c>
      <c r="I96" s="15">
        <v>0</v>
      </c>
    </row>
    <row r="98" spans="1:9">
      <c r="A98" s="2"/>
      <c r="B98" s="2"/>
      <c r="C98" s="2"/>
      <c r="D98" s="2"/>
      <c r="E98" s="2" t="s">
        <v>1</v>
      </c>
      <c r="F98" s="2"/>
      <c r="G98" s="2"/>
      <c r="H98" s="3"/>
      <c r="I98" s="49" t="s">
        <v>2</v>
      </c>
    </row>
    <row r="99" spans="1:9">
      <c r="A99" s="4"/>
      <c r="B99" s="4"/>
      <c r="C99" s="4"/>
      <c r="D99" s="4" t="s">
        <v>3</v>
      </c>
      <c r="E99" s="4" t="s">
        <v>4</v>
      </c>
      <c r="F99" s="4" t="s">
        <v>5</v>
      </c>
      <c r="G99" s="4" t="s">
        <v>6</v>
      </c>
      <c r="H99" s="5" t="s">
        <v>7</v>
      </c>
      <c r="I99" s="50"/>
    </row>
    <row r="100" spans="1:9">
      <c r="A100" s="4" t="s">
        <v>8</v>
      </c>
      <c r="B100" s="4" t="s">
        <v>9</v>
      </c>
      <c r="C100" s="4" t="s">
        <v>10</v>
      </c>
      <c r="D100" s="4" t="s">
        <v>11</v>
      </c>
      <c r="E100" s="4" t="s">
        <v>12</v>
      </c>
      <c r="F100" s="4" t="s">
        <v>13</v>
      </c>
      <c r="G100" s="4" t="s">
        <v>14</v>
      </c>
      <c r="H100" s="5" t="s">
        <v>15</v>
      </c>
      <c r="I100" s="50"/>
    </row>
    <row r="101" spans="1:9">
      <c r="A101" s="4"/>
      <c r="B101" s="4"/>
      <c r="C101" s="4"/>
      <c r="D101" s="4"/>
      <c r="E101" s="4" t="s">
        <v>16</v>
      </c>
      <c r="F101" s="4"/>
      <c r="G101" s="4" t="s">
        <v>17</v>
      </c>
      <c r="H101" s="5"/>
      <c r="I101" s="50"/>
    </row>
    <row r="102" spans="1:9">
      <c r="A102" s="6"/>
      <c r="B102" s="6"/>
      <c r="C102" s="6"/>
      <c r="D102" s="6"/>
      <c r="E102" s="6" t="s">
        <v>18</v>
      </c>
      <c r="F102" s="6"/>
      <c r="G102" s="6" t="s">
        <v>19</v>
      </c>
      <c r="H102" s="7"/>
      <c r="I102" s="51"/>
    </row>
    <row r="103" spans="1:9">
      <c r="A103" s="8">
        <v>1</v>
      </c>
      <c r="B103" s="8">
        <v>2</v>
      </c>
      <c r="C103" s="8">
        <v>3</v>
      </c>
      <c r="D103" s="8">
        <v>4</v>
      </c>
      <c r="E103" s="8">
        <v>5</v>
      </c>
      <c r="F103" s="8">
        <v>6</v>
      </c>
      <c r="G103" s="8">
        <v>7</v>
      </c>
      <c r="H103" s="8">
        <v>8</v>
      </c>
      <c r="I103" s="9">
        <v>10</v>
      </c>
    </row>
    <row r="104" spans="1:9">
      <c r="A104" s="46">
        <v>19</v>
      </c>
      <c r="B104" s="46">
        <v>900</v>
      </c>
      <c r="C104" s="46">
        <v>90095</v>
      </c>
      <c r="D104" s="47" t="s">
        <v>43</v>
      </c>
      <c r="E104" s="48" t="s">
        <v>44</v>
      </c>
      <c r="F104" s="48">
        <v>2016</v>
      </c>
      <c r="G104" s="45">
        <f>I104</f>
        <v>65100</v>
      </c>
      <c r="H104" s="10" t="s">
        <v>22</v>
      </c>
      <c r="I104" s="11">
        <f>SUM(I105:I107)</f>
        <v>65100</v>
      </c>
    </row>
    <row r="105" spans="1:9">
      <c r="A105" s="39"/>
      <c r="B105" s="39"/>
      <c r="C105" s="39"/>
      <c r="D105" s="41"/>
      <c r="E105" s="43"/>
      <c r="F105" s="43"/>
      <c r="G105" s="24"/>
      <c r="H105" s="12" t="s">
        <v>23</v>
      </c>
      <c r="I105" s="13">
        <v>9765</v>
      </c>
    </row>
    <row r="106" spans="1:9" ht="26.25">
      <c r="A106" s="39"/>
      <c r="B106" s="39"/>
      <c r="C106" s="39"/>
      <c r="D106" s="41"/>
      <c r="E106" s="43"/>
      <c r="F106" s="43"/>
      <c r="G106" s="24"/>
      <c r="H106" s="14" t="s">
        <v>24</v>
      </c>
      <c r="I106" s="15">
        <v>55335</v>
      </c>
    </row>
    <row r="107" spans="1:9">
      <c r="A107" s="40"/>
      <c r="B107" s="40"/>
      <c r="C107" s="40"/>
      <c r="D107" s="42"/>
      <c r="E107" s="44"/>
      <c r="F107" s="44"/>
      <c r="G107" s="25"/>
      <c r="H107" s="12" t="s">
        <v>25</v>
      </c>
      <c r="I107" s="15">
        <v>0</v>
      </c>
    </row>
    <row r="108" spans="1:9">
      <c r="A108" s="46">
        <v>20</v>
      </c>
      <c r="B108" s="46">
        <v>900</v>
      </c>
      <c r="C108" s="46">
        <v>90095</v>
      </c>
      <c r="D108" s="47" t="s">
        <v>45</v>
      </c>
      <c r="E108" s="48" t="s">
        <v>44</v>
      </c>
      <c r="F108" s="48">
        <v>2016</v>
      </c>
      <c r="G108" s="45">
        <f t="shared" ref="G108" si="0">I108</f>
        <v>200000</v>
      </c>
      <c r="H108" s="10" t="s">
        <v>22</v>
      </c>
      <c r="I108" s="11">
        <f>SUM(I109:I111)</f>
        <v>200000</v>
      </c>
    </row>
    <row r="109" spans="1:9">
      <c r="A109" s="39"/>
      <c r="B109" s="39"/>
      <c r="C109" s="39"/>
      <c r="D109" s="41"/>
      <c r="E109" s="43"/>
      <c r="F109" s="43"/>
      <c r="G109" s="24"/>
      <c r="H109" s="12" t="s">
        <v>23</v>
      </c>
      <c r="I109" s="13">
        <v>30000</v>
      </c>
    </row>
    <row r="110" spans="1:9" ht="26.25">
      <c r="A110" s="39"/>
      <c r="B110" s="39"/>
      <c r="C110" s="39"/>
      <c r="D110" s="41"/>
      <c r="E110" s="43"/>
      <c r="F110" s="43"/>
      <c r="G110" s="24"/>
      <c r="H110" s="14" t="s">
        <v>24</v>
      </c>
      <c r="I110" s="15">
        <v>170000</v>
      </c>
    </row>
    <row r="111" spans="1:9">
      <c r="A111" s="40"/>
      <c r="B111" s="40"/>
      <c r="C111" s="40"/>
      <c r="D111" s="42"/>
      <c r="E111" s="44"/>
      <c r="F111" s="44"/>
      <c r="G111" s="25"/>
      <c r="H111" s="12" t="s">
        <v>25</v>
      </c>
      <c r="I111" s="15">
        <v>0</v>
      </c>
    </row>
    <row r="112" spans="1:9">
      <c r="A112" s="46">
        <v>21</v>
      </c>
      <c r="B112" s="46">
        <v>900</v>
      </c>
      <c r="C112" s="46">
        <v>90095</v>
      </c>
      <c r="D112" s="47" t="s">
        <v>46</v>
      </c>
      <c r="E112" s="48" t="s">
        <v>44</v>
      </c>
      <c r="F112" s="48">
        <v>2016</v>
      </c>
      <c r="G112" s="45">
        <f>I112</f>
        <v>72500</v>
      </c>
      <c r="H112" s="10" t="s">
        <v>22</v>
      </c>
      <c r="I112" s="11">
        <f>SUM(I113:I115)</f>
        <v>72500</v>
      </c>
    </row>
    <row r="113" spans="1:9">
      <c r="A113" s="39"/>
      <c r="B113" s="39"/>
      <c r="C113" s="39"/>
      <c r="D113" s="41"/>
      <c r="E113" s="43"/>
      <c r="F113" s="43"/>
      <c r="G113" s="24"/>
      <c r="H113" s="12" t="s">
        <v>23</v>
      </c>
      <c r="I113" s="13">
        <f>15000-4125</f>
        <v>10875</v>
      </c>
    </row>
    <row r="114" spans="1:9" ht="26.25">
      <c r="A114" s="39"/>
      <c r="B114" s="39"/>
      <c r="C114" s="39"/>
      <c r="D114" s="41"/>
      <c r="E114" s="43"/>
      <c r="F114" s="43"/>
      <c r="G114" s="24"/>
      <c r="H114" s="14" t="s">
        <v>24</v>
      </c>
      <c r="I114" s="15">
        <f>85000-23375</f>
        <v>61625</v>
      </c>
    </row>
    <row r="115" spans="1:9">
      <c r="A115" s="40"/>
      <c r="B115" s="40"/>
      <c r="C115" s="40"/>
      <c r="D115" s="42"/>
      <c r="E115" s="44"/>
      <c r="F115" s="44"/>
      <c r="G115" s="25"/>
      <c r="H115" s="12" t="s">
        <v>25</v>
      </c>
      <c r="I115" s="15">
        <v>0</v>
      </c>
    </row>
    <row r="116" spans="1:9">
      <c r="A116" s="39">
        <v>22</v>
      </c>
      <c r="B116" s="39">
        <v>900</v>
      </c>
      <c r="C116" s="39">
        <v>90095</v>
      </c>
      <c r="D116" s="41" t="s">
        <v>47</v>
      </c>
      <c r="E116" s="43" t="s">
        <v>44</v>
      </c>
      <c r="F116" s="43">
        <v>2016</v>
      </c>
      <c r="G116" s="24">
        <f t="shared" ref="G116" si="1">I116</f>
        <v>41643</v>
      </c>
      <c r="H116" s="16" t="s">
        <v>22</v>
      </c>
      <c r="I116" s="17">
        <f>SUM(I117:I119)</f>
        <v>41643</v>
      </c>
    </row>
    <row r="117" spans="1:9">
      <c r="A117" s="39"/>
      <c r="B117" s="39"/>
      <c r="C117" s="39"/>
      <c r="D117" s="41"/>
      <c r="E117" s="43"/>
      <c r="F117" s="43"/>
      <c r="G117" s="24"/>
      <c r="H117" s="12" t="s">
        <v>23</v>
      </c>
      <c r="I117" s="13">
        <v>41643</v>
      </c>
    </row>
    <row r="118" spans="1:9" ht="26.25">
      <c r="A118" s="39"/>
      <c r="B118" s="39"/>
      <c r="C118" s="39"/>
      <c r="D118" s="41"/>
      <c r="E118" s="43"/>
      <c r="F118" s="43"/>
      <c r="G118" s="24"/>
      <c r="H118" s="14" t="s">
        <v>24</v>
      </c>
      <c r="I118" s="15"/>
    </row>
    <row r="119" spans="1:9">
      <c r="A119" s="40"/>
      <c r="B119" s="40"/>
      <c r="C119" s="40"/>
      <c r="D119" s="42"/>
      <c r="E119" s="44"/>
      <c r="F119" s="44"/>
      <c r="G119" s="25"/>
      <c r="H119" s="12" t="s">
        <v>25</v>
      </c>
      <c r="I119" s="15">
        <v>0</v>
      </c>
    </row>
    <row r="120" spans="1:9">
      <c r="A120" s="26" t="s">
        <v>48</v>
      </c>
      <c r="B120" s="27"/>
      <c r="C120" s="27"/>
      <c r="D120" s="27"/>
      <c r="E120" s="28"/>
      <c r="F120" s="35">
        <v>2016</v>
      </c>
      <c r="G120" s="38">
        <f>G116+G112+G108+G104+G93+G89+G85+G81+G77+G73+G69+G65+G61+G57+G45+G41+G37+G33+G29+G25+G21+G17</f>
        <v>4855921</v>
      </c>
      <c r="H120" s="10" t="s">
        <v>22</v>
      </c>
      <c r="I120" s="11">
        <f>I121+I122+I123</f>
        <v>4855921</v>
      </c>
    </row>
    <row r="121" spans="1:9">
      <c r="A121" s="29"/>
      <c r="B121" s="30"/>
      <c r="C121" s="30"/>
      <c r="D121" s="30"/>
      <c r="E121" s="31"/>
      <c r="F121" s="36"/>
      <c r="G121" s="36"/>
      <c r="H121" s="18" t="s">
        <v>23</v>
      </c>
      <c r="I121" s="19">
        <f>I117+I113+I109+I105+I94+I90+I86+I82+I78+I74+I70+I66+I62+I58+I46+I42+I38+I34+I30+I26+I22+I18</f>
        <v>3056723</v>
      </c>
    </row>
    <row r="122" spans="1:9" ht="27">
      <c r="A122" s="29"/>
      <c r="B122" s="30"/>
      <c r="C122" s="30"/>
      <c r="D122" s="30"/>
      <c r="E122" s="31"/>
      <c r="F122" s="36"/>
      <c r="G122" s="36"/>
      <c r="H122" s="20" t="s">
        <v>24</v>
      </c>
      <c r="I122" s="19">
        <f>I118+I114+I110+I106+I95+I91+I87+I83+I79+I75+I71+I67+I63+I59+I47+I43+I39+I35+I31+I27+I23+I19</f>
        <v>1378212</v>
      </c>
    </row>
    <row r="123" spans="1:9">
      <c r="A123" s="32"/>
      <c r="B123" s="33"/>
      <c r="C123" s="33"/>
      <c r="D123" s="33"/>
      <c r="E123" s="34"/>
      <c r="F123" s="37"/>
      <c r="G123" s="37"/>
      <c r="H123" s="18" t="s">
        <v>25</v>
      </c>
      <c r="I123" s="19">
        <f>I119+I115+I111+I107+I96+I92+I88+I84+I80+I76+I72+I68+I64+I60+I48+I44+I40+I36+I32+I28+I24+I20</f>
        <v>420986</v>
      </c>
    </row>
  </sheetData>
  <mergeCells count="161">
    <mergeCell ref="A9:I9"/>
    <mergeCell ref="I11:I15"/>
    <mergeCell ref="A17:A20"/>
    <mergeCell ref="B17:B20"/>
    <mergeCell ref="C17:C20"/>
    <mergeCell ref="D17:D20"/>
    <mergeCell ref="E17:E20"/>
    <mergeCell ref="F17:F20"/>
    <mergeCell ref="G17:G20"/>
    <mergeCell ref="G21:G24"/>
    <mergeCell ref="A25:A28"/>
    <mergeCell ref="B25:B28"/>
    <mergeCell ref="C25:C28"/>
    <mergeCell ref="D25:D28"/>
    <mergeCell ref="E25:E28"/>
    <mergeCell ref="F25:F28"/>
    <mergeCell ref="G25:G28"/>
    <mergeCell ref="A21:A24"/>
    <mergeCell ref="B21:B24"/>
    <mergeCell ref="C21:C24"/>
    <mergeCell ref="D21:D24"/>
    <mergeCell ref="E21:E24"/>
    <mergeCell ref="F21:F24"/>
    <mergeCell ref="G29:G32"/>
    <mergeCell ref="A33:A36"/>
    <mergeCell ref="B33:B36"/>
    <mergeCell ref="C33:C36"/>
    <mergeCell ref="D33:D36"/>
    <mergeCell ref="E33:E36"/>
    <mergeCell ref="F33:F36"/>
    <mergeCell ref="G33:G36"/>
    <mergeCell ref="A29:A32"/>
    <mergeCell ref="B29:B32"/>
    <mergeCell ref="C29:C32"/>
    <mergeCell ref="D29:D32"/>
    <mergeCell ref="E29:E32"/>
    <mergeCell ref="F29:F32"/>
    <mergeCell ref="G37:G40"/>
    <mergeCell ref="A41:A44"/>
    <mergeCell ref="B41:B44"/>
    <mergeCell ref="C41:C44"/>
    <mergeCell ref="D41:D44"/>
    <mergeCell ref="E41:E44"/>
    <mergeCell ref="F41:F44"/>
    <mergeCell ref="G41:G44"/>
    <mergeCell ref="A37:A40"/>
    <mergeCell ref="B37:B40"/>
    <mergeCell ref="C37:C40"/>
    <mergeCell ref="D37:D40"/>
    <mergeCell ref="E37:E40"/>
    <mergeCell ref="F37:F40"/>
    <mergeCell ref="I51:I55"/>
    <mergeCell ref="A61:A64"/>
    <mergeCell ref="B61:B64"/>
    <mergeCell ref="C61:C64"/>
    <mergeCell ref="D61:D64"/>
    <mergeCell ref="E61:E64"/>
    <mergeCell ref="F61:F64"/>
    <mergeCell ref="G61:G64"/>
    <mergeCell ref="G45:G48"/>
    <mergeCell ref="A57:A60"/>
    <mergeCell ref="B57:B60"/>
    <mergeCell ref="C57:C60"/>
    <mergeCell ref="D57:D60"/>
    <mergeCell ref="E57:E60"/>
    <mergeCell ref="F57:F60"/>
    <mergeCell ref="G57:G60"/>
    <mergeCell ref="A45:A48"/>
    <mergeCell ref="B45:B48"/>
    <mergeCell ref="C45:C48"/>
    <mergeCell ref="D45:D48"/>
    <mergeCell ref="E45:E48"/>
    <mergeCell ref="F45:F48"/>
    <mergeCell ref="G65:G68"/>
    <mergeCell ref="A69:A72"/>
    <mergeCell ref="B69:B72"/>
    <mergeCell ref="C69:C72"/>
    <mergeCell ref="D69:D72"/>
    <mergeCell ref="E69:E72"/>
    <mergeCell ref="F69:F72"/>
    <mergeCell ref="G69:G72"/>
    <mergeCell ref="A65:A68"/>
    <mergeCell ref="B65:B68"/>
    <mergeCell ref="C65:C68"/>
    <mergeCell ref="D65:D68"/>
    <mergeCell ref="E65:E68"/>
    <mergeCell ref="F65:F68"/>
    <mergeCell ref="G73:G76"/>
    <mergeCell ref="A77:A80"/>
    <mergeCell ref="B77:B80"/>
    <mergeCell ref="C77:C80"/>
    <mergeCell ref="D77:D80"/>
    <mergeCell ref="E77:E80"/>
    <mergeCell ref="F77:F80"/>
    <mergeCell ref="G77:G80"/>
    <mergeCell ref="A73:A76"/>
    <mergeCell ref="B73:B76"/>
    <mergeCell ref="C73:C76"/>
    <mergeCell ref="D73:D76"/>
    <mergeCell ref="E73:E76"/>
    <mergeCell ref="F73:F76"/>
    <mergeCell ref="G81:G84"/>
    <mergeCell ref="A85:A88"/>
    <mergeCell ref="B85:B88"/>
    <mergeCell ref="C85:C88"/>
    <mergeCell ref="D85:D88"/>
    <mergeCell ref="E85:E88"/>
    <mergeCell ref="F85:F88"/>
    <mergeCell ref="G85:G88"/>
    <mergeCell ref="A81:A84"/>
    <mergeCell ref="B81:B84"/>
    <mergeCell ref="C81:C84"/>
    <mergeCell ref="D81:D84"/>
    <mergeCell ref="E81:E84"/>
    <mergeCell ref="F81:F84"/>
    <mergeCell ref="I98:I102"/>
    <mergeCell ref="A104:A107"/>
    <mergeCell ref="B104:B107"/>
    <mergeCell ref="C104:C107"/>
    <mergeCell ref="D104:D107"/>
    <mergeCell ref="E104:E107"/>
    <mergeCell ref="F104:F107"/>
    <mergeCell ref="G104:G107"/>
    <mergeCell ref="G89:G92"/>
    <mergeCell ref="A93:A96"/>
    <mergeCell ref="B93:B96"/>
    <mergeCell ref="C93:C96"/>
    <mergeCell ref="D93:D96"/>
    <mergeCell ref="E93:E96"/>
    <mergeCell ref="F93:F96"/>
    <mergeCell ref="G93:G96"/>
    <mergeCell ref="A89:A92"/>
    <mergeCell ref="B89:B92"/>
    <mergeCell ref="C89:C92"/>
    <mergeCell ref="D89:D92"/>
    <mergeCell ref="E89:E92"/>
    <mergeCell ref="F89:F92"/>
    <mergeCell ref="G108:G111"/>
    <mergeCell ref="A112:A115"/>
    <mergeCell ref="B112:B115"/>
    <mergeCell ref="C112:C115"/>
    <mergeCell ref="D112:D115"/>
    <mergeCell ref="E112:E115"/>
    <mergeCell ref="F112:F115"/>
    <mergeCell ref="G112:G115"/>
    <mergeCell ref="A108:A111"/>
    <mergeCell ref="B108:B111"/>
    <mergeCell ref="C108:C111"/>
    <mergeCell ref="D108:D111"/>
    <mergeCell ref="E108:E111"/>
    <mergeCell ref="F108:F111"/>
    <mergeCell ref="G116:G119"/>
    <mergeCell ref="A120:E123"/>
    <mergeCell ref="F120:F123"/>
    <mergeCell ref="G120:G123"/>
    <mergeCell ref="A116:A119"/>
    <mergeCell ref="B116:B119"/>
    <mergeCell ref="C116:C119"/>
    <mergeCell ref="D116:D119"/>
    <mergeCell ref="E116:E119"/>
    <mergeCell ref="F116:F119"/>
  </mergeCells>
  <pageMargins left="0.23622047244094491" right="0.23622047244094491" top="0.35433070866141736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AniaB</dc:creator>
  <cp:lastModifiedBy>Biuro Rady</cp:lastModifiedBy>
  <cp:lastPrinted>2016-09-22T08:18:03Z</cp:lastPrinted>
  <dcterms:created xsi:type="dcterms:W3CDTF">2016-09-22T08:13:35Z</dcterms:created>
  <dcterms:modified xsi:type="dcterms:W3CDTF">2016-09-28T12:48:55Z</dcterms:modified>
</cp:coreProperties>
</file>