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8445"/>
  </bookViews>
  <sheets>
    <sheet name="INWESTYCJE 2015" sheetId="5" r:id="rId1"/>
    <sheet name="INWESTYCJE 2016" sheetId="2" r:id="rId2"/>
    <sheet name="INWESTYCJE 2017" sheetId="3" r:id="rId3"/>
    <sheet name="INWESTYCJE 2018" sheetId="4" r:id="rId4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9" i="5"/>
  <c r="I45" i="2" l="1"/>
  <c r="I34"/>
  <c r="G34" s="1"/>
  <c r="I30"/>
  <c r="G30" s="1"/>
  <c r="G42" s="1"/>
  <c r="I26"/>
  <c r="I123" i="5" l="1"/>
  <c r="I124"/>
  <c r="I125"/>
  <c r="I114"/>
  <c r="I41" l="1"/>
  <c r="I40"/>
  <c r="G40" s="1"/>
  <c r="I98"/>
  <c r="I110" l="1"/>
  <c r="I106"/>
  <c r="I78"/>
  <c r="I74"/>
  <c r="I82"/>
  <c r="I66"/>
  <c r="I62"/>
  <c r="I70"/>
  <c r="I54"/>
  <c r="I32"/>
  <c r="I24"/>
  <c r="I20"/>
  <c r="I13"/>
  <c r="I122" l="1"/>
  <c r="I24" i="2"/>
  <c r="I23"/>
  <c r="I28" i="3"/>
  <c r="I29"/>
  <c r="G27"/>
  <c r="I11"/>
  <c r="I27" s="1"/>
  <c r="I10" i="2"/>
  <c r="I118" i="5"/>
  <c r="G118" s="1"/>
  <c r="G122" s="1"/>
  <c r="I102"/>
  <c r="I86"/>
  <c r="G86" s="1"/>
  <c r="I58"/>
  <c r="I36"/>
  <c r="G36" s="1"/>
  <c r="I28"/>
  <c r="G28" s="1"/>
  <c r="I16"/>
  <c r="G16" s="1"/>
  <c r="I12"/>
  <c r="G12" s="1"/>
  <c r="I22" i="2" l="1"/>
  <c r="G23" i="4"/>
  <c r="I25"/>
  <c r="I24"/>
  <c r="I23"/>
  <c r="I12"/>
  <c r="I11" s="1"/>
  <c r="I25" i="3"/>
  <c r="I24"/>
  <c r="I20"/>
  <c r="I21"/>
  <c r="I16"/>
  <c r="I15"/>
  <c r="I19" i="2"/>
  <c r="I43" s="1"/>
  <c r="I20"/>
  <c r="I44" s="1"/>
  <c r="I15"/>
  <c r="I16"/>
  <c r="I14" l="1"/>
  <c r="I30" i="3" l="1"/>
  <c r="I26" i="4" l="1"/>
  <c r="I19"/>
  <c r="G19"/>
  <c r="I15"/>
  <c r="G15" s="1"/>
  <c r="I23" i="3"/>
  <c r="I19"/>
  <c r="I38" i="2"/>
  <c r="I18"/>
  <c r="I42" l="1"/>
</calcChain>
</file>

<file path=xl/sharedStrings.xml><?xml version="1.0" encoding="utf-8"?>
<sst xmlns="http://schemas.openxmlformats.org/spreadsheetml/2006/main" count="376" uniqueCount="60">
  <si>
    <t>Tabela Nr 2</t>
  </si>
  <si>
    <t>Jednostka</t>
  </si>
  <si>
    <t>Nazwa zadania</t>
  </si>
  <si>
    <t>organizacyjna</t>
  </si>
  <si>
    <t>Okres</t>
  </si>
  <si>
    <t xml:space="preserve">Łączne </t>
  </si>
  <si>
    <t>Źródła</t>
  </si>
  <si>
    <t>Lp.</t>
  </si>
  <si>
    <t>Dział</t>
  </si>
  <si>
    <t>Rozdział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</si>
  <si>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</si>
  <si>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</si>
  <si>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</si>
  <si>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</si>
  <si>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</si>
  <si>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</si>
  <si>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</si>
  <si>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</si>
  <si>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</si>
  <si>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 xml:space="preserve">Starostwo Powiatowe w Świdwinie </t>
  </si>
  <si>
    <t>OGÓŁEM:</t>
  </si>
  <si>
    <t xml:space="preserve">środki własne </t>
  </si>
  <si>
    <t>środki pomocowe</t>
  </si>
  <si>
    <t>inne środki</t>
  </si>
  <si>
    <t xml:space="preserve">RAZEM </t>
  </si>
  <si>
    <t>Tabela Nr 3</t>
  </si>
  <si>
    <t>Tabela Nr 4</t>
  </si>
  <si>
    <t>Zadania inwestycyjne do realizacji w 2017 roku</t>
  </si>
  <si>
    <t>Zadania inwestycyjne do realizacji w 2016roku</t>
  </si>
  <si>
    <t>Zadania inwestycyjne do realizacji w 2018 roku</t>
  </si>
  <si>
    <t>Plan na 2016r.</t>
  </si>
  <si>
    <t>Plan na 2017r.</t>
  </si>
  <si>
    <t>Plan na 2018r.</t>
  </si>
  <si>
    <t>Remont oraz wyposażenie DPS w Krzecku - Program PL07 Poprawa i lepsze dostosowanie ochrony zdrowia do trendów demograficzno-epidemiologicznych-Regionalny Program Operacyjny</t>
  </si>
  <si>
    <t>Remont oraz wyposażenie DPS w Modrzewcu- Program PL07 Poprawa i lepsze dostosowanie ochrony zdrowia do trendów demograficzno-epidemiologicznych-Regionalny Program Operacyjny</t>
  </si>
  <si>
    <t>Adaptacja budynku podległego do Starostwa Powiatowego w Świdwinie na PowiatoweCentrum Kultury - Regionalny Program Operacyjny</t>
  </si>
  <si>
    <t xml:space="preserve">Zadania inwestycyjne i zakupy inwestycyjne do realizacji w 2015 r. </t>
  </si>
  <si>
    <t xml:space="preserve">Plan </t>
  </si>
  <si>
    <t>na</t>
  </si>
  <si>
    <t>Przebudowa obiektu mostowego o Nr 06030063 przez rzekę Mogilicę na drodze powiatowej Nr 1059Z Sławoborze - Rąbino - Tychówko w km 19 + 950 wraz z dojazdami</t>
  </si>
  <si>
    <t>Powiatowy Zarząd Dróg w Świdwinie</t>
  </si>
  <si>
    <t>Zakupy inwestycyjne</t>
  </si>
  <si>
    <t>Okno na świat - przeciwdziałanie wykluczeniu cyfrowemu na terenie Powiatu swidwińskiego - 8.3Program Operacyjny Innowacyjna Gospodarka</t>
  </si>
  <si>
    <t>Budowa instalacji ogniw fotowoltaicznych na budynkach należących do Powiatu Świdwińskiego-RPO</t>
  </si>
  <si>
    <t>Dotacja na wydatki majątkowe</t>
  </si>
  <si>
    <t>Komenda Powiatowa Policji</t>
  </si>
  <si>
    <t>Rozbudowa Zespołu Placówek Specjalnych w Sławoborzu - część dydaktyczna</t>
  </si>
  <si>
    <t>Zespół Placówek Specjalnych w Sławoborzu</t>
  </si>
  <si>
    <t>Wykup tomografu</t>
  </si>
  <si>
    <t>Budowa hali sportowej przy ZSR CKP im. Stefana Żeromskiego w Świdwinie-Wojewódzki Program Rozwoju Bazy Sportowej</t>
  </si>
  <si>
    <t>Tabela nr 1</t>
  </si>
  <si>
    <t>2015 r.</t>
  </si>
  <si>
    <t>Wydatki majątkowe</t>
  </si>
  <si>
    <t>Zakupy majątkowe</t>
  </si>
  <si>
    <t>Komenda Powiatowa Państwowej Straży Pożarnej w Świdwinie</t>
  </si>
  <si>
    <t>Zespół Szkół Rolniczych CKP w Świdwinie</t>
  </si>
  <si>
    <t>Dom Pomocy Społecznej w Krzecku</t>
  </si>
  <si>
    <t>Termomodernizacja Sali gimnastycznej wraz ze zmianą oświetlenia oraz źródła ciepła przy ul. Kościuszki 28 (pod warunkiem uzyskania dofinansowania) - Fundusze Szwajcarskie</t>
  </si>
  <si>
    <t>Wymiana instalacji solarnej oraz grzejników w Zespole Placówek Oświatowych w Połczynie Zdroju (pod warunkiem uzyskania dofinansowania)-Fundusze Szwajcarskie</t>
  </si>
  <si>
    <t>Wymiana grzejników w DPS Krzecko(pod warunkiem uzyskania dofinansowania)-Fundusze Szwajcarskie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</si>
</sst>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7">
    <xf numFmtId="0" fontId="0" fillId="0" borderId="0" xfId="0"/>
    <xf numFmtId="0" fontId="3" fillId="0" borderId="7" xfId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3" fontId="5" fillId="0" borderId="7" xfId="0" applyNumberFormat="1" applyFont="1" applyBorder="1"/>
    <xf numFmtId="3" fontId="6" fillId="0" borderId="7" xfId="0" applyNumberFormat="1" applyFont="1" applyBorder="1"/>
    <xf numFmtId="0" fontId="6" fillId="0" borderId="7" xfId="0" applyFont="1" applyBorder="1"/>
    <xf numFmtId="164" fontId="4" fillId="0" borderId="7" xfId="1" applyNumberFormat="1" applyFont="1" applyBorder="1" applyAlignment="1">
      <alignment vertical="center" wrapText="1"/>
    </xf>
    <xf numFmtId="164" fontId="6" fillId="0" borderId="7" xfId="2" applyNumberFormat="1" applyFont="1" applyBorder="1"/>
    <xf numFmtId="164" fontId="7" fillId="0" borderId="7" xfId="1" applyNumberFormat="1" applyFont="1" applyBorder="1" applyAlignment="1">
      <alignment vertical="center" wrapText="1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8" fillId="0" borderId="0" xfId="0" applyFont="1"/>
    <xf numFmtId="164" fontId="3" fillId="0" borderId="7" xfId="1" applyNumberFormat="1" applyFont="1" applyBorder="1" applyAlignment="1">
      <alignment vertical="center" wrapText="1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2" borderId="7" xfId="1" applyFont="1" applyFill="1" applyBorder="1"/>
    <xf numFmtId="0" fontId="3" fillId="2" borderId="7" xfId="1" applyFont="1" applyFill="1" applyBorder="1"/>
    <xf numFmtId="0" fontId="3" fillId="2" borderId="7" xfId="1" applyFont="1" applyFill="1" applyBorder="1" applyAlignment="1">
      <alignment wrapText="1"/>
    </xf>
    <xf numFmtId="0" fontId="7" fillId="2" borderId="7" xfId="1" applyFont="1" applyFill="1" applyBorder="1"/>
    <xf numFmtId="0" fontId="7" fillId="2" borderId="7" xfId="1" applyFont="1" applyFill="1" applyBorder="1" applyAlignment="1">
      <alignment wrapText="1"/>
    </xf>
    <xf numFmtId="0" fontId="6" fillId="0" borderId="0" xfId="0" applyFont="1"/>
    <xf numFmtId="164" fontId="3" fillId="0" borderId="1" xfId="1" applyNumberFormat="1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1" xfId="1" applyFont="1" applyBorder="1"/>
    <xf numFmtId="164" fontId="10" fillId="0" borderId="7" xfId="2" applyNumberFormat="1" applyFont="1" applyBorder="1"/>
    <xf numFmtId="0" fontId="3" fillId="0" borderId="0" xfId="1" applyFont="1" applyBorder="1" applyAlignment="1">
      <alignment vertical="center" wrapText="1"/>
    </xf>
    <xf numFmtId="0" fontId="1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vertical="center" wrapText="1"/>
    </xf>
    <xf numFmtId="0" fontId="3" fillId="0" borderId="0" xfId="1" applyFont="1" applyFill="1" applyBorder="1"/>
    <xf numFmtId="164" fontId="4" fillId="0" borderId="5" xfId="1" applyNumberFormat="1" applyFont="1" applyBorder="1" applyAlignment="1">
      <alignment vertical="center" wrapText="1"/>
    </xf>
    <xf numFmtId="0" fontId="0" fillId="0" borderId="0" xfId="0" applyFont="1"/>
    <xf numFmtId="0" fontId="3" fillId="2" borderId="1" xfId="1" applyFont="1" applyFill="1" applyBorder="1"/>
    <xf numFmtId="0" fontId="4" fillId="2" borderId="5" xfId="1" applyFont="1" applyFill="1" applyBorder="1"/>
    <xf numFmtId="164" fontId="3" fillId="0" borderId="1" xfId="1" applyNumberFormat="1" applyFont="1" applyBorder="1" applyAlignment="1">
      <alignment vertical="center" wrapText="1"/>
    </xf>
    <xf numFmtId="164" fontId="3" fillId="0" borderId="7" xfId="1" applyNumberFormat="1" applyFont="1" applyBorder="1" applyAlignment="1">
      <alignment vertical="center" wrapText="1"/>
    </xf>
    <xf numFmtId="164" fontId="3" fillId="0" borderId="7" xfId="1" applyNumberFormat="1" applyFont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0" fillId="0" borderId="0" xfId="0" applyFill="1" applyBorder="1"/>
    <xf numFmtId="0" fontId="4" fillId="0" borderId="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vertical="center" wrapText="1"/>
    </xf>
    <xf numFmtId="164" fontId="3" fillId="0" borderId="5" xfId="1" applyNumberFormat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7" xfId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center" wrapText="1"/>
    </xf>
    <xf numFmtId="0" fontId="13" fillId="0" borderId="7" xfId="1" applyFont="1" applyBorder="1" applyAlignment="1">
      <alignment horizontal="center" vertical="center" wrapText="1"/>
    </xf>
    <xf numFmtId="0" fontId="6" fillId="0" borderId="3" xfId="0" applyFont="1" applyBorder="1" applyAlignment="1"/>
    <xf numFmtId="0" fontId="6" fillId="0" borderId="5" xfId="0" applyFont="1" applyBorder="1" applyAlignment="1"/>
  </cellXfs>
  <cellStyles count="3">
    <cellStyle name="Normalny" xfId="0" builtinId="0"/>
    <cellStyle name="Normalny 4 3" xfId="1"/>
    <cellStyle name="Normalny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0"/>
  <sheetViews>
    <sheetView tabSelected="1" topLeftCell="A100" workbookViewId="0">
      <selection activeCell="I119" sqref="I119"/>
    </sheetView>
  </sheetViews>
  <sheetFormatPr defaultRowHeight="15"/>
  <cols>
    <col min="1" max="1" width="5.42578125" customWidth="1"/>
    <col min="2" max="2" width="5.140625" customWidth="1"/>
    <col min="3" max="3" width="8.140625" customWidth="1"/>
    <col min="4" max="4" width="25" customWidth="1"/>
    <col min="5" max="5" width="16.85546875" customWidth="1"/>
    <col min="7" max="7" width="10.42578125" customWidth="1"/>
    <col min="8" max="9" width="11.42578125" customWidth="1"/>
  </cols>
  <sheetData>
    <row r="1" spans="1:9">
      <c r="H1" s="12" t="s">
        <v>50</v>
      </c>
    </row>
    <row r="2" spans="1:9">
      <c r="H2" s="12"/>
    </row>
    <row r="3" spans="1:9" ht="15.75">
      <c r="A3" s="24"/>
      <c r="B3" s="24"/>
      <c r="C3" s="24"/>
      <c r="D3" s="25" t="s">
        <v>36</v>
      </c>
      <c r="E3" s="26"/>
      <c r="F3" s="26"/>
      <c r="G3" s="26"/>
      <c r="H3" s="24"/>
      <c r="I3" s="24"/>
    </row>
    <row r="4" spans="1:9" ht="15.75">
      <c r="A4" s="24"/>
      <c r="B4" s="24"/>
      <c r="C4" s="24"/>
      <c r="D4" s="25"/>
      <c r="E4" s="26"/>
      <c r="F4" s="26"/>
      <c r="G4" s="26"/>
      <c r="H4" s="24"/>
      <c r="I4" s="24"/>
    </row>
    <row r="5" spans="1:9">
      <c r="A5" s="24"/>
      <c r="B5" s="24"/>
      <c r="C5" s="24"/>
      <c r="D5" s="26"/>
      <c r="E5" s="26"/>
      <c r="F5" s="26"/>
      <c r="G5" s="26"/>
      <c r="H5" s="24"/>
      <c r="I5" s="24"/>
    </row>
    <row r="6" spans="1:9">
      <c r="A6" s="9"/>
      <c r="B6" s="9"/>
      <c r="C6" s="9"/>
      <c r="D6" s="9"/>
      <c r="E6" s="9" t="s">
        <v>1</v>
      </c>
      <c r="F6" s="9"/>
      <c r="G6" s="9"/>
      <c r="H6" s="14"/>
      <c r="I6" s="27"/>
    </row>
    <row r="7" spans="1:9">
      <c r="A7" s="10"/>
      <c r="B7" s="10"/>
      <c r="C7" s="10"/>
      <c r="D7" s="10" t="s">
        <v>2</v>
      </c>
      <c r="E7" s="10" t="s">
        <v>3</v>
      </c>
      <c r="F7" s="10" t="s">
        <v>4</v>
      </c>
      <c r="G7" s="10" t="s">
        <v>5</v>
      </c>
      <c r="H7" s="15" t="s">
        <v>6</v>
      </c>
      <c r="I7" s="10" t="s">
        <v>37</v>
      </c>
    </row>
    <row r="8" spans="1:9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5" t="s">
        <v>14</v>
      </c>
      <c r="I8" s="10" t="s">
        <v>38</v>
      </c>
    </row>
    <row r="9" spans="1:9">
      <c r="A9" s="10"/>
      <c r="B9" s="10"/>
      <c r="C9" s="10"/>
      <c r="D9" s="10"/>
      <c r="E9" s="10" t="s">
        <v>15</v>
      </c>
      <c r="F9" s="10"/>
      <c r="G9" s="10" t="s">
        <v>16</v>
      </c>
      <c r="H9" s="15"/>
      <c r="I9" s="10" t="s">
        <v>51</v>
      </c>
    </row>
    <row r="10" spans="1:9">
      <c r="A10" s="11"/>
      <c r="B10" s="11"/>
      <c r="C10" s="11"/>
      <c r="D10" s="11"/>
      <c r="E10" s="11" t="s">
        <v>17</v>
      </c>
      <c r="F10" s="11"/>
      <c r="G10" s="11" t="s">
        <v>18</v>
      </c>
      <c r="H10" s="16"/>
      <c r="I10" s="11"/>
    </row>
    <row r="11" spans="1:9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1">
        <v>9</v>
      </c>
    </row>
    <row r="12" spans="1:9">
      <c r="A12" s="67">
        <v>1</v>
      </c>
      <c r="B12" s="67">
        <v>600</v>
      </c>
      <c r="C12" s="67">
        <v>60014</v>
      </c>
      <c r="D12" s="68" t="s">
        <v>39</v>
      </c>
      <c r="E12" s="69" t="s">
        <v>40</v>
      </c>
      <c r="F12" s="69">
        <v>2015</v>
      </c>
      <c r="G12" s="70">
        <f>I12</f>
        <v>2613560</v>
      </c>
      <c r="H12" s="17" t="s">
        <v>20</v>
      </c>
      <c r="I12" s="6">
        <f>I13+I14+I15</f>
        <v>2613560</v>
      </c>
    </row>
    <row r="13" spans="1:9">
      <c r="A13" s="59"/>
      <c r="B13" s="59"/>
      <c r="C13" s="59"/>
      <c r="D13" s="61"/>
      <c r="E13" s="63"/>
      <c r="F13" s="63"/>
      <c r="G13" s="65"/>
      <c r="H13" s="18" t="s">
        <v>21</v>
      </c>
      <c r="I13" s="28">
        <f>2613560-I15</f>
        <v>1390000</v>
      </c>
    </row>
    <row r="14" spans="1:9" ht="26.25">
      <c r="A14" s="59"/>
      <c r="B14" s="59"/>
      <c r="C14" s="59"/>
      <c r="D14" s="61"/>
      <c r="E14" s="63"/>
      <c r="F14" s="63"/>
      <c r="G14" s="65"/>
      <c r="H14" s="19" t="s">
        <v>22</v>
      </c>
      <c r="I14" s="13"/>
    </row>
    <row r="15" spans="1:9">
      <c r="A15" s="60"/>
      <c r="B15" s="60"/>
      <c r="C15" s="60"/>
      <c r="D15" s="62"/>
      <c r="E15" s="64"/>
      <c r="F15" s="64"/>
      <c r="G15" s="66"/>
      <c r="H15" s="18" t="s">
        <v>23</v>
      </c>
      <c r="I15" s="13">
        <v>1223560</v>
      </c>
    </row>
    <row r="16" spans="1:9">
      <c r="A16" s="67">
        <v>2</v>
      </c>
      <c r="B16" s="67">
        <v>600</v>
      </c>
      <c r="C16" s="67">
        <v>60014</v>
      </c>
      <c r="D16" s="68" t="s">
        <v>41</v>
      </c>
      <c r="E16" s="69" t="s">
        <v>40</v>
      </c>
      <c r="F16" s="69">
        <v>2015</v>
      </c>
      <c r="G16" s="70">
        <f>I16</f>
        <v>134000</v>
      </c>
      <c r="H16" s="17" t="s">
        <v>20</v>
      </c>
      <c r="I16" s="6">
        <f>I17+I18+I19</f>
        <v>134000</v>
      </c>
    </row>
    <row r="17" spans="1:9">
      <c r="A17" s="59"/>
      <c r="B17" s="59"/>
      <c r="C17" s="59"/>
      <c r="D17" s="61"/>
      <c r="E17" s="63"/>
      <c r="F17" s="63"/>
      <c r="G17" s="65"/>
      <c r="H17" s="18" t="s">
        <v>21</v>
      </c>
      <c r="I17" s="28">
        <v>134000</v>
      </c>
    </row>
    <row r="18" spans="1:9" ht="26.25" customHeight="1">
      <c r="A18" s="59"/>
      <c r="B18" s="59"/>
      <c r="C18" s="59"/>
      <c r="D18" s="61"/>
      <c r="E18" s="63"/>
      <c r="F18" s="63"/>
      <c r="G18" s="65"/>
      <c r="H18" s="19" t="s">
        <v>22</v>
      </c>
      <c r="I18" s="13"/>
    </row>
    <row r="19" spans="1:9">
      <c r="A19" s="60"/>
      <c r="B19" s="60"/>
      <c r="C19" s="60"/>
      <c r="D19" s="62"/>
      <c r="E19" s="64"/>
      <c r="F19" s="64"/>
      <c r="G19" s="66"/>
      <c r="H19" s="18" t="s">
        <v>23</v>
      </c>
      <c r="I19" s="13"/>
    </row>
    <row r="20" spans="1:9">
      <c r="A20" s="67">
        <v>3</v>
      </c>
      <c r="B20" s="67">
        <v>600</v>
      </c>
      <c r="C20" s="67">
        <v>60014</v>
      </c>
      <c r="D20" s="68" t="s">
        <v>52</v>
      </c>
      <c r="E20" s="69" t="s">
        <v>40</v>
      </c>
      <c r="F20" s="69">
        <v>2015</v>
      </c>
      <c r="G20" s="70">
        <v>85200</v>
      </c>
      <c r="H20" s="17" t="s">
        <v>20</v>
      </c>
      <c r="I20" s="6">
        <f>I21+I22+I23</f>
        <v>85200</v>
      </c>
    </row>
    <row r="21" spans="1:9">
      <c r="A21" s="59"/>
      <c r="B21" s="59"/>
      <c r="C21" s="59"/>
      <c r="D21" s="61"/>
      <c r="E21" s="63"/>
      <c r="F21" s="63"/>
      <c r="G21" s="65"/>
      <c r="H21" s="18" t="s">
        <v>21</v>
      </c>
      <c r="I21" s="28">
        <v>85200</v>
      </c>
    </row>
    <row r="22" spans="1:9" ht="26.25">
      <c r="A22" s="59"/>
      <c r="B22" s="59"/>
      <c r="C22" s="59"/>
      <c r="D22" s="61"/>
      <c r="E22" s="63"/>
      <c r="F22" s="63"/>
      <c r="G22" s="65"/>
      <c r="H22" s="19" t="s">
        <v>22</v>
      </c>
      <c r="I22" s="39"/>
    </row>
    <row r="23" spans="1:9">
      <c r="A23" s="60"/>
      <c r="B23" s="60"/>
      <c r="C23" s="60"/>
      <c r="D23" s="62"/>
      <c r="E23" s="64"/>
      <c r="F23" s="64"/>
      <c r="G23" s="66"/>
      <c r="H23" s="18" t="s">
        <v>23</v>
      </c>
      <c r="I23" s="39"/>
    </row>
    <row r="24" spans="1:9">
      <c r="A24" s="67">
        <v>4</v>
      </c>
      <c r="B24" s="67">
        <v>700</v>
      </c>
      <c r="C24" s="67">
        <v>70005</v>
      </c>
      <c r="D24" s="68" t="s">
        <v>52</v>
      </c>
      <c r="E24" s="69" t="s">
        <v>19</v>
      </c>
      <c r="F24" s="69">
        <v>2015</v>
      </c>
      <c r="G24" s="70">
        <v>105000</v>
      </c>
      <c r="H24" s="17" t="s">
        <v>20</v>
      </c>
      <c r="I24" s="6">
        <f>I25+I26+I27</f>
        <v>105000</v>
      </c>
    </row>
    <row r="25" spans="1:9">
      <c r="A25" s="59"/>
      <c r="B25" s="59"/>
      <c r="C25" s="59"/>
      <c r="D25" s="61"/>
      <c r="E25" s="63"/>
      <c r="F25" s="63"/>
      <c r="G25" s="65"/>
      <c r="H25" s="18" t="s">
        <v>21</v>
      </c>
      <c r="I25" s="28">
        <v>105000</v>
      </c>
    </row>
    <row r="26" spans="1:9" ht="24" customHeight="1">
      <c r="A26" s="59"/>
      <c r="B26" s="59"/>
      <c r="C26" s="59"/>
      <c r="D26" s="61"/>
      <c r="E26" s="63"/>
      <c r="F26" s="63"/>
      <c r="G26" s="65"/>
      <c r="H26" s="19" t="s">
        <v>22</v>
      </c>
      <c r="I26" s="39">
        <v>0</v>
      </c>
    </row>
    <row r="27" spans="1:9">
      <c r="A27" s="60"/>
      <c r="B27" s="60"/>
      <c r="C27" s="60"/>
      <c r="D27" s="62"/>
      <c r="E27" s="64"/>
      <c r="F27" s="64"/>
      <c r="G27" s="66"/>
      <c r="H27" s="18" t="s">
        <v>23</v>
      </c>
      <c r="I27" s="39">
        <v>0</v>
      </c>
    </row>
    <row r="28" spans="1:9">
      <c r="A28" s="67">
        <v>5</v>
      </c>
      <c r="B28" s="67">
        <v>710</v>
      </c>
      <c r="C28" s="67">
        <v>71014</v>
      </c>
      <c r="D28" s="68" t="s">
        <v>41</v>
      </c>
      <c r="E28" s="69" t="s">
        <v>19</v>
      </c>
      <c r="F28" s="69">
        <v>2015</v>
      </c>
      <c r="G28" s="70">
        <f>I28</f>
        <v>10000</v>
      </c>
      <c r="H28" s="17" t="s">
        <v>20</v>
      </c>
      <c r="I28" s="6">
        <f>I29+I30+I31</f>
        <v>10000</v>
      </c>
    </row>
    <row r="29" spans="1:9">
      <c r="A29" s="59"/>
      <c r="B29" s="59"/>
      <c r="C29" s="59"/>
      <c r="D29" s="61"/>
      <c r="E29" s="63"/>
      <c r="F29" s="63"/>
      <c r="G29" s="65"/>
      <c r="H29" s="18" t="s">
        <v>21</v>
      </c>
      <c r="I29" s="28">
        <v>10000</v>
      </c>
    </row>
    <row r="30" spans="1:9" ht="24" customHeight="1">
      <c r="A30" s="59"/>
      <c r="B30" s="59"/>
      <c r="C30" s="59"/>
      <c r="D30" s="61"/>
      <c r="E30" s="63"/>
      <c r="F30" s="63"/>
      <c r="G30" s="65"/>
      <c r="H30" s="19" t="s">
        <v>22</v>
      </c>
      <c r="I30" s="13">
        <v>0</v>
      </c>
    </row>
    <row r="31" spans="1:9">
      <c r="A31" s="60"/>
      <c r="B31" s="60"/>
      <c r="C31" s="60"/>
      <c r="D31" s="62"/>
      <c r="E31" s="64"/>
      <c r="F31" s="64"/>
      <c r="G31" s="66"/>
      <c r="H31" s="18" t="s">
        <v>23</v>
      </c>
      <c r="I31" s="13">
        <v>0</v>
      </c>
    </row>
    <row r="32" spans="1:9">
      <c r="A32" s="67">
        <v>6</v>
      </c>
      <c r="B32" s="67">
        <v>750</v>
      </c>
      <c r="C32" s="67">
        <v>75023</v>
      </c>
      <c r="D32" s="68" t="s">
        <v>44</v>
      </c>
      <c r="E32" s="69" t="s">
        <v>19</v>
      </c>
      <c r="F32" s="69">
        <v>2015</v>
      </c>
      <c r="G32" s="70">
        <v>50000</v>
      </c>
      <c r="H32" s="17" t="s">
        <v>20</v>
      </c>
      <c r="I32" s="6">
        <f>I33+I34+I35</f>
        <v>50000</v>
      </c>
    </row>
    <row r="33" spans="1:9">
      <c r="A33" s="59"/>
      <c r="B33" s="59"/>
      <c r="C33" s="59"/>
      <c r="D33" s="61"/>
      <c r="E33" s="63"/>
      <c r="F33" s="63"/>
      <c r="G33" s="65"/>
      <c r="H33" s="18" t="s">
        <v>21</v>
      </c>
      <c r="I33" s="28">
        <v>50000</v>
      </c>
    </row>
    <row r="34" spans="1:9" ht="24" customHeight="1">
      <c r="A34" s="59"/>
      <c r="B34" s="59"/>
      <c r="C34" s="59"/>
      <c r="D34" s="61"/>
      <c r="E34" s="63"/>
      <c r="F34" s="63"/>
      <c r="G34" s="65"/>
      <c r="H34" s="19" t="s">
        <v>22</v>
      </c>
      <c r="I34" s="39">
        <v>0</v>
      </c>
    </row>
    <row r="35" spans="1:9">
      <c r="A35" s="60"/>
      <c r="B35" s="60"/>
      <c r="C35" s="60"/>
      <c r="D35" s="61"/>
      <c r="E35" s="64"/>
      <c r="F35" s="64"/>
      <c r="G35" s="66"/>
      <c r="H35" s="18" t="s">
        <v>23</v>
      </c>
      <c r="I35" s="39">
        <v>0</v>
      </c>
    </row>
    <row r="36" spans="1:9">
      <c r="A36" s="67">
        <v>7</v>
      </c>
      <c r="B36" s="67">
        <v>750</v>
      </c>
      <c r="C36" s="67">
        <v>75095</v>
      </c>
      <c r="D36" s="68" t="s">
        <v>42</v>
      </c>
      <c r="E36" s="69" t="s">
        <v>19</v>
      </c>
      <c r="F36" s="69">
        <v>2015</v>
      </c>
      <c r="G36" s="70">
        <f>I36</f>
        <v>146615</v>
      </c>
      <c r="H36" s="17" t="s">
        <v>20</v>
      </c>
      <c r="I36" s="6">
        <f>I37+I38+I39</f>
        <v>146615</v>
      </c>
    </row>
    <row r="37" spans="1:9">
      <c r="A37" s="59"/>
      <c r="B37" s="59"/>
      <c r="C37" s="59"/>
      <c r="D37" s="61"/>
      <c r="E37" s="63"/>
      <c r="F37" s="63"/>
      <c r="G37" s="65"/>
      <c r="H37" s="18" t="s">
        <v>21</v>
      </c>
      <c r="I37" s="28">
        <v>0</v>
      </c>
    </row>
    <row r="38" spans="1:9" ht="25.5" customHeight="1">
      <c r="A38" s="59"/>
      <c r="B38" s="59"/>
      <c r="C38" s="59"/>
      <c r="D38" s="61"/>
      <c r="E38" s="63"/>
      <c r="F38" s="63"/>
      <c r="G38" s="65"/>
      <c r="H38" s="19" t="s">
        <v>22</v>
      </c>
      <c r="I38" s="13">
        <v>146615</v>
      </c>
    </row>
    <row r="39" spans="1:9">
      <c r="A39" s="60"/>
      <c r="B39" s="60"/>
      <c r="C39" s="60"/>
      <c r="D39" s="62"/>
      <c r="E39" s="64"/>
      <c r="F39" s="64"/>
      <c r="G39" s="66"/>
      <c r="H39" s="18" t="s">
        <v>23</v>
      </c>
      <c r="I39" s="13">
        <v>0</v>
      </c>
    </row>
    <row r="40" spans="1:9">
      <c r="A40" s="59">
        <v>8</v>
      </c>
      <c r="B40" s="59">
        <v>750</v>
      </c>
      <c r="C40" s="59">
        <v>75095</v>
      </c>
      <c r="D40" s="61" t="s">
        <v>43</v>
      </c>
      <c r="E40" s="63" t="s">
        <v>19</v>
      </c>
      <c r="F40" s="63">
        <v>2015</v>
      </c>
      <c r="G40" s="65">
        <f>I40</f>
        <v>1557045</v>
      </c>
      <c r="H40" s="37" t="s">
        <v>20</v>
      </c>
      <c r="I40" s="34">
        <f>I41+I42+I43</f>
        <v>1557045</v>
      </c>
    </row>
    <row r="41" spans="1:9">
      <c r="A41" s="59"/>
      <c r="B41" s="59"/>
      <c r="C41" s="59"/>
      <c r="D41" s="61"/>
      <c r="E41" s="63"/>
      <c r="F41" s="63"/>
      <c r="G41" s="65"/>
      <c r="H41" s="18" t="s">
        <v>21</v>
      </c>
      <c r="I41" s="28">
        <f>510465-209316</f>
        <v>301149</v>
      </c>
    </row>
    <row r="42" spans="1:9" ht="25.5" customHeight="1">
      <c r="A42" s="59"/>
      <c r="B42" s="59"/>
      <c r="C42" s="59"/>
      <c r="D42" s="61"/>
      <c r="E42" s="63"/>
      <c r="F42" s="63"/>
      <c r="G42" s="65"/>
      <c r="H42" s="19" t="s">
        <v>22</v>
      </c>
      <c r="I42" s="40">
        <v>1046580</v>
      </c>
    </row>
    <row r="43" spans="1:9">
      <c r="A43" s="60"/>
      <c r="B43" s="60"/>
      <c r="C43" s="60"/>
      <c r="D43" s="62"/>
      <c r="E43" s="64"/>
      <c r="F43" s="64"/>
      <c r="G43" s="66"/>
      <c r="H43" s="18" t="s">
        <v>23</v>
      </c>
      <c r="I43" s="40">
        <v>209316</v>
      </c>
    </row>
    <row r="44" spans="1:9">
      <c r="A44" s="29"/>
      <c r="B44" s="29"/>
      <c r="C44" s="29"/>
      <c r="D44" s="30"/>
      <c r="E44" s="31"/>
      <c r="F44" s="31"/>
      <c r="G44" s="32"/>
      <c r="H44" s="33"/>
      <c r="I44" s="32"/>
    </row>
    <row r="45" spans="1:9">
      <c r="A45" s="29"/>
      <c r="B45" s="29"/>
      <c r="C45" s="29"/>
      <c r="D45" s="30"/>
      <c r="E45" s="45"/>
      <c r="F45" s="45"/>
      <c r="G45" s="32"/>
      <c r="H45" s="33"/>
      <c r="I45" s="32"/>
    </row>
    <row r="46" spans="1:9">
      <c r="A46" s="41"/>
      <c r="B46" s="41"/>
      <c r="C46" s="41"/>
      <c r="D46" s="42"/>
      <c r="E46" s="43"/>
      <c r="F46" s="43"/>
      <c r="G46" s="44"/>
      <c r="H46" s="33"/>
      <c r="I46" s="44"/>
    </row>
    <row r="47" spans="1:9">
      <c r="A47" s="41"/>
      <c r="B47" s="41"/>
      <c r="C47" s="41"/>
      <c r="D47" s="42"/>
      <c r="E47" s="43"/>
      <c r="F47" s="43"/>
      <c r="G47" s="44"/>
      <c r="H47" s="33"/>
      <c r="I47" s="44"/>
    </row>
    <row r="48" spans="1:9" ht="27.75" customHeight="1">
      <c r="A48" s="9"/>
      <c r="B48" s="9"/>
      <c r="C48" s="9"/>
      <c r="D48" s="9"/>
      <c r="E48" s="9" t="s">
        <v>1</v>
      </c>
      <c r="F48" s="9"/>
      <c r="G48" s="9"/>
      <c r="H48" s="14"/>
      <c r="I48" s="27"/>
    </row>
    <row r="49" spans="1:9">
      <c r="A49" s="10"/>
      <c r="B49" s="10"/>
      <c r="C49" s="10"/>
      <c r="D49" s="10" t="s">
        <v>2</v>
      </c>
      <c r="E49" s="10" t="s">
        <v>3</v>
      </c>
      <c r="F49" s="10" t="s">
        <v>4</v>
      </c>
      <c r="G49" s="10" t="s">
        <v>5</v>
      </c>
      <c r="H49" s="15" t="s">
        <v>6</v>
      </c>
      <c r="I49" s="10" t="s">
        <v>37</v>
      </c>
    </row>
    <row r="50" spans="1:9">
      <c r="A50" s="10" t="s">
        <v>7</v>
      </c>
      <c r="B50" s="10" t="s">
        <v>8</v>
      </c>
      <c r="C50" s="10" t="s">
        <v>9</v>
      </c>
      <c r="D50" s="10" t="s">
        <v>10</v>
      </c>
      <c r="E50" s="10" t="s">
        <v>11</v>
      </c>
      <c r="F50" s="10" t="s">
        <v>12</v>
      </c>
      <c r="G50" s="10" t="s">
        <v>13</v>
      </c>
      <c r="H50" s="15" t="s">
        <v>14</v>
      </c>
      <c r="I50" s="10" t="s">
        <v>38</v>
      </c>
    </row>
    <row r="51" spans="1:9">
      <c r="A51" s="10"/>
      <c r="B51" s="10"/>
      <c r="C51" s="10"/>
      <c r="D51" s="10"/>
      <c r="E51" s="10" t="s">
        <v>15</v>
      </c>
      <c r="F51" s="10"/>
      <c r="G51" s="10" t="s">
        <v>16</v>
      </c>
      <c r="H51" s="15"/>
      <c r="I51" s="10" t="s">
        <v>51</v>
      </c>
    </row>
    <row r="52" spans="1:9" ht="28.5" customHeight="1">
      <c r="A52" s="11"/>
      <c r="B52" s="11"/>
      <c r="C52" s="11"/>
      <c r="D52" s="11"/>
      <c r="E52" s="11" t="s">
        <v>17</v>
      </c>
      <c r="F52" s="11"/>
      <c r="G52" s="11" t="s">
        <v>18</v>
      </c>
      <c r="H52" s="16"/>
      <c r="I52" s="11"/>
    </row>
    <row r="53" spans="1:9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1">
        <v>9</v>
      </c>
    </row>
    <row r="54" spans="1:9">
      <c r="A54" s="67">
        <v>9</v>
      </c>
      <c r="B54" s="67">
        <v>750</v>
      </c>
      <c r="C54" s="67">
        <v>75095</v>
      </c>
      <c r="D54" s="68" t="s">
        <v>46</v>
      </c>
      <c r="E54" s="69" t="s">
        <v>19</v>
      </c>
      <c r="F54" s="69">
        <v>2015</v>
      </c>
      <c r="G54" s="70">
        <v>1014693</v>
      </c>
      <c r="H54" s="17" t="s">
        <v>20</v>
      </c>
      <c r="I54" s="6">
        <f>I55+I56+I57</f>
        <v>1014693</v>
      </c>
    </row>
    <row r="55" spans="1:9">
      <c r="A55" s="59"/>
      <c r="B55" s="59"/>
      <c r="C55" s="59"/>
      <c r="D55" s="61"/>
      <c r="E55" s="63"/>
      <c r="F55" s="63"/>
      <c r="G55" s="65"/>
      <c r="H55" s="18" t="s">
        <v>21</v>
      </c>
      <c r="I55" s="28">
        <v>100000</v>
      </c>
    </row>
    <row r="56" spans="1:9" ht="24" customHeight="1">
      <c r="A56" s="59"/>
      <c r="B56" s="59"/>
      <c r="C56" s="59"/>
      <c r="D56" s="61"/>
      <c r="E56" s="63"/>
      <c r="F56" s="63"/>
      <c r="G56" s="65"/>
      <c r="H56" s="19" t="s">
        <v>22</v>
      </c>
      <c r="I56" s="39">
        <v>914693</v>
      </c>
    </row>
    <row r="57" spans="1:9">
      <c r="A57" s="60"/>
      <c r="B57" s="60"/>
      <c r="C57" s="60"/>
      <c r="D57" s="62"/>
      <c r="E57" s="64"/>
      <c r="F57" s="64"/>
      <c r="G57" s="66"/>
      <c r="H57" s="18" t="s">
        <v>23</v>
      </c>
      <c r="I57" s="39">
        <v>0</v>
      </c>
    </row>
    <row r="58" spans="1:9">
      <c r="A58" s="67">
        <v>10</v>
      </c>
      <c r="B58" s="67">
        <v>754</v>
      </c>
      <c r="C58" s="67">
        <v>75405</v>
      </c>
      <c r="D58" s="68" t="s">
        <v>44</v>
      </c>
      <c r="E58" s="69" t="s">
        <v>45</v>
      </c>
      <c r="F58" s="69">
        <v>2015</v>
      </c>
      <c r="G58" s="70">
        <v>90000</v>
      </c>
      <c r="H58" s="17" t="s">
        <v>20</v>
      </c>
      <c r="I58" s="6">
        <f>I59+I60+I61</f>
        <v>90000</v>
      </c>
    </row>
    <row r="59" spans="1:9">
      <c r="A59" s="59"/>
      <c r="B59" s="59"/>
      <c r="C59" s="59"/>
      <c r="D59" s="61"/>
      <c r="E59" s="63"/>
      <c r="F59" s="63"/>
      <c r="G59" s="65"/>
      <c r="H59" s="18" t="s">
        <v>21</v>
      </c>
      <c r="I59" s="28">
        <v>90000</v>
      </c>
    </row>
    <row r="60" spans="1:9" ht="26.25">
      <c r="A60" s="59"/>
      <c r="B60" s="59"/>
      <c r="C60" s="59"/>
      <c r="D60" s="61"/>
      <c r="E60" s="63"/>
      <c r="F60" s="63"/>
      <c r="G60" s="65"/>
      <c r="H60" s="19" t="s">
        <v>22</v>
      </c>
      <c r="I60" s="13">
        <v>0</v>
      </c>
    </row>
    <row r="61" spans="1:9">
      <c r="A61" s="59"/>
      <c r="B61" s="59"/>
      <c r="C61" s="59"/>
      <c r="D61" s="61"/>
      <c r="E61" s="63"/>
      <c r="F61" s="63"/>
      <c r="G61" s="65"/>
      <c r="H61" s="36" t="s">
        <v>23</v>
      </c>
      <c r="I61" s="23">
        <v>0</v>
      </c>
    </row>
    <row r="62" spans="1:9">
      <c r="A62" s="67">
        <v>11</v>
      </c>
      <c r="B62" s="67">
        <v>754</v>
      </c>
      <c r="C62" s="67">
        <v>75411</v>
      </c>
      <c r="D62" s="68" t="s">
        <v>53</v>
      </c>
      <c r="E62" s="69" t="s">
        <v>54</v>
      </c>
      <c r="F62" s="69">
        <v>2015</v>
      </c>
      <c r="G62" s="70">
        <v>20000</v>
      </c>
      <c r="H62" s="17" t="s">
        <v>20</v>
      </c>
      <c r="I62" s="6">
        <f>I63+I64+I65</f>
        <v>20000</v>
      </c>
    </row>
    <row r="63" spans="1:9">
      <c r="A63" s="59"/>
      <c r="B63" s="59"/>
      <c r="C63" s="59"/>
      <c r="D63" s="61"/>
      <c r="E63" s="63"/>
      <c r="F63" s="63"/>
      <c r="G63" s="65"/>
      <c r="H63" s="18" t="s">
        <v>21</v>
      </c>
      <c r="I63" s="28">
        <v>20000</v>
      </c>
    </row>
    <row r="64" spans="1:9" ht="26.25">
      <c r="A64" s="59"/>
      <c r="B64" s="59"/>
      <c r="C64" s="59"/>
      <c r="D64" s="61"/>
      <c r="E64" s="63"/>
      <c r="F64" s="63"/>
      <c r="G64" s="65"/>
      <c r="H64" s="19" t="s">
        <v>22</v>
      </c>
      <c r="I64" s="39">
        <v>0</v>
      </c>
    </row>
    <row r="65" spans="1:9">
      <c r="A65" s="59"/>
      <c r="B65" s="59"/>
      <c r="C65" s="59"/>
      <c r="D65" s="61"/>
      <c r="E65" s="63"/>
      <c r="F65" s="63"/>
      <c r="G65" s="65"/>
      <c r="H65" s="36" t="s">
        <v>23</v>
      </c>
      <c r="I65" s="38">
        <v>0</v>
      </c>
    </row>
    <row r="66" spans="1:9" ht="15" customHeight="1">
      <c r="A66" s="67">
        <v>12</v>
      </c>
      <c r="B66" s="67">
        <v>754</v>
      </c>
      <c r="C66" s="67">
        <v>75411</v>
      </c>
      <c r="D66" s="68" t="s">
        <v>52</v>
      </c>
      <c r="E66" s="69" t="s">
        <v>54</v>
      </c>
      <c r="F66" s="69">
        <v>2015</v>
      </c>
      <c r="G66" s="70">
        <v>15300</v>
      </c>
      <c r="H66" s="17" t="s">
        <v>20</v>
      </c>
      <c r="I66" s="6">
        <f>I67+I68+I69</f>
        <v>15300</v>
      </c>
    </row>
    <row r="67" spans="1:9">
      <c r="A67" s="59"/>
      <c r="B67" s="59"/>
      <c r="C67" s="59"/>
      <c r="D67" s="61"/>
      <c r="E67" s="63"/>
      <c r="F67" s="63"/>
      <c r="G67" s="65"/>
      <c r="H67" s="18" t="s">
        <v>21</v>
      </c>
      <c r="I67" s="28">
        <v>15300</v>
      </c>
    </row>
    <row r="68" spans="1:9" ht="26.25">
      <c r="A68" s="59"/>
      <c r="B68" s="59"/>
      <c r="C68" s="59"/>
      <c r="D68" s="61"/>
      <c r="E68" s="63"/>
      <c r="F68" s="63"/>
      <c r="G68" s="65"/>
      <c r="H68" s="19" t="s">
        <v>22</v>
      </c>
      <c r="I68" s="39">
        <v>0</v>
      </c>
    </row>
    <row r="69" spans="1:9">
      <c r="A69" s="59"/>
      <c r="B69" s="59"/>
      <c r="C69" s="59"/>
      <c r="D69" s="61"/>
      <c r="E69" s="63"/>
      <c r="F69" s="63"/>
      <c r="G69" s="65"/>
      <c r="H69" s="36" t="s">
        <v>23</v>
      </c>
      <c r="I69" s="38">
        <v>0</v>
      </c>
    </row>
    <row r="70" spans="1:9">
      <c r="A70" s="67">
        <v>13</v>
      </c>
      <c r="B70" s="67">
        <v>801</v>
      </c>
      <c r="C70" s="67">
        <v>80102</v>
      </c>
      <c r="D70" s="68" t="s">
        <v>52</v>
      </c>
      <c r="E70" s="69" t="s">
        <v>47</v>
      </c>
      <c r="F70" s="69">
        <v>2015</v>
      </c>
      <c r="G70" s="70">
        <v>100000</v>
      </c>
      <c r="H70" s="17" t="s">
        <v>20</v>
      </c>
      <c r="I70" s="6">
        <f>I71+I72+I73</f>
        <v>100000</v>
      </c>
    </row>
    <row r="71" spans="1:9">
      <c r="A71" s="59"/>
      <c r="B71" s="59"/>
      <c r="C71" s="59"/>
      <c r="D71" s="61"/>
      <c r="E71" s="63"/>
      <c r="F71" s="63"/>
      <c r="G71" s="65"/>
      <c r="H71" s="18" t="s">
        <v>21</v>
      </c>
      <c r="I71" s="28">
        <v>100000</v>
      </c>
    </row>
    <row r="72" spans="1:9" ht="26.25">
      <c r="A72" s="59"/>
      <c r="B72" s="59"/>
      <c r="C72" s="59"/>
      <c r="D72" s="61"/>
      <c r="E72" s="63"/>
      <c r="F72" s="63"/>
      <c r="G72" s="65"/>
      <c r="H72" s="19" t="s">
        <v>22</v>
      </c>
      <c r="I72" s="13">
        <v>0</v>
      </c>
    </row>
    <row r="73" spans="1:9">
      <c r="A73" s="60"/>
      <c r="B73" s="60"/>
      <c r="C73" s="60"/>
      <c r="D73" s="62"/>
      <c r="E73" s="64"/>
      <c r="F73" s="64"/>
      <c r="G73" s="66"/>
      <c r="H73" s="18" t="s">
        <v>23</v>
      </c>
      <c r="I73" s="13">
        <v>0</v>
      </c>
    </row>
    <row r="74" spans="1:9">
      <c r="A74" s="67">
        <v>14</v>
      </c>
      <c r="B74" s="67">
        <v>801</v>
      </c>
      <c r="C74" s="67">
        <v>80130</v>
      </c>
      <c r="D74" s="68" t="s">
        <v>52</v>
      </c>
      <c r="E74" s="69" t="s">
        <v>55</v>
      </c>
      <c r="F74" s="69">
        <v>2015</v>
      </c>
      <c r="G74" s="70">
        <v>76418</v>
      </c>
      <c r="H74" s="17" t="s">
        <v>20</v>
      </c>
      <c r="I74" s="6">
        <f>I75+I76+I77</f>
        <v>76418</v>
      </c>
    </row>
    <row r="75" spans="1:9">
      <c r="A75" s="59"/>
      <c r="B75" s="59"/>
      <c r="C75" s="59"/>
      <c r="D75" s="61"/>
      <c r="E75" s="63"/>
      <c r="F75" s="63"/>
      <c r="G75" s="65"/>
      <c r="H75" s="18" t="s">
        <v>21</v>
      </c>
      <c r="I75" s="28">
        <v>76418</v>
      </c>
    </row>
    <row r="76" spans="1:9" ht="26.25">
      <c r="A76" s="59"/>
      <c r="B76" s="59"/>
      <c r="C76" s="59"/>
      <c r="D76" s="61"/>
      <c r="E76" s="63"/>
      <c r="F76" s="63"/>
      <c r="G76" s="65"/>
      <c r="H76" s="19" t="s">
        <v>22</v>
      </c>
      <c r="I76" s="39">
        <v>0</v>
      </c>
    </row>
    <row r="77" spans="1:9">
      <c r="A77" s="60"/>
      <c r="B77" s="60"/>
      <c r="C77" s="60"/>
      <c r="D77" s="62"/>
      <c r="E77" s="64"/>
      <c r="F77" s="64"/>
      <c r="G77" s="66"/>
      <c r="H77" s="18" t="s">
        <v>23</v>
      </c>
      <c r="I77" s="39">
        <v>0</v>
      </c>
    </row>
    <row r="78" spans="1:9" ht="15" customHeight="1">
      <c r="A78" s="67">
        <v>15</v>
      </c>
      <c r="B78" s="67">
        <v>801</v>
      </c>
      <c r="C78" s="67">
        <v>80144</v>
      </c>
      <c r="D78" s="68" t="s">
        <v>52</v>
      </c>
      <c r="E78" s="69" t="s">
        <v>55</v>
      </c>
      <c r="F78" s="69">
        <v>2015</v>
      </c>
      <c r="G78" s="70">
        <v>25000</v>
      </c>
      <c r="H78" s="17" t="s">
        <v>20</v>
      </c>
      <c r="I78" s="6">
        <f>I79+I80+I81</f>
        <v>25000</v>
      </c>
    </row>
    <row r="79" spans="1:9">
      <c r="A79" s="59"/>
      <c r="B79" s="59"/>
      <c r="C79" s="59"/>
      <c r="D79" s="61"/>
      <c r="E79" s="63"/>
      <c r="F79" s="63"/>
      <c r="G79" s="65"/>
      <c r="H79" s="18" t="s">
        <v>21</v>
      </c>
      <c r="I79" s="28">
        <v>25000</v>
      </c>
    </row>
    <row r="80" spans="1:9" ht="26.25">
      <c r="A80" s="59"/>
      <c r="B80" s="59"/>
      <c r="C80" s="59"/>
      <c r="D80" s="61"/>
      <c r="E80" s="63"/>
      <c r="F80" s="63"/>
      <c r="G80" s="65"/>
      <c r="H80" s="19" t="s">
        <v>22</v>
      </c>
      <c r="I80" s="39">
        <v>0</v>
      </c>
    </row>
    <row r="81" spans="1:9">
      <c r="A81" s="60"/>
      <c r="B81" s="60"/>
      <c r="C81" s="60"/>
      <c r="D81" s="62"/>
      <c r="E81" s="64"/>
      <c r="F81" s="64"/>
      <c r="G81" s="66"/>
      <c r="H81" s="18" t="s">
        <v>23</v>
      </c>
      <c r="I81" s="39">
        <v>0</v>
      </c>
    </row>
    <row r="82" spans="1:9" ht="15" customHeight="1">
      <c r="A82" s="67">
        <v>16</v>
      </c>
      <c r="B82" s="67">
        <v>801</v>
      </c>
      <c r="C82" s="67">
        <v>80150</v>
      </c>
      <c r="D82" s="68" t="s">
        <v>52</v>
      </c>
      <c r="E82" s="69" t="s">
        <v>55</v>
      </c>
      <c r="F82" s="69">
        <v>2015</v>
      </c>
      <c r="G82" s="70">
        <v>1218</v>
      </c>
      <c r="H82" s="17" t="s">
        <v>20</v>
      </c>
      <c r="I82" s="6">
        <f>I83+I84+I85</f>
        <v>1218</v>
      </c>
    </row>
    <row r="83" spans="1:9">
      <c r="A83" s="59"/>
      <c r="B83" s="59"/>
      <c r="C83" s="59"/>
      <c r="D83" s="61"/>
      <c r="E83" s="63"/>
      <c r="F83" s="63"/>
      <c r="G83" s="65"/>
      <c r="H83" s="18" t="s">
        <v>21</v>
      </c>
      <c r="I83" s="28">
        <v>1218</v>
      </c>
    </row>
    <row r="84" spans="1:9" ht="26.25">
      <c r="A84" s="59"/>
      <c r="B84" s="59"/>
      <c r="C84" s="59"/>
      <c r="D84" s="61"/>
      <c r="E84" s="63"/>
      <c r="F84" s="63"/>
      <c r="G84" s="65"/>
      <c r="H84" s="19" t="s">
        <v>22</v>
      </c>
      <c r="I84" s="39">
        <v>0</v>
      </c>
    </row>
    <row r="85" spans="1:9">
      <c r="A85" s="60"/>
      <c r="B85" s="60"/>
      <c r="C85" s="60"/>
      <c r="D85" s="62"/>
      <c r="E85" s="64"/>
      <c r="F85" s="64"/>
      <c r="G85" s="66"/>
      <c r="H85" s="18" t="s">
        <v>23</v>
      </c>
      <c r="I85" s="39">
        <v>0</v>
      </c>
    </row>
    <row r="86" spans="1:9" ht="20.25" customHeight="1">
      <c r="A86" s="59">
        <v>17</v>
      </c>
      <c r="B86" s="59">
        <v>851</v>
      </c>
      <c r="C86" s="59">
        <v>85111</v>
      </c>
      <c r="D86" s="61" t="s">
        <v>48</v>
      </c>
      <c r="E86" s="63" t="s">
        <v>19</v>
      </c>
      <c r="F86" s="63">
        <v>2015</v>
      </c>
      <c r="G86" s="65">
        <f>I86</f>
        <v>261000</v>
      </c>
      <c r="H86" s="37" t="s">
        <v>20</v>
      </c>
      <c r="I86" s="34">
        <f>I87+I88+I89</f>
        <v>261000</v>
      </c>
    </row>
    <row r="87" spans="1:9">
      <c r="A87" s="59"/>
      <c r="B87" s="59"/>
      <c r="C87" s="59"/>
      <c r="D87" s="61"/>
      <c r="E87" s="63"/>
      <c r="F87" s="63"/>
      <c r="G87" s="65"/>
      <c r="H87" s="18" t="s">
        <v>21</v>
      </c>
      <c r="I87" s="28">
        <v>261000</v>
      </c>
    </row>
    <row r="88" spans="1:9" ht="26.25">
      <c r="A88" s="59"/>
      <c r="B88" s="59"/>
      <c r="C88" s="59"/>
      <c r="D88" s="61"/>
      <c r="E88" s="63"/>
      <c r="F88" s="63"/>
      <c r="G88" s="65"/>
      <c r="H88" s="19" t="s">
        <v>22</v>
      </c>
      <c r="I88" s="13">
        <v>0</v>
      </c>
    </row>
    <row r="89" spans="1:9">
      <c r="A89" s="60"/>
      <c r="B89" s="60"/>
      <c r="C89" s="60"/>
      <c r="D89" s="62"/>
      <c r="E89" s="64"/>
      <c r="F89" s="64"/>
      <c r="G89" s="66"/>
      <c r="H89" s="18" t="s">
        <v>23</v>
      </c>
      <c r="I89" s="13">
        <v>0</v>
      </c>
    </row>
    <row r="90" spans="1:9">
      <c r="A90" s="29"/>
      <c r="B90" s="29"/>
      <c r="C90" s="29"/>
      <c r="D90" s="30"/>
      <c r="E90" s="45"/>
      <c r="F90" s="45"/>
      <c r="G90" s="32"/>
      <c r="H90" s="33"/>
      <c r="I90" s="44"/>
    </row>
    <row r="91" spans="1:9" s="46" customFormat="1">
      <c r="A91" s="41"/>
      <c r="B91" s="41"/>
      <c r="C91" s="41"/>
      <c r="D91" s="42"/>
      <c r="E91" s="43"/>
      <c r="F91" s="43"/>
      <c r="G91" s="44"/>
      <c r="H91" s="33"/>
      <c r="I91" s="44"/>
    </row>
    <row r="92" spans="1:9">
      <c r="A92" s="9"/>
      <c r="B92" s="9"/>
      <c r="C92" s="9"/>
      <c r="D92" s="9"/>
      <c r="E92" s="9" t="s">
        <v>1</v>
      </c>
      <c r="F92" s="9"/>
      <c r="G92" s="9"/>
      <c r="H92" s="14"/>
      <c r="I92" s="27"/>
    </row>
    <row r="93" spans="1:9">
      <c r="A93" s="10"/>
      <c r="B93" s="10"/>
      <c r="C93" s="10"/>
      <c r="D93" s="10" t="s">
        <v>2</v>
      </c>
      <c r="E93" s="10" t="s">
        <v>3</v>
      </c>
      <c r="F93" s="10" t="s">
        <v>4</v>
      </c>
      <c r="G93" s="10" t="s">
        <v>5</v>
      </c>
      <c r="H93" s="15" t="s">
        <v>6</v>
      </c>
      <c r="I93" s="10" t="s">
        <v>37</v>
      </c>
    </row>
    <row r="94" spans="1:9">
      <c r="A94" s="10" t="s">
        <v>7</v>
      </c>
      <c r="B94" s="10" t="s">
        <v>8</v>
      </c>
      <c r="C94" s="10" t="s">
        <v>9</v>
      </c>
      <c r="D94" s="10" t="s">
        <v>10</v>
      </c>
      <c r="E94" s="10" t="s">
        <v>11</v>
      </c>
      <c r="F94" s="10" t="s">
        <v>12</v>
      </c>
      <c r="G94" s="10" t="s">
        <v>13</v>
      </c>
      <c r="H94" s="15" t="s">
        <v>14</v>
      </c>
      <c r="I94" s="10" t="s">
        <v>38</v>
      </c>
    </row>
    <row r="95" spans="1:9">
      <c r="A95" s="10"/>
      <c r="B95" s="10"/>
      <c r="C95" s="10"/>
      <c r="D95" s="10"/>
      <c r="E95" s="10" t="s">
        <v>15</v>
      </c>
      <c r="F95" s="10"/>
      <c r="G95" s="10" t="s">
        <v>16</v>
      </c>
      <c r="H95" s="15"/>
      <c r="I95" s="10" t="s">
        <v>51</v>
      </c>
    </row>
    <row r="96" spans="1:9">
      <c r="A96" s="11"/>
      <c r="B96" s="11"/>
      <c r="C96" s="11"/>
      <c r="D96" s="11"/>
      <c r="E96" s="11" t="s">
        <v>17</v>
      </c>
      <c r="F96" s="11"/>
      <c r="G96" s="11" t="s">
        <v>18</v>
      </c>
      <c r="H96" s="16"/>
      <c r="I96" s="11"/>
    </row>
    <row r="97" spans="1:9">
      <c r="A97" s="1">
        <v>1</v>
      </c>
      <c r="B97" s="1">
        <v>2</v>
      </c>
      <c r="C97" s="1">
        <v>3</v>
      </c>
      <c r="D97" s="1">
        <v>4</v>
      </c>
      <c r="E97" s="1">
        <v>5</v>
      </c>
      <c r="F97" s="1">
        <v>6</v>
      </c>
      <c r="G97" s="1">
        <v>7</v>
      </c>
      <c r="H97" s="1">
        <v>8</v>
      </c>
      <c r="I97" s="11">
        <v>9</v>
      </c>
    </row>
    <row r="98" spans="1:9" ht="20.25" customHeight="1">
      <c r="A98" s="59">
        <v>18</v>
      </c>
      <c r="B98" s="59">
        <v>852</v>
      </c>
      <c r="C98" s="59">
        <v>85202</v>
      </c>
      <c r="D98" s="61" t="s">
        <v>52</v>
      </c>
      <c r="E98" s="63" t="s">
        <v>56</v>
      </c>
      <c r="F98" s="63">
        <v>2015</v>
      </c>
      <c r="G98" s="65">
        <v>54500</v>
      </c>
      <c r="H98" s="37" t="s">
        <v>20</v>
      </c>
      <c r="I98" s="34">
        <f>I99+I100+I101</f>
        <v>54500</v>
      </c>
    </row>
    <row r="99" spans="1:9">
      <c r="A99" s="59"/>
      <c r="B99" s="59"/>
      <c r="C99" s="59"/>
      <c r="D99" s="61"/>
      <c r="E99" s="63"/>
      <c r="F99" s="63"/>
      <c r="G99" s="65"/>
      <c r="H99" s="18" t="s">
        <v>21</v>
      </c>
      <c r="I99" s="28">
        <v>54500</v>
      </c>
    </row>
    <row r="100" spans="1:9" ht="26.25">
      <c r="A100" s="59"/>
      <c r="B100" s="59"/>
      <c r="C100" s="59"/>
      <c r="D100" s="61"/>
      <c r="E100" s="63"/>
      <c r="F100" s="63"/>
      <c r="G100" s="65"/>
      <c r="H100" s="19" t="s">
        <v>22</v>
      </c>
      <c r="I100" s="40">
        <v>0</v>
      </c>
    </row>
    <row r="101" spans="1:9">
      <c r="A101" s="60"/>
      <c r="B101" s="60"/>
      <c r="C101" s="60"/>
      <c r="D101" s="62"/>
      <c r="E101" s="64"/>
      <c r="F101" s="64"/>
      <c r="G101" s="66"/>
      <c r="H101" s="18" t="s">
        <v>23</v>
      </c>
      <c r="I101" s="40">
        <v>0</v>
      </c>
    </row>
    <row r="102" spans="1:9" ht="19.5" customHeight="1">
      <c r="A102" s="67">
        <v>19</v>
      </c>
      <c r="B102" s="67">
        <v>854</v>
      </c>
      <c r="C102" s="67">
        <v>85403</v>
      </c>
      <c r="D102" s="68" t="s">
        <v>46</v>
      </c>
      <c r="E102" s="69" t="s">
        <v>47</v>
      </c>
      <c r="F102" s="69">
        <v>2015</v>
      </c>
      <c r="G102" s="70">
        <v>120000</v>
      </c>
      <c r="H102" s="17" t="s">
        <v>20</v>
      </c>
      <c r="I102" s="6">
        <f>I103+I104+I105</f>
        <v>120000</v>
      </c>
    </row>
    <row r="103" spans="1:9" ht="12.75" customHeight="1">
      <c r="A103" s="59"/>
      <c r="B103" s="59"/>
      <c r="C103" s="59"/>
      <c r="D103" s="61"/>
      <c r="E103" s="63"/>
      <c r="F103" s="63"/>
      <c r="G103" s="65"/>
      <c r="H103" s="18" t="s">
        <v>21</v>
      </c>
      <c r="I103" s="28">
        <v>120000</v>
      </c>
    </row>
    <row r="104" spans="1:9" ht="26.25">
      <c r="A104" s="59"/>
      <c r="B104" s="59"/>
      <c r="C104" s="59"/>
      <c r="D104" s="61"/>
      <c r="E104" s="63"/>
      <c r="F104" s="63"/>
      <c r="G104" s="65"/>
      <c r="H104" s="19" t="s">
        <v>22</v>
      </c>
      <c r="I104" s="13">
        <v>0</v>
      </c>
    </row>
    <row r="105" spans="1:9">
      <c r="A105" s="60"/>
      <c r="B105" s="60"/>
      <c r="C105" s="60"/>
      <c r="D105" s="62"/>
      <c r="E105" s="64"/>
      <c r="F105" s="64"/>
      <c r="G105" s="66"/>
      <c r="H105" s="18" t="s">
        <v>23</v>
      </c>
      <c r="I105" s="13">
        <v>0</v>
      </c>
    </row>
    <row r="106" spans="1:9">
      <c r="A106" s="67">
        <v>20</v>
      </c>
      <c r="B106" s="67">
        <v>854</v>
      </c>
      <c r="C106" s="67">
        <v>85403</v>
      </c>
      <c r="D106" s="68" t="s">
        <v>53</v>
      </c>
      <c r="E106" s="69" t="s">
        <v>47</v>
      </c>
      <c r="F106" s="69">
        <v>2015</v>
      </c>
      <c r="G106" s="70">
        <v>10000</v>
      </c>
      <c r="H106" s="17" t="s">
        <v>20</v>
      </c>
      <c r="I106" s="6">
        <f>I107+I108+I109</f>
        <v>10000</v>
      </c>
    </row>
    <row r="107" spans="1:9">
      <c r="A107" s="59"/>
      <c r="B107" s="59"/>
      <c r="C107" s="59"/>
      <c r="D107" s="61"/>
      <c r="E107" s="63"/>
      <c r="F107" s="63"/>
      <c r="G107" s="65"/>
      <c r="H107" s="18" t="s">
        <v>21</v>
      </c>
      <c r="I107" s="28">
        <v>10000</v>
      </c>
    </row>
    <row r="108" spans="1:9" ht="26.25">
      <c r="A108" s="59"/>
      <c r="B108" s="59"/>
      <c r="C108" s="59"/>
      <c r="D108" s="61"/>
      <c r="E108" s="63"/>
      <c r="F108" s="63"/>
      <c r="G108" s="65"/>
      <c r="H108" s="19" t="s">
        <v>22</v>
      </c>
      <c r="I108" s="39">
        <v>0</v>
      </c>
    </row>
    <row r="109" spans="1:9">
      <c r="A109" s="60"/>
      <c r="B109" s="60"/>
      <c r="C109" s="60"/>
      <c r="D109" s="62"/>
      <c r="E109" s="64"/>
      <c r="F109" s="64"/>
      <c r="G109" s="66"/>
      <c r="H109" s="18" t="s">
        <v>23</v>
      </c>
      <c r="I109" s="39">
        <v>0</v>
      </c>
    </row>
    <row r="110" spans="1:9" ht="15" customHeight="1">
      <c r="A110" s="67">
        <v>21</v>
      </c>
      <c r="B110" s="67">
        <v>854</v>
      </c>
      <c r="C110" s="67">
        <v>85410</v>
      </c>
      <c r="D110" s="68" t="s">
        <v>52</v>
      </c>
      <c r="E110" s="69" t="s">
        <v>55</v>
      </c>
      <c r="F110" s="69">
        <v>2015</v>
      </c>
      <c r="G110" s="70">
        <v>27640</v>
      </c>
      <c r="H110" s="17" t="s">
        <v>20</v>
      </c>
      <c r="I110" s="6">
        <f>I111+I112+I113</f>
        <v>27640</v>
      </c>
    </row>
    <row r="111" spans="1:9">
      <c r="A111" s="59"/>
      <c r="B111" s="59"/>
      <c r="C111" s="59"/>
      <c r="D111" s="61"/>
      <c r="E111" s="63"/>
      <c r="F111" s="63"/>
      <c r="G111" s="65"/>
      <c r="H111" s="18" t="s">
        <v>21</v>
      </c>
      <c r="I111" s="28">
        <v>27640</v>
      </c>
    </row>
    <row r="112" spans="1:9" ht="26.25">
      <c r="A112" s="59"/>
      <c r="B112" s="59"/>
      <c r="C112" s="59"/>
      <c r="D112" s="61"/>
      <c r="E112" s="63"/>
      <c r="F112" s="63"/>
      <c r="G112" s="65"/>
      <c r="H112" s="19" t="s">
        <v>22</v>
      </c>
      <c r="I112" s="39">
        <v>0</v>
      </c>
    </row>
    <row r="113" spans="1:12">
      <c r="A113" s="60"/>
      <c r="B113" s="60"/>
      <c r="C113" s="60"/>
      <c r="D113" s="62"/>
      <c r="E113" s="64"/>
      <c r="F113" s="64"/>
      <c r="G113" s="66"/>
      <c r="H113" s="18" t="s">
        <v>23</v>
      </c>
      <c r="I113" s="39">
        <v>0</v>
      </c>
    </row>
    <row r="114" spans="1:12" ht="15" customHeight="1">
      <c r="A114" s="59">
        <v>22</v>
      </c>
      <c r="B114" s="59">
        <v>926</v>
      </c>
      <c r="C114" s="59">
        <v>92601</v>
      </c>
      <c r="D114" s="61" t="s">
        <v>52</v>
      </c>
      <c r="E114" s="69" t="s">
        <v>55</v>
      </c>
      <c r="F114" s="63">
        <v>2015</v>
      </c>
      <c r="G114" s="65">
        <v>19000</v>
      </c>
      <c r="H114" s="37" t="s">
        <v>20</v>
      </c>
      <c r="I114" s="6">
        <f>I115+I116+I117</f>
        <v>19000</v>
      </c>
      <c r="J114" s="46"/>
      <c r="K114" s="46"/>
      <c r="L114" s="46"/>
    </row>
    <row r="115" spans="1:12">
      <c r="A115" s="59"/>
      <c r="B115" s="59"/>
      <c r="C115" s="59"/>
      <c r="D115" s="61"/>
      <c r="E115" s="63"/>
      <c r="F115" s="63"/>
      <c r="G115" s="65"/>
      <c r="H115" s="18" t="s">
        <v>21</v>
      </c>
      <c r="I115" s="28">
        <v>0</v>
      </c>
      <c r="J115" s="46"/>
      <c r="K115" s="46"/>
      <c r="L115" s="46"/>
    </row>
    <row r="116" spans="1:12" ht="26.25">
      <c r="A116" s="59"/>
      <c r="B116" s="59"/>
      <c r="C116" s="59"/>
      <c r="D116" s="61"/>
      <c r="E116" s="63"/>
      <c r="F116" s="63"/>
      <c r="G116" s="65"/>
      <c r="H116" s="19" t="s">
        <v>22</v>
      </c>
      <c r="I116" s="40">
        <v>0</v>
      </c>
      <c r="J116" s="46"/>
      <c r="K116" s="46"/>
      <c r="L116" s="46"/>
    </row>
    <row r="117" spans="1:12" ht="15" customHeight="1">
      <c r="A117" s="60"/>
      <c r="B117" s="60"/>
      <c r="C117" s="60"/>
      <c r="D117" s="62"/>
      <c r="E117" s="64"/>
      <c r="F117" s="64"/>
      <c r="G117" s="66"/>
      <c r="H117" s="18" t="s">
        <v>23</v>
      </c>
      <c r="I117" s="40">
        <v>19000</v>
      </c>
    </row>
    <row r="118" spans="1:12">
      <c r="A118" s="59">
        <v>23</v>
      </c>
      <c r="B118" s="59">
        <v>926</v>
      </c>
      <c r="C118" s="59">
        <v>92601</v>
      </c>
      <c r="D118" s="61" t="s">
        <v>49</v>
      </c>
      <c r="E118" s="63" t="s">
        <v>19</v>
      </c>
      <c r="F118" s="63">
        <v>2015</v>
      </c>
      <c r="G118" s="65">
        <f>I118</f>
        <v>3517000</v>
      </c>
      <c r="H118" s="37" t="s">
        <v>20</v>
      </c>
      <c r="I118" s="34">
        <f>I119+I120+I121</f>
        <v>3517000</v>
      </c>
      <c r="J118" s="46"/>
      <c r="K118" s="46"/>
      <c r="L118" s="46"/>
    </row>
    <row r="119" spans="1:12">
      <c r="A119" s="59"/>
      <c r="B119" s="59"/>
      <c r="C119" s="59"/>
      <c r="D119" s="61"/>
      <c r="E119" s="63"/>
      <c r="F119" s="63"/>
      <c r="G119" s="65"/>
      <c r="H119" s="18" t="s">
        <v>21</v>
      </c>
      <c r="I119" s="28">
        <f>2437000+80000</f>
        <v>2517000</v>
      </c>
      <c r="J119" s="46"/>
      <c r="K119" s="46"/>
      <c r="L119" s="46"/>
    </row>
    <row r="120" spans="1:12" ht="26.25">
      <c r="A120" s="59"/>
      <c r="B120" s="59"/>
      <c r="C120" s="59"/>
      <c r="D120" s="61"/>
      <c r="E120" s="63"/>
      <c r="F120" s="63"/>
      <c r="G120" s="65"/>
      <c r="H120" s="19" t="s">
        <v>22</v>
      </c>
      <c r="I120" s="39">
        <v>0</v>
      </c>
      <c r="J120" s="46"/>
      <c r="K120" s="46"/>
      <c r="L120" s="46"/>
    </row>
    <row r="121" spans="1:12" ht="15" customHeight="1">
      <c r="A121" s="60"/>
      <c r="B121" s="60"/>
      <c r="C121" s="60"/>
      <c r="D121" s="62"/>
      <c r="E121" s="64"/>
      <c r="F121" s="64"/>
      <c r="G121" s="66"/>
      <c r="H121" s="18" t="s">
        <v>23</v>
      </c>
      <c r="I121" s="39">
        <v>1000000</v>
      </c>
    </row>
    <row r="122" spans="1:12">
      <c r="A122" s="47" t="s">
        <v>24</v>
      </c>
      <c r="B122" s="48"/>
      <c r="C122" s="48"/>
      <c r="D122" s="48"/>
      <c r="E122" s="48"/>
      <c r="F122" s="49"/>
      <c r="G122" s="56">
        <f>G118+G110+G106+G102+G86+G82+G78+G74+G70+G66+G62+G5+G98+G58+G412+G54+G36+G32+G28+G24+G20+G16+G12+G40+G114</f>
        <v>10053189</v>
      </c>
      <c r="H122" s="17" t="s">
        <v>20</v>
      </c>
      <c r="I122" s="6">
        <f>I123+I124+I125</f>
        <v>10053189</v>
      </c>
    </row>
    <row r="123" spans="1:12">
      <c r="A123" s="50"/>
      <c r="B123" s="51"/>
      <c r="C123" s="51"/>
      <c r="D123" s="51"/>
      <c r="E123" s="51"/>
      <c r="F123" s="52"/>
      <c r="G123" s="57"/>
      <c r="H123" s="20" t="s">
        <v>21</v>
      </c>
      <c r="I123" s="8">
        <f>I119+I111+I107+I103+I99+I87+I83+I79+I75+I71+I67+I63+I59+I55+I41+I37+I33+I29+I25+I21+I17+I13+I115</f>
        <v>5493425</v>
      </c>
    </row>
    <row r="124" spans="1:12" ht="27">
      <c r="A124" s="50"/>
      <c r="B124" s="51"/>
      <c r="C124" s="51"/>
      <c r="D124" s="51"/>
      <c r="E124" s="51"/>
      <c r="F124" s="52"/>
      <c r="G124" s="57"/>
      <c r="H124" s="21" t="s">
        <v>22</v>
      </c>
      <c r="I124" s="8">
        <f>I120+I112+I108+I104+I100+I88+I84+I80+I76+I72+I68+I64+I60+I56+I42+I38+I34+I30+I26+I22+I18+I14+I116</f>
        <v>2107888</v>
      </c>
    </row>
    <row r="125" spans="1:12" ht="15" customHeight="1">
      <c r="A125" s="53"/>
      <c r="B125" s="54"/>
      <c r="C125" s="54"/>
      <c r="D125" s="54"/>
      <c r="E125" s="54"/>
      <c r="F125" s="55"/>
      <c r="G125" s="58"/>
      <c r="H125" s="20" t="s">
        <v>23</v>
      </c>
      <c r="I125" s="8">
        <f>I121+I113+I109+I105+I101+I89+I85+I81+I77+I73+I69+I65+I61+I57+I43+I39+I35+I31+I27+I23+I19+I15+I117</f>
        <v>2451876</v>
      </c>
    </row>
    <row r="126" spans="1:12">
      <c r="A126" s="35"/>
      <c r="B126" s="35"/>
      <c r="C126" s="35"/>
      <c r="D126" s="35"/>
      <c r="E126" s="35"/>
      <c r="F126" s="35"/>
      <c r="G126" s="35"/>
      <c r="H126" s="35"/>
      <c r="I126" s="35"/>
    </row>
    <row r="127" spans="1:12">
      <c r="A127" s="35"/>
      <c r="B127" s="35"/>
      <c r="C127" s="35"/>
      <c r="D127" s="35"/>
      <c r="E127" s="35"/>
      <c r="F127" s="35"/>
      <c r="G127" s="35"/>
      <c r="H127" s="35"/>
      <c r="I127" s="35"/>
    </row>
    <row r="128" spans="1:12">
      <c r="A128" s="35"/>
      <c r="B128" s="35"/>
      <c r="C128" s="35"/>
      <c r="D128" s="35"/>
      <c r="E128" s="35"/>
      <c r="F128" s="35"/>
      <c r="G128" s="35"/>
      <c r="H128" s="35"/>
      <c r="I128" s="35"/>
    </row>
    <row r="129" spans="1:9">
      <c r="A129" s="35"/>
      <c r="B129" s="35"/>
      <c r="C129" s="35"/>
      <c r="D129" s="35"/>
      <c r="E129" s="35"/>
      <c r="F129" s="35"/>
      <c r="G129" s="35"/>
      <c r="H129" s="35"/>
      <c r="I129" s="35"/>
    </row>
    <row r="130" spans="1:9">
      <c r="A130" s="35"/>
      <c r="B130" s="35"/>
      <c r="C130" s="35"/>
      <c r="D130" s="35"/>
      <c r="E130" s="35"/>
      <c r="F130" s="35"/>
      <c r="G130" s="35"/>
      <c r="H130" s="35"/>
      <c r="I130" s="35"/>
    </row>
    <row r="131" spans="1:9">
      <c r="A131" s="35"/>
      <c r="B131" s="35"/>
      <c r="C131" s="35"/>
      <c r="D131" s="35"/>
      <c r="E131" s="35"/>
      <c r="F131" s="35"/>
      <c r="G131" s="35"/>
      <c r="H131" s="35"/>
      <c r="I131" s="35"/>
    </row>
    <row r="132" spans="1:9">
      <c r="A132" s="35"/>
      <c r="B132" s="35"/>
      <c r="C132" s="35"/>
      <c r="D132" s="35"/>
      <c r="E132" s="35"/>
      <c r="F132" s="35"/>
      <c r="G132" s="35"/>
      <c r="H132" s="35"/>
      <c r="I132" s="35"/>
    </row>
    <row r="133" spans="1:9">
      <c r="A133" s="35"/>
      <c r="B133" s="35"/>
      <c r="C133" s="35"/>
      <c r="D133" s="35"/>
      <c r="E133" s="35"/>
      <c r="F133" s="35"/>
      <c r="G133" s="35"/>
      <c r="H133" s="35"/>
      <c r="I133" s="35"/>
    </row>
    <row r="134" spans="1:9">
      <c r="A134" s="35"/>
      <c r="B134" s="35"/>
      <c r="C134" s="35"/>
      <c r="D134" s="35"/>
      <c r="E134" s="35"/>
      <c r="F134" s="35"/>
      <c r="G134" s="35"/>
      <c r="H134" s="35"/>
      <c r="I134" s="35"/>
    </row>
    <row r="135" spans="1:9">
      <c r="A135" s="35"/>
      <c r="B135" s="35"/>
      <c r="C135" s="35"/>
      <c r="D135" s="35"/>
      <c r="E135" s="35"/>
      <c r="F135" s="35"/>
      <c r="G135" s="35"/>
      <c r="H135" s="35"/>
      <c r="I135" s="35"/>
    </row>
    <row r="136" spans="1:9">
      <c r="A136" s="35"/>
      <c r="B136" s="35"/>
      <c r="C136" s="35"/>
      <c r="D136" s="35"/>
      <c r="E136" s="35"/>
      <c r="F136" s="35"/>
      <c r="G136" s="35"/>
      <c r="H136" s="35"/>
      <c r="I136" s="35"/>
    </row>
    <row r="137" spans="1:9">
      <c r="A137" s="35"/>
      <c r="B137" s="35"/>
      <c r="C137" s="35"/>
      <c r="D137" s="35"/>
      <c r="E137" s="35"/>
      <c r="F137" s="35"/>
      <c r="G137" s="35"/>
      <c r="H137" s="35"/>
      <c r="I137" s="35"/>
    </row>
    <row r="138" spans="1:9">
      <c r="A138" s="35"/>
      <c r="B138" s="35"/>
      <c r="C138" s="35"/>
      <c r="D138" s="35"/>
      <c r="E138" s="35"/>
      <c r="F138" s="35"/>
      <c r="G138" s="35"/>
      <c r="H138" s="35"/>
      <c r="I138" s="35"/>
    </row>
    <row r="139" spans="1:9">
      <c r="A139" s="35"/>
      <c r="B139" s="35"/>
      <c r="C139" s="35"/>
      <c r="D139" s="35"/>
      <c r="E139" s="35"/>
      <c r="F139" s="35"/>
      <c r="G139" s="35"/>
      <c r="H139" s="35"/>
      <c r="I139" s="35"/>
    </row>
    <row r="140" spans="1:9">
      <c r="A140" s="35"/>
      <c r="B140" s="35"/>
      <c r="C140" s="35"/>
      <c r="D140" s="35"/>
      <c r="E140" s="35"/>
      <c r="F140" s="35"/>
      <c r="G140" s="35"/>
      <c r="H140" s="35"/>
      <c r="I140" s="35"/>
    </row>
    <row r="141" spans="1:9">
      <c r="A141" s="35"/>
      <c r="B141" s="35"/>
      <c r="C141" s="35"/>
      <c r="D141" s="35"/>
      <c r="E141" s="35"/>
      <c r="F141" s="35"/>
      <c r="G141" s="35"/>
      <c r="H141" s="35"/>
      <c r="I141" s="35"/>
    </row>
    <row r="142" spans="1:9">
      <c r="A142" s="35"/>
      <c r="B142" s="35"/>
      <c r="C142" s="35"/>
      <c r="D142" s="35"/>
      <c r="E142" s="35"/>
      <c r="F142" s="35"/>
      <c r="G142" s="35"/>
      <c r="H142" s="35"/>
      <c r="I142" s="35"/>
    </row>
    <row r="143" spans="1:9">
      <c r="A143" s="35"/>
      <c r="B143" s="35"/>
      <c r="C143" s="35"/>
      <c r="D143" s="35"/>
      <c r="E143" s="35"/>
      <c r="F143" s="35"/>
      <c r="G143" s="35"/>
      <c r="H143" s="35"/>
      <c r="I143" s="35"/>
    </row>
    <row r="144" spans="1:9">
      <c r="A144" s="35"/>
      <c r="B144" s="35"/>
      <c r="C144" s="35"/>
      <c r="D144" s="35"/>
      <c r="E144" s="35"/>
      <c r="F144" s="35"/>
      <c r="G144" s="35"/>
      <c r="H144" s="35"/>
      <c r="I144" s="35"/>
    </row>
    <row r="145" spans="1:9">
      <c r="A145" s="35"/>
      <c r="B145" s="35"/>
      <c r="C145" s="35"/>
      <c r="D145" s="35"/>
      <c r="E145" s="35"/>
      <c r="F145" s="35"/>
      <c r="G145" s="35"/>
      <c r="H145" s="35"/>
      <c r="I145" s="35"/>
    </row>
    <row r="146" spans="1:9">
      <c r="A146" s="35"/>
      <c r="B146" s="35"/>
      <c r="C146" s="35"/>
      <c r="D146" s="35"/>
      <c r="E146" s="35"/>
      <c r="F146" s="35"/>
      <c r="G146" s="35"/>
      <c r="H146" s="35"/>
      <c r="I146" s="35"/>
    </row>
    <row r="147" spans="1:9">
      <c r="A147" s="35"/>
      <c r="B147" s="35"/>
      <c r="C147" s="35"/>
      <c r="D147" s="35"/>
      <c r="E147" s="35"/>
      <c r="F147" s="35"/>
      <c r="G147" s="35"/>
      <c r="H147" s="35"/>
      <c r="I147" s="35"/>
    </row>
    <row r="148" spans="1:9">
      <c r="A148" s="35"/>
      <c r="B148" s="35"/>
      <c r="C148" s="35"/>
      <c r="D148" s="35"/>
      <c r="E148" s="35"/>
      <c r="F148" s="35"/>
      <c r="G148" s="35"/>
      <c r="H148" s="35"/>
      <c r="I148" s="35"/>
    </row>
    <row r="149" spans="1:9">
      <c r="A149" s="35"/>
      <c r="B149" s="35"/>
      <c r="C149" s="35"/>
      <c r="D149" s="35"/>
      <c r="E149" s="35"/>
      <c r="F149" s="35"/>
      <c r="G149" s="35"/>
      <c r="H149" s="35"/>
      <c r="I149" s="35"/>
    </row>
    <row r="150" spans="1:9">
      <c r="A150" s="35"/>
      <c r="B150" s="35"/>
      <c r="C150" s="35"/>
      <c r="D150" s="35"/>
      <c r="E150" s="35"/>
      <c r="F150" s="35"/>
      <c r="G150" s="35"/>
      <c r="H150" s="35"/>
      <c r="I150" s="35"/>
    </row>
    <row r="151" spans="1:9">
      <c r="A151" s="35"/>
      <c r="B151" s="35"/>
      <c r="C151" s="35"/>
      <c r="D151" s="35"/>
      <c r="E151" s="35"/>
      <c r="F151" s="35"/>
      <c r="G151" s="35"/>
      <c r="H151" s="35"/>
      <c r="I151" s="35"/>
    </row>
    <row r="152" spans="1:9">
      <c r="A152" s="35"/>
      <c r="B152" s="35"/>
      <c r="C152" s="35"/>
      <c r="D152" s="35"/>
      <c r="E152" s="35"/>
      <c r="F152" s="35"/>
      <c r="G152" s="35"/>
      <c r="H152" s="35"/>
      <c r="I152" s="35"/>
    </row>
    <row r="153" spans="1:9">
      <c r="A153" s="35"/>
      <c r="B153" s="35"/>
      <c r="C153" s="35"/>
      <c r="D153" s="35"/>
      <c r="E153" s="35"/>
      <c r="F153" s="35"/>
      <c r="G153" s="35"/>
      <c r="H153" s="35"/>
      <c r="I153" s="35"/>
    </row>
    <row r="154" spans="1:9">
      <c r="A154" s="35"/>
      <c r="B154" s="35"/>
      <c r="C154" s="35"/>
      <c r="D154" s="35"/>
      <c r="E154" s="35"/>
      <c r="F154" s="35"/>
      <c r="G154" s="35"/>
      <c r="H154" s="35"/>
      <c r="I154" s="35"/>
    </row>
    <row r="155" spans="1:9">
      <c r="A155" s="35"/>
      <c r="B155" s="35"/>
      <c r="C155" s="35"/>
      <c r="D155" s="35"/>
      <c r="E155" s="35"/>
      <c r="F155" s="35"/>
      <c r="G155" s="35"/>
      <c r="H155" s="35"/>
      <c r="I155" s="35"/>
    </row>
    <row r="156" spans="1:9">
      <c r="A156" s="35"/>
      <c r="B156" s="35"/>
      <c r="C156" s="35"/>
      <c r="D156" s="35"/>
      <c r="E156" s="35"/>
      <c r="F156" s="35"/>
      <c r="G156" s="35"/>
      <c r="H156" s="35"/>
      <c r="I156" s="35"/>
    </row>
    <row r="157" spans="1:9">
      <c r="A157" s="35"/>
      <c r="B157" s="35"/>
      <c r="C157" s="35"/>
      <c r="D157" s="35"/>
      <c r="E157" s="35"/>
      <c r="F157" s="35"/>
      <c r="G157" s="35"/>
      <c r="H157" s="35"/>
      <c r="I157" s="35"/>
    </row>
    <row r="158" spans="1:9">
      <c r="A158" s="35"/>
      <c r="B158" s="35"/>
      <c r="C158" s="35"/>
      <c r="D158" s="35"/>
      <c r="E158" s="35"/>
      <c r="F158" s="35"/>
      <c r="G158" s="35"/>
      <c r="H158" s="35"/>
      <c r="I158" s="35"/>
    </row>
    <row r="159" spans="1:9">
      <c r="A159" s="35"/>
      <c r="B159" s="35"/>
      <c r="C159" s="35"/>
      <c r="D159" s="35"/>
      <c r="E159" s="35"/>
      <c r="F159" s="35"/>
      <c r="G159" s="35"/>
      <c r="H159" s="35"/>
      <c r="I159" s="35"/>
    </row>
    <row r="160" spans="1:9">
      <c r="A160" s="35"/>
      <c r="B160" s="35"/>
      <c r="C160" s="35"/>
      <c r="D160" s="35"/>
      <c r="E160" s="35"/>
      <c r="F160" s="35"/>
      <c r="G160" s="35"/>
      <c r="H160" s="35"/>
      <c r="I160" s="35"/>
    </row>
    <row r="161" spans="1:9">
      <c r="A161" s="35"/>
      <c r="B161" s="35"/>
      <c r="C161" s="35"/>
      <c r="D161" s="35"/>
      <c r="E161" s="35"/>
      <c r="F161" s="35"/>
      <c r="G161" s="35"/>
      <c r="H161" s="35"/>
      <c r="I161" s="35"/>
    </row>
    <row r="162" spans="1:9">
      <c r="A162" s="35"/>
      <c r="B162" s="35"/>
      <c r="C162" s="35"/>
      <c r="D162" s="35"/>
      <c r="E162" s="35"/>
      <c r="F162" s="35"/>
      <c r="G162" s="35"/>
      <c r="H162" s="35"/>
      <c r="I162" s="35"/>
    </row>
    <row r="163" spans="1:9">
      <c r="A163" s="35"/>
      <c r="B163" s="35"/>
      <c r="C163" s="35"/>
      <c r="D163" s="35"/>
      <c r="E163" s="35"/>
      <c r="F163" s="35"/>
      <c r="G163" s="35"/>
      <c r="H163" s="35"/>
      <c r="I163" s="35"/>
    </row>
    <row r="164" spans="1:9">
      <c r="A164" s="35"/>
      <c r="B164" s="35"/>
      <c r="C164" s="35"/>
      <c r="D164" s="35"/>
      <c r="E164" s="35"/>
      <c r="F164" s="35"/>
      <c r="G164" s="35"/>
      <c r="H164" s="35"/>
      <c r="I164" s="35"/>
    </row>
    <row r="165" spans="1:9">
      <c r="A165" s="35"/>
      <c r="B165" s="35"/>
      <c r="C165" s="35"/>
      <c r="D165" s="35"/>
      <c r="E165" s="35"/>
      <c r="F165" s="35"/>
      <c r="G165" s="35"/>
      <c r="H165" s="35"/>
      <c r="I165" s="35"/>
    </row>
    <row r="166" spans="1:9">
      <c r="A166" s="35"/>
      <c r="B166" s="35"/>
      <c r="C166" s="35"/>
      <c r="D166" s="35"/>
      <c r="E166" s="35"/>
      <c r="F166" s="35"/>
      <c r="G166" s="35"/>
      <c r="H166" s="35"/>
      <c r="I166" s="35"/>
    </row>
    <row r="167" spans="1:9">
      <c r="A167" s="35"/>
      <c r="B167" s="35"/>
      <c r="C167" s="35"/>
      <c r="D167" s="35"/>
      <c r="E167" s="35"/>
      <c r="F167" s="35"/>
      <c r="G167" s="35"/>
      <c r="H167" s="35"/>
      <c r="I167" s="35"/>
    </row>
    <row r="168" spans="1:9">
      <c r="A168" s="35"/>
      <c r="B168" s="35"/>
      <c r="C168" s="35"/>
      <c r="D168" s="35"/>
      <c r="E168" s="35"/>
      <c r="F168" s="35"/>
      <c r="G168" s="35"/>
      <c r="H168" s="35"/>
      <c r="I168" s="35"/>
    </row>
    <row r="169" spans="1:9">
      <c r="A169" s="35"/>
      <c r="B169" s="35"/>
      <c r="C169" s="35"/>
      <c r="D169" s="35"/>
      <c r="E169" s="35"/>
      <c r="F169" s="35"/>
      <c r="G169" s="35"/>
      <c r="H169" s="35"/>
      <c r="I169" s="35"/>
    </row>
    <row r="170" spans="1:9">
      <c r="A170" s="35"/>
      <c r="B170" s="35"/>
      <c r="C170" s="35"/>
      <c r="D170" s="35"/>
      <c r="E170" s="35"/>
      <c r="F170" s="35"/>
      <c r="G170" s="35"/>
      <c r="H170" s="35"/>
      <c r="I170" s="35"/>
    </row>
  </sheetData>
  <mergeCells count="163">
    <mergeCell ref="A114:A117"/>
    <mergeCell ref="B114:B117"/>
    <mergeCell ref="C114:C117"/>
    <mergeCell ref="D114:D117"/>
    <mergeCell ref="E114:E117"/>
    <mergeCell ref="F114:F117"/>
    <mergeCell ref="G114:G117"/>
    <mergeCell ref="F110:F113"/>
    <mergeCell ref="G110:G113"/>
    <mergeCell ref="A110:A113"/>
    <mergeCell ref="B110:B113"/>
    <mergeCell ref="C110:C113"/>
    <mergeCell ref="D110:D113"/>
    <mergeCell ref="E110:E113"/>
    <mergeCell ref="A106:A109"/>
    <mergeCell ref="B106:B109"/>
    <mergeCell ref="C106:C109"/>
    <mergeCell ref="D106:D109"/>
    <mergeCell ref="E106:E109"/>
    <mergeCell ref="F106:F109"/>
    <mergeCell ref="G106:G109"/>
    <mergeCell ref="A74:A77"/>
    <mergeCell ref="B74:B77"/>
    <mergeCell ref="C74:C77"/>
    <mergeCell ref="D74:D77"/>
    <mergeCell ref="E74:E77"/>
    <mergeCell ref="A82:A85"/>
    <mergeCell ref="B82:B85"/>
    <mergeCell ref="C82:C85"/>
    <mergeCell ref="D82:D85"/>
    <mergeCell ref="E82:E85"/>
    <mergeCell ref="F82:F85"/>
    <mergeCell ref="G82:G85"/>
    <mergeCell ref="A78:A81"/>
    <mergeCell ref="B78:B81"/>
    <mergeCell ref="C78:C81"/>
    <mergeCell ref="G86:G89"/>
    <mergeCell ref="A102:A105"/>
    <mergeCell ref="E54:E57"/>
    <mergeCell ref="G58:G61"/>
    <mergeCell ref="A70:A73"/>
    <mergeCell ref="B70:B73"/>
    <mergeCell ref="C70:C73"/>
    <mergeCell ref="D70:D73"/>
    <mergeCell ref="E70:E73"/>
    <mergeCell ref="F74:F77"/>
    <mergeCell ref="G74:G77"/>
    <mergeCell ref="F70:F73"/>
    <mergeCell ref="G70:G73"/>
    <mergeCell ref="A58:A61"/>
    <mergeCell ref="B58:B61"/>
    <mergeCell ref="C58:C61"/>
    <mergeCell ref="D58:D61"/>
    <mergeCell ref="E58:E61"/>
    <mergeCell ref="F58:F61"/>
    <mergeCell ref="A66:A69"/>
    <mergeCell ref="B66:B69"/>
    <mergeCell ref="C66:C69"/>
    <mergeCell ref="D66:D69"/>
    <mergeCell ref="E66:E69"/>
    <mergeCell ref="F66:F69"/>
    <mergeCell ref="G66:G69"/>
    <mergeCell ref="G28:G31"/>
    <mergeCell ref="A28:A31"/>
    <mergeCell ref="B28:B31"/>
    <mergeCell ref="C28:C31"/>
    <mergeCell ref="D28:D31"/>
    <mergeCell ref="E28:E31"/>
    <mergeCell ref="F28:F31"/>
    <mergeCell ref="D78:D81"/>
    <mergeCell ref="E78:E81"/>
    <mergeCell ref="F78:F81"/>
    <mergeCell ref="G78:G81"/>
    <mergeCell ref="F54:F57"/>
    <mergeCell ref="G54:G57"/>
    <mergeCell ref="A62:A65"/>
    <mergeCell ref="B62:B65"/>
    <mergeCell ref="C62:C65"/>
    <mergeCell ref="D62:D65"/>
    <mergeCell ref="E62:E65"/>
    <mergeCell ref="F62:F65"/>
    <mergeCell ref="G62:G65"/>
    <mergeCell ref="A54:A57"/>
    <mergeCell ref="B54:B57"/>
    <mergeCell ref="C54:C57"/>
    <mergeCell ref="D54:D57"/>
    <mergeCell ref="B24:B27"/>
    <mergeCell ref="C24:C27"/>
    <mergeCell ref="D24:D27"/>
    <mergeCell ref="E24:E27"/>
    <mergeCell ref="F24:F27"/>
    <mergeCell ref="G24:G27"/>
    <mergeCell ref="A20:A23"/>
    <mergeCell ref="B20:B23"/>
    <mergeCell ref="C20:C23"/>
    <mergeCell ref="D20:D23"/>
    <mergeCell ref="E20:E23"/>
    <mergeCell ref="A32:A35"/>
    <mergeCell ref="B32:B35"/>
    <mergeCell ref="G12:G15"/>
    <mergeCell ref="A16:A19"/>
    <mergeCell ref="B16:B19"/>
    <mergeCell ref="C16:C19"/>
    <mergeCell ref="D16:D19"/>
    <mergeCell ref="E16:E19"/>
    <mergeCell ref="F16:F19"/>
    <mergeCell ref="G16:G19"/>
    <mergeCell ref="A12:A15"/>
    <mergeCell ref="B12:B15"/>
    <mergeCell ref="C12:C15"/>
    <mergeCell ref="D12:D15"/>
    <mergeCell ref="E12:E15"/>
    <mergeCell ref="F12:F15"/>
    <mergeCell ref="C32:C35"/>
    <mergeCell ref="D32:D35"/>
    <mergeCell ref="E32:E35"/>
    <mergeCell ref="F32:F35"/>
    <mergeCell ref="G32:G35"/>
    <mergeCell ref="F20:F23"/>
    <mergeCell ref="G20:G23"/>
    <mergeCell ref="A24:A27"/>
    <mergeCell ref="G40:G43"/>
    <mergeCell ref="A40:A43"/>
    <mergeCell ref="B40:B43"/>
    <mergeCell ref="C40:C43"/>
    <mergeCell ref="D40:D43"/>
    <mergeCell ref="E40:E43"/>
    <mergeCell ref="F40:F43"/>
    <mergeCell ref="A36:A39"/>
    <mergeCell ref="B36:B39"/>
    <mergeCell ref="C36:C39"/>
    <mergeCell ref="D36:D39"/>
    <mergeCell ref="E36:E39"/>
    <mergeCell ref="F36:F39"/>
    <mergeCell ref="G36:G39"/>
    <mergeCell ref="B102:B105"/>
    <mergeCell ref="C102:C105"/>
    <mergeCell ref="D102:D105"/>
    <mergeCell ref="E102:E105"/>
    <mergeCell ref="F102:F105"/>
    <mergeCell ref="G102:G105"/>
    <mergeCell ref="A86:A89"/>
    <mergeCell ref="B86:B89"/>
    <mergeCell ref="C86:C89"/>
    <mergeCell ref="D86:D89"/>
    <mergeCell ref="E86:E89"/>
    <mergeCell ref="F86:F89"/>
    <mergeCell ref="A98:A101"/>
    <mergeCell ref="B98:B101"/>
    <mergeCell ref="C98:C101"/>
    <mergeCell ref="D98:D101"/>
    <mergeCell ref="E98:E101"/>
    <mergeCell ref="F98:F101"/>
    <mergeCell ref="G98:G101"/>
    <mergeCell ref="A122:F125"/>
    <mergeCell ref="G122:G125"/>
    <mergeCell ref="A118:A121"/>
    <mergeCell ref="B118:B121"/>
    <mergeCell ref="C118:C121"/>
    <mergeCell ref="D118:D121"/>
    <mergeCell ref="E118:E121"/>
    <mergeCell ref="F118:F121"/>
    <mergeCell ref="G118:G121"/>
  </mergeCells>
  <pageMargins left="0.25" right="0.25" top="0.75" bottom="0.75" header="0.3" footer="0.3"/>
  <pageSetup paperSize="9" scale="96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topLeftCell="A37" workbookViewId="0">
      <selection activeCell="D38" sqref="D38:D41"/>
    </sheetView>
  </sheetViews>
  <sheetFormatPr defaultRowHeight="15"/>
  <cols>
    <col min="1" max="1" width="3" style="12" customWidth="1"/>
    <col min="2" max="2" width="4.7109375" style="12" customWidth="1"/>
    <col min="3" max="3" width="6.7109375" style="12" customWidth="1"/>
    <col min="4" max="4" width="27.42578125" style="12" customWidth="1"/>
    <col min="5" max="5" width="17.140625" style="12" customWidth="1"/>
    <col min="6" max="6" width="7.28515625" style="12" customWidth="1"/>
    <col min="7" max="7" width="8.7109375" style="12" customWidth="1"/>
    <col min="8" max="8" width="12" style="12" customWidth="1"/>
    <col min="9" max="9" width="11.5703125" style="12" customWidth="1"/>
    <col min="10" max="15" width="9.140625" style="12"/>
  </cols>
  <sheetData>
    <row r="1" spans="1:9">
      <c r="F1" s="74" t="s">
        <v>0</v>
      </c>
      <c r="G1" s="74"/>
      <c r="H1" s="74"/>
      <c r="I1" s="74"/>
    </row>
    <row r="2" spans="1:9">
      <c r="A2" s="75" t="s">
        <v>28</v>
      </c>
      <c r="B2" s="75"/>
      <c r="C2" s="75"/>
      <c r="D2" s="75"/>
      <c r="E2" s="75"/>
      <c r="F2" s="75"/>
      <c r="G2" s="75"/>
      <c r="H2" s="75"/>
      <c r="I2" s="75"/>
    </row>
    <row r="4" spans="1:9">
      <c r="A4" s="9"/>
      <c r="B4" s="9"/>
      <c r="C4" s="9"/>
      <c r="D4" s="9"/>
      <c r="E4" s="9" t="s">
        <v>1</v>
      </c>
      <c r="F4" s="9"/>
      <c r="G4" s="9"/>
      <c r="H4" s="14"/>
      <c r="I4" s="76" t="s">
        <v>30</v>
      </c>
    </row>
    <row r="5" spans="1:9">
      <c r="A5" s="10"/>
      <c r="B5" s="10"/>
      <c r="C5" s="10"/>
      <c r="D5" s="10" t="s">
        <v>2</v>
      </c>
      <c r="E5" s="10" t="s">
        <v>3</v>
      </c>
      <c r="F5" s="10" t="s">
        <v>4</v>
      </c>
      <c r="G5" s="10" t="s">
        <v>5</v>
      </c>
      <c r="H5" s="15" t="s">
        <v>6</v>
      </c>
      <c r="I5" s="77"/>
    </row>
    <row r="6" spans="1:9">
      <c r="A6" s="10" t="s">
        <v>7</v>
      </c>
      <c r="B6" s="10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5" t="s">
        <v>14</v>
      </c>
      <c r="I6" s="77"/>
    </row>
    <row r="7" spans="1:9">
      <c r="A7" s="10"/>
      <c r="B7" s="10"/>
      <c r="C7" s="10"/>
      <c r="D7" s="10"/>
      <c r="E7" s="10" t="s">
        <v>15</v>
      </c>
      <c r="F7" s="10"/>
      <c r="G7" s="10" t="s">
        <v>16</v>
      </c>
      <c r="H7" s="15"/>
      <c r="I7" s="77"/>
    </row>
    <row r="8" spans="1:9">
      <c r="A8" s="11"/>
      <c r="B8" s="11"/>
      <c r="C8" s="11"/>
      <c r="D8" s="11"/>
      <c r="E8" s="11" t="s">
        <v>17</v>
      </c>
      <c r="F8" s="11"/>
      <c r="G8" s="11" t="s">
        <v>18</v>
      </c>
      <c r="H8" s="16"/>
      <c r="I8" s="78"/>
    </row>
    <row r="9" spans="1:9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2">
        <v>10</v>
      </c>
    </row>
    <row r="10" spans="1:9" ht="15" customHeight="1">
      <c r="A10" s="67">
        <v>1</v>
      </c>
      <c r="B10" s="67">
        <v>750</v>
      </c>
      <c r="C10" s="67">
        <v>75095</v>
      </c>
      <c r="D10" s="71" t="s">
        <v>46</v>
      </c>
      <c r="E10" s="69" t="s">
        <v>19</v>
      </c>
      <c r="F10" s="69">
        <v>2016</v>
      </c>
      <c r="G10" s="70">
        <v>530296</v>
      </c>
      <c r="H10" s="17" t="s">
        <v>20</v>
      </c>
      <c r="I10" s="6">
        <f>SUM(I11:I13)</f>
        <v>530296</v>
      </c>
    </row>
    <row r="11" spans="1:9">
      <c r="A11" s="59"/>
      <c r="B11" s="59"/>
      <c r="C11" s="59"/>
      <c r="D11" s="72"/>
      <c r="E11" s="63"/>
      <c r="F11" s="63"/>
      <c r="G11" s="65"/>
      <c r="H11" s="18" t="s">
        <v>21</v>
      </c>
      <c r="I11" s="7">
        <v>530296</v>
      </c>
    </row>
    <row r="12" spans="1:9" ht="24.75" customHeight="1">
      <c r="A12" s="59"/>
      <c r="B12" s="59"/>
      <c r="C12" s="59"/>
      <c r="D12" s="72"/>
      <c r="E12" s="63"/>
      <c r="F12" s="63"/>
      <c r="G12" s="65"/>
      <c r="H12" s="19" t="s">
        <v>22</v>
      </c>
      <c r="I12" s="13">
        <v>0</v>
      </c>
    </row>
    <row r="13" spans="1:9" ht="12" customHeight="1">
      <c r="A13" s="60"/>
      <c r="B13" s="60"/>
      <c r="C13" s="60"/>
      <c r="D13" s="73"/>
      <c r="E13" s="64"/>
      <c r="F13" s="64"/>
      <c r="G13" s="66"/>
      <c r="H13" s="18" t="s">
        <v>23</v>
      </c>
      <c r="I13" s="13">
        <v>0</v>
      </c>
    </row>
    <row r="14" spans="1:9" ht="15" customHeight="1">
      <c r="A14" s="67">
        <v>2</v>
      </c>
      <c r="B14" s="67">
        <v>750</v>
      </c>
      <c r="C14" s="67">
        <v>75095</v>
      </c>
      <c r="D14" s="71" t="s">
        <v>35</v>
      </c>
      <c r="E14" s="69" t="s">
        <v>19</v>
      </c>
      <c r="F14" s="69">
        <v>2016</v>
      </c>
      <c r="G14" s="70">
        <v>906824</v>
      </c>
      <c r="H14" s="17" t="s">
        <v>20</v>
      </c>
      <c r="I14" s="6">
        <f>SUM(I15:I17)</f>
        <v>906824</v>
      </c>
    </row>
    <row r="15" spans="1:9">
      <c r="A15" s="59"/>
      <c r="B15" s="59"/>
      <c r="C15" s="59"/>
      <c r="D15" s="72"/>
      <c r="E15" s="63"/>
      <c r="F15" s="63"/>
      <c r="G15" s="65"/>
      <c r="H15" s="18" t="s">
        <v>21</v>
      </c>
      <c r="I15" s="7">
        <f>G14*50%</f>
        <v>453412</v>
      </c>
    </row>
    <row r="16" spans="1:9" ht="26.25">
      <c r="A16" s="59"/>
      <c r="B16" s="59"/>
      <c r="C16" s="59"/>
      <c r="D16" s="72"/>
      <c r="E16" s="63"/>
      <c r="F16" s="63"/>
      <c r="G16" s="65"/>
      <c r="H16" s="19" t="s">
        <v>22</v>
      </c>
      <c r="I16" s="13">
        <f>G14*50%</f>
        <v>453412</v>
      </c>
    </row>
    <row r="17" spans="1:9" ht="15" customHeight="1">
      <c r="A17" s="60"/>
      <c r="B17" s="60"/>
      <c r="C17" s="60"/>
      <c r="D17" s="73"/>
      <c r="E17" s="64"/>
      <c r="F17" s="64"/>
      <c r="G17" s="66"/>
      <c r="H17" s="18" t="s">
        <v>23</v>
      </c>
      <c r="I17" s="13">
        <v>0</v>
      </c>
    </row>
    <row r="18" spans="1:9" ht="15" customHeight="1">
      <c r="A18" s="67">
        <v>3</v>
      </c>
      <c r="B18" s="67">
        <v>750</v>
      </c>
      <c r="C18" s="67">
        <v>75095</v>
      </c>
      <c r="D18" s="71" t="s">
        <v>33</v>
      </c>
      <c r="E18" s="69" t="s">
        <v>19</v>
      </c>
      <c r="F18" s="69">
        <v>2016</v>
      </c>
      <c r="G18" s="70">
        <v>1167507</v>
      </c>
      <c r="H18" s="17" t="s">
        <v>20</v>
      </c>
      <c r="I18" s="6">
        <f>SUM(I19:I21)</f>
        <v>1167507</v>
      </c>
    </row>
    <row r="19" spans="1:9">
      <c r="A19" s="59"/>
      <c r="B19" s="59"/>
      <c r="C19" s="59"/>
      <c r="D19" s="72"/>
      <c r="E19" s="63"/>
      <c r="F19" s="63"/>
      <c r="G19" s="65"/>
      <c r="H19" s="18" t="s">
        <v>21</v>
      </c>
      <c r="I19" s="13">
        <f>G18*50%</f>
        <v>583753.5</v>
      </c>
    </row>
    <row r="20" spans="1:9" ht="26.25">
      <c r="A20" s="59"/>
      <c r="B20" s="59"/>
      <c r="C20" s="59"/>
      <c r="D20" s="72"/>
      <c r="E20" s="63"/>
      <c r="F20" s="63"/>
      <c r="G20" s="65"/>
      <c r="H20" s="19" t="s">
        <v>22</v>
      </c>
      <c r="I20" s="13">
        <f>G18*50%</f>
        <v>583753.5</v>
      </c>
    </row>
    <row r="21" spans="1:9" ht="13.5" customHeight="1">
      <c r="A21" s="60"/>
      <c r="B21" s="60"/>
      <c r="C21" s="60"/>
      <c r="D21" s="73"/>
      <c r="E21" s="64"/>
      <c r="F21" s="64"/>
      <c r="G21" s="66"/>
      <c r="H21" s="18" t="s">
        <v>23</v>
      </c>
      <c r="I21" s="13">
        <v>0</v>
      </c>
    </row>
    <row r="22" spans="1:9" ht="21.75" customHeight="1">
      <c r="A22" s="67">
        <v>4</v>
      </c>
      <c r="B22" s="67">
        <v>750</v>
      </c>
      <c r="C22" s="67">
        <v>75095</v>
      </c>
      <c r="D22" s="71" t="s">
        <v>34</v>
      </c>
      <c r="E22" s="69" t="s">
        <v>19</v>
      </c>
      <c r="F22" s="69">
        <v>2016</v>
      </c>
      <c r="G22" s="70">
        <v>832494</v>
      </c>
      <c r="H22" s="17" t="s">
        <v>20</v>
      </c>
      <c r="I22" s="6">
        <f>SUM(I23:I25)</f>
        <v>832494</v>
      </c>
    </row>
    <row r="23" spans="1:9" ht="16.5" customHeight="1">
      <c r="A23" s="59"/>
      <c r="B23" s="59"/>
      <c r="C23" s="59"/>
      <c r="D23" s="72"/>
      <c r="E23" s="63"/>
      <c r="F23" s="63"/>
      <c r="G23" s="65"/>
      <c r="H23" s="18" t="s">
        <v>21</v>
      </c>
      <c r="I23" s="7">
        <f>G22*50%</f>
        <v>416247</v>
      </c>
    </row>
    <row r="24" spans="1:9" ht="27" customHeight="1">
      <c r="A24" s="59"/>
      <c r="B24" s="59"/>
      <c r="C24" s="59"/>
      <c r="D24" s="72"/>
      <c r="E24" s="63"/>
      <c r="F24" s="63"/>
      <c r="G24" s="65"/>
      <c r="H24" s="19" t="s">
        <v>22</v>
      </c>
      <c r="I24" s="13">
        <f>G22*50%</f>
        <v>416247</v>
      </c>
    </row>
    <row r="25" spans="1:9" ht="14.25" customHeight="1">
      <c r="A25" s="60"/>
      <c r="B25" s="60"/>
      <c r="C25" s="60"/>
      <c r="D25" s="73"/>
      <c r="E25" s="64"/>
      <c r="F25" s="64"/>
      <c r="G25" s="66"/>
      <c r="H25" s="18" t="s">
        <v>23</v>
      </c>
      <c r="I25" s="13">
        <v>0</v>
      </c>
    </row>
    <row r="26" spans="1:9" ht="15.75" customHeight="1">
      <c r="A26" s="93">
        <v>5</v>
      </c>
      <c r="B26" s="93">
        <v>900</v>
      </c>
      <c r="C26" s="93">
        <v>90095</v>
      </c>
      <c r="D26" s="94" t="s">
        <v>57</v>
      </c>
      <c r="E26" s="79" t="s">
        <v>19</v>
      </c>
      <c r="F26" s="79">
        <v>2015</v>
      </c>
      <c r="G26" s="80">
        <v>321137</v>
      </c>
      <c r="H26" s="37" t="s">
        <v>20</v>
      </c>
      <c r="I26" s="34">
        <f>I27+I28+I29</f>
        <v>321137</v>
      </c>
    </row>
    <row r="27" spans="1:9" ht="12" customHeight="1">
      <c r="A27" s="93"/>
      <c r="B27" s="93"/>
      <c r="C27" s="93"/>
      <c r="D27" s="94"/>
      <c r="E27" s="79"/>
      <c r="F27" s="79"/>
      <c r="G27" s="80"/>
      <c r="H27" s="18" t="s">
        <v>21</v>
      </c>
      <c r="I27" s="28">
        <v>187631</v>
      </c>
    </row>
    <row r="28" spans="1:9" ht="23.25" customHeight="1">
      <c r="A28" s="93"/>
      <c r="B28" s="93"/>
      <c r="C28" s="93"/>
      <c r="D28" s="94"/>
      <c r="E28" s="79"/>
      <c r="F28" s="79"/>
      <c r="G28" s="80"/>
      <c r="H28" s="19" t="s">
        <v>22</v>
      </c>
      <c r="I28" s="40">
        <v>133506</v>
      </c>
    </row>
    <row r="29" spans="1:9" ht="24" customHeight="1">
      <c r="A29" s="93"/>
      <c r="B29" s="93"/>
      <c r="C29" s="93"/>
      <c r="D29" s="94"/>
      <c r="E29" s="79"/>
      <c r="F29" s="79"/>
      <c r="G29" s="80"/>
      <c r="H29" s="18" t="s">
        <v>23</v>
      </c>
      <c r="I29" s="40">
        <v>0</v>
      </c>
    </row>
    <row r="30" spans="1:9" ht="18" customHeight="1">
      <c r="A30" s="67">
        <v>6</v>
      </c>
      <c r="B30" s="67">
        <v>900</v>
      </c>
      <c r="C30" s="67">
        <v>90095</v>
      </c>
      <c r="D30" s="68" t="s">
        <v>58</v>
      </c>
      <c r="E30" s="69" t="s">
        <v>19</v>
      </c>
      <c r="F30" s="69">
        <v>2015</v>
      </c>
      <c r="G30" s="70">
        <f>I30</f>
        <v>200000</v>
      </c>
      <c r="H30" s="17" t="s">
        <v>20</v>
      </c>
      <c r="I30" s="6">
        <f>I31+I32+I33</f>
        <v>200000</v>
      </c>
    </row>
    <row r="31" spans="1:9" ht="12" customHeight="1">
      <c r="A31" s="59"/>
      <c r="B31" s="59"/>
      <c r="C31" s="59"/>
      <c r="D31" s="61"/>
      <c r="E31" s="63"/>
      <c r="F31" s="63"/>
      <c r="G31" s="65"/>
      <c r="H31" s="18" t="s">
        <v>21</v>
      </c>
      <c r="I31" s="28">
        <v>30000</v>
      </c>
    </row>
    <row r="32" spans="1:9" ht="24" customHeight="1">
      <c r="A32" s="59"/>
      <c r="B32" s="59"/>
      <c r="C32" s="59"/>
      <c r="D32" s="61"/>
      <c r="E32" s="63"/>
      <c r="F32" s="63"/>
      <c r="G32" s="65"/>
      <c r="H32" s="19" t="s">
        <v>22</v>
      </c>
      <c r="I32" s="40">
        <v>170000</v>
      </c>
    </row>
    <row r="33" spans="1:9" ht="12.75" customHeight="1">
      <c r="A33" s="60"/>
      <c r="B33" s="60"/>
      <c r="C33" s="60"/>
      <c r="D33" s="62"/>
      <c r="E33" s="64"/>
      <c r="F33" s="64"/>
      <c r="G33" s="66"/>
      <c r="H33" s="18" t="s">
        <v>23</v>
      </c>
      <c r="I33" s="40">
        <v>0</v>
      </c>
    </row>
    <row r="34" spans="1:9" ht="13.5" customHeight="1">
      <c r="A34" s="67">
        <v>7</v>
      </c>
      <c r="B34" s="67">
        <v>900</v>
      </c>
      <c r="C34" s="67">
        <v>90095</v>
      </c>
      <c r="D34" s="68" t="s">
        <v>59</v>
      </c>
      <c r="E34" s="69" t="s">
        <v>19</v>
      </c>
      <c r="F34" s="69">
        <v>2015</v>
      </c>
      <c r="G34" s="70">
        <f>I34</f>
        <v>100000</v>
      </c>
      <c r="H34" s="17" t="s">
        <v>20</v>
      </c>
      <c r="I34" s="6">
        <f>I35+I36+I37</f>
        <v>100000</v>
      </c>
    </row>
    <row r="35" spans="1:9" ht="17.25" customHeight="1">
      <c r="A35" s="59"/>
      <c r="B35" s="59"/>
      <c r="C35" s="59"/>
      <c r="D35" s="61"/>
      <c r="E35" s="63"/>
      <c r="F35" s="63"/>
      <c r="G35" s="65"/>
      <c r="H35" s="18" t="s">
        <v>21</v>
      </c>
      <c r="I35" s="28">
        <v>15000</v>
      </c>
    </row>
    <row r="36" spans="1:9" ht="17.25" customHeight="1">
      <c r="A36" s="59"/>
      <c r="B36" s="59"/>
      <c r="C36" s="59"/>
      <c r="D36" s="61"/>
      <c r="E36" s="63"/>
      <c r="F36" s="63"/>
      <c r="G36" s="65"/>
      <c r="H36" s="19" t="s">
        <v>22</v>
      </c>
      <c r="I36" s="40">
        <v>85000</v>
      </c>
    </row>
    <row r="37" spans="1:9" ht="12.75" customHeight="1">
      <c r="A37" s="60"/>
      <c r="B37" s="60"/>
      <c r="C37" s="60"/>
      <c r="D37" s="62"/>
      <c r="E37" s="64"/>
      <c r="F37" s="64"/>
      <c r="G37" s="66"/>
      <c r="H37" s="18" t="s">
        <v>23</v>
      </c>
      <c r="I37" s="40">
        <v>0</v>
      </c>
    </row>
    <row r="38" spans="1:9" ht="20.25" customHeight="1">
      <c r="A38" s="67">
        <v>8</v>
      </c>
      <c r="B38" s="67">
        <v>851</v>
      </c>
      <c r="C38" s="67">
        <v>85111</v>
      </c>
      <c r="D38" s="71" t="s">
        <v>48</v>
      </c>
      <c r="E38" s="69" t="s">
        <v>19</v>
      </c>
      <c r="F38" s="69">
        <v>2016</v>
      </c>
      <c r="G38" s="70">
        <v>369000</v>
      </c>
      <c r="H38" s="17" t="s">
        <v>20</v>
      </c>
      <c r="I38" s="6">
        <f>SUM(I39:I41)</f>
        <v>369000</v>
      </c>
    </row>
    <row r="39" spans="1:9" ht="16.5" customHeight="1">
      <c r="A39" s="59"/>
      <c r="B39" s="59"/>
      <c r="C39" s="59"/>
      <c r="D39" s="72"/>
      <c r="E39" s="63"/>
      <c r="F39" s="63"/>
      <c r="G39" s="65"/>
      <c r="H39" s="18" t="s">
        <v>21</v>
      </c>
      <c r="I39" s="7">
        <v>369000</v>
      </c>
    </row>
    <row r="40" spans="1:9" ht="22.5" customHeight="1">
      <c r="A40" s="59"/>
      <c r="B40" s="59"/>
      <c r="C40" s="59"/>
      <c r="D40" s="72"/>
      <c r="E40" s="63"/>
      <c r="F40" s="63"/>
      <c r="G40" s="65"/>
      <c r="H40" s="19" t="s">
        <v>22</v>
      </c>
      <c r="I40" s="13">
        <v>0</v>
      </c>
    </row>
    <row r="41" spans="1:9" ht="15" customHeight="1">
      <c r="A41" s="60"/>
      <c r="B41" s="60"/>
      <c r="C41" s="60"/>
      <c r="D41" s="73"/>
      <c r="E41" s="64"/>
      <c r="F41" s="64"/>
      <c r="G41" s="66"/>
      <c r="H41" s="18" t="s">
        <v>23</v>
      </c>
      <c r="I41" s="13">
        <v>0</v>
      </c>
    </row>
    <row r="42" spans="1:9">
      <c r="A42" s="47" t="s">
        <v>24</v>
      </c>
      <c r="B42" s="81"/>
      <c r="C42" s="81"/>
      <c r="D42" s="81"/>
      <c r="E42" s="82"/>
      <c r="F42" s="89">
        <v>2016</v>
      </c>
      <c r="G42" s="92">
        <f>SUM(G10:G41)</f>
        <v>4427258</v>
      </c>
      <c r="H42" s="17" t="s">
        <v>20</v>
      </c>
      <c r="I42" s="8">
        <f>I38+I34+I30+I26+I22+I18+I14+I10</f>
        <v>4427258</v>
      </c>
    </row>
    <row r="43" spans="1:9">
      <c r="A43" s="83"/>
      <c r="B43" s="84"/>
      <c r="C43" s="84"/>
      <c r="D43" s="84"/>
      <c r="E43" s="85"/>
      <c r="F43" s="90"/>
      <c r="G43" s="90"/>
      <c r="H43" s="20" t="s">
        <v>21</v>
      </c>
      <c r="I43" s="8">
        <f>I39+I35+I31+I27+I23+I19+I15+I11</f>
        <v>2585339.5</v>
      </c>
    </row>
    <row r="44" spans="1:9" ht="21.75" customHeight="1">
      <c r="A44" s="83"/>
      <c r="B44" s="84"/>
      <c r="C44" s="84"/>
      <c r="D44" s="84"/>
      <c r="E44" s="85"/>
      <c r="F44" s="90"/>
      <c r="G44" s="90"/>
      <c r="H44" s="21" t="s">
        <v>22</v>
      </c>
      <c r="I44" s="8">
        <f>I40+I36+I32+I28+I24+I20+I16+I12</f>
        <v>1841918.5</v>
      </c>
    </row>
    <row r="45" spans="1:9" ht="15" customHeight="1">
      <c r="A45" s="86"/>
      <c r="B45" s="87"/>
      <c r="C45" s="87"/>
      <c r="D45" s="87"/>
      <c r="E45" s="88"/>
      <c r="F45" s="91"/>
      <c r="G45" s="91"/>
      <c r="H45" s="20" t="s">
        <v>23</v>
      </c>
      <c r="I45" s="8">
        <f>I41+I37+I33+I29+I25+I21+I17+I13</f>
        <v>0</v>
      </c>
    </row>
    <row r="46" spans="1:9" ht="15" customHeight="1">
      <c r="A46" s="22"/>
      <c r="B46" s="22"/>
      <c r="C46" s="22"/>
      <c r="D46" s="22"/>
      <c r="E46" s="22"/>
      <c r="F46" s="22"/>
      <c r="G46" s="22"/>
      <c r="H46" s="22"/>
      <c r="I46" s="22"/>
    </row>
    <row r="47" spans="1:9">
      <c r="A47" s="22"/>
      <c r="B47" s="22"/>
      <c r="C47" s="22"/>
      <c r="D47" s="22"/>
      <c r="E47" s="22"/>
      <c r="F47" s="22"/>
      <c r="G47" s="22"/>
      <c r="H47" s="22"/>
      <c r="I47" s="22"/>
    </row>
    <row r="48" spans="1:9">
      <c r="A48" s="22"/>
      <c r="B48" s="22"/>
      <c r="C48" s="22"/>
      <c r="D48" s="22"/>
      <c r="E48" s="22"/>
      <c r="F48" s="22"/>
      <c r="G48" s="22"/>
      <c r="H48" s="22"/>
      <c r="I48" s="22"/>
    </row>
    <row r="49" spans="1:9">
      <c r="A49" s="22"/>
      <c r="B49" s="22"/>
      <c r="C49" s="22"/>
      <c r="D49" s="22"/>
      <c r="E49" s="22"/>
      <c r="F49" s="22"/>
      <c r="G49" s="22"/>
      <c r="H49" s="22"/>
      <c r="I49" s="22"/>
    </row>
    <row r="50" spans="1:9" ht="15" customHeight="1"/>
    <row r="54" spans="1:9" ht="15" customHeight="1"/>
    <row r="58" spans="1:9" ht="15" customHeight="1"/>
    <row r="62" spans="1:9" ht="15" customHeight="1"/>
  </sheetData>
  <mergeCells count="62">
    <mergeCell ref="B30:B33"/>
    <mergeCell ref="C30:C33"/>
    <mergeCell ref="D30:D33"/>
    <mergeCell ref="E30:E33"/>
    <mergeCell ref="D14:D17"/>
    <mergeCell ref="E14:E17"/>
    <mergeCell ref="F26:F29"/>
    <mergeCell ref="G26:G29"/>
    <mergeCell ref="A42:E45"/>
    <mergeCell ref="F42:F45"/>
    <mergeCell ref="G42:G45"/>
    <mergeCell ref="A26:A29"/>
    <mergeCell ref="B26:B29"/>
    <mergeCell ref="C26:C29"/>
    <mergeCell ref="D26:D29"/>
    <mergeCell ref="E26:E29"/>
    <mergeCell ref="F30:F33"/>
    <mergeCell ref="G30:G33"/>
    <mergeCell ref="A34:A37"/>
    <mergeCell ref="B34:B37"/>
    <mergeCell ref="F1:I1"/>
    <mergeCell ref="A2:I2"/>
    <mergeCell ref="I4:I8"/>
    <mergeCell ref="F10:F13"/>
    <mergeCell ref="G10:G13"/>
    <mergeCell ref="F38:F41"/>
    <mergeCell ref="G38:G41"/>
    <mergeCell ref="A18:A21"/>
    <mergeCell ref="B18:B21"/>
    <mergeCell ref="C18:C21"/>
    <mergeCell ref="D18:D21"/>
    <mergeCell ref="E18:E21"/>
    <mergeCell ref="A22:A25"/>
    <mergeCell ref="B22:B25"/>
    <mergeCell ref="C22:C25"/>
    <mergeCell ref="C34:C37"/>
    <mergeCell ref="D34:D37"/>
    <mergeCell ref="E34:E37"/>
    <mergeCell ref="F34:F37"/>
    <mergeCell ref="G34:G37"/>
    <mergeCell ref="A30:A33"/>
    <mergeCell ref="A38:A41"/>
    <mergeCell ref="B38:B41"/>
    <mergeCell ref="C38:C41"/>
    <mergeCell ref="D38:D41"/>
    <mergeCell ref="E38:E41"/>
    <mergeCell ref="D22:D25"/>
    <mergeCell ref="E22:E25"/>
    <mergeCell ref="F22:F25"/>
    <mergeCell ref="G22:G25"/>
    <mergeCell ref="A10:A13"/>
    <mergeCell ref="B10:B13"/>
    <mergeCell ref="C10:C13"/>
    <mergeCell ref="D10:D13"/>
    <mergeCell ref="E10:E13"/>
    <mergeCell ref="F18:F21"/>
    <mergeCell ref="G18:G21"/>
    <mergeCell ref="F14:F17"/>
    <mergeCell ref="G14:G17"/>
    <mergeCell ref="A14:A17"/>
    <mergeCell ref="B14:B17"/>
    <mergeCell ref="C14:C17"/>
  </mergeCells>
  <pageMargins left="0.23622047244094491" right="0.23622047244094491" top="0.74803149606299213" bottom="0.74803149606299213" header="0.31496062992125984" footer="0.31496062992125984"/>
  <pageSetup paperSize="9" scale="95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opLeftCell="A5" workbookViewId="0">
      <selection activeCell="I14" sqref="I14"/>
    </sheetView>
  </sheetViews>
  <sheetFormatPr defaultRowHeight="15"/>
  <cols>
    <col min="1" max="1" width="2.7109375" style="12" customWidth="1"/>
    <col min="2" max="2" width="4.5703125" style="12" customWidth="1"/>
    <col min="3" max="3" width="6.140625" style="12" customWidth="1"/>
    <col min="4" max="4" width="27.28515625" style="12" customWidth="1"/>
    <col min="5" max="5" width="17.140625" style="12" customWidth="1"/>
    <col min="6" max="6" width="8.5703125" style="12" customWidth="1"/>
    <col min="7" max="7" width="10.7109375" style="12" customWidth="1"/>
    <col min="8" max="8" width="11.5703125" style="12" customWidth="1"/>
    <col min="9" max="9" width="11.28515625" style="12" customWidth="1"/>
    <col min="10" max="12" width="9.140625" style="12"/>
  </cols>
  <sheetData>
    <row r="1" spans="1:15">
      <c r="G1" s="74" t="s">
        <v>25</v>
      </c>
      <c r="H1" s="74"/>
      <c r="I1" s="74"/>
    </row>
    <row r="3" spans="1:15">
      <c r="A3" s="75" t="s">
        <v>27</v>
      </c>
      <c r="B3" s="75"/>
      <c r="C3" s="75"/>
      <c r="D3" s="75"/>
      <c r="E3" s="75"/>
      <c r="F3" s="75"/>
      <c r="G3" s="75"/>
      <c r="H3" s="75"/>
      <c r="I3" s="75"/>
    </row>
    <row r="5" spans="1:15">
      <c r="A5" s="9"/>
      <c r="B5" s="9"/>
      <c r="C5" s="9"/>
      <c r="D5" s="9"/>
      <c r="E5" s="9" t="s">
        <v>1</v>
      </c>
      <c r="F5" s="9"/>
      <c r="G5" s="9"/>
      <c r="H5" s="14"/>
      <c r="I5" s="76" t="s">
        <v>31</v>
      </c>
    </row>
    <row r="6" spans="1:15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5" t="s">
        <v>6</v>
      </c>
      <c r="I6" s="77"/>
    </row>
    <row r="7" spans="1:15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5" t="s">
        <v>14</v>
      </c>
      <c r="I7" s="77"/>
    </row>
    <row r="8" spans="1:15">
      <c r="A8" s="10"/>
      <c r="B8" s="10"/>
      <c r="C8" s="10"/>
      <c r="D8" s="10"/>
      <c r="E8" s="10" t="s">
        <v>15</v>
      </c>
      <c r="F8" s="10"/>
      <c r="G8" s="10" t="s">
        <v>16</v>
      </c>
      <c r="H8" s="15"/>
      <c r="I8" s="77"/>
    </row>
    <row r="9" spans="1:15">
      <c r="A9" s="11"/>
      <c r="B9" s="11"/>
      <c r="C9" s="11"/>
      <c r="D9" s="11"/>
      <c r="E9" s="11" t="s">
        <v>17</v>
      </c>
      <c r="F9" s="11"/>
      <c r="G9" s="11" t="s">
        <v>18</v>
      </c>
      <c r="H9" s="16"/>
      <c r="I9" s="78"/>
    </row>
    <row r="10" spans="1:1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11</v>
      </c>
    </row>
    <row r="11" spans="1:15" ht="15" customHeight="1">
      <c r="A11" s="67">
        <v>1</v>
      </c>
      <c r="B11" s="67">
        <v>750</v>
      </c>
      <c r="C11" s="67">
        <v>75095</v>
      </c>
      <c r="D11" s="71" t="s">
        <v>46</v>
      </c>
      <c r="E11" s="69" t="s">
        <v>19</v>
      </c>
      <c r="F11" s="69">
        <v>2017</v>
      </c>
      <c r="G11" s="70">
        <v>415202</v>
      </c>
      <c r="H11" s="17" t="s">
        <v>20</v>
      </c>
      <c r="I11" s="6">
        <f>SUM(I12:I14)</f>
        <v>415202</v>
      </c>
      <c r="M11" s="12"/>
      <c r="N11" s="12"/>
      <c r="O11" s="12"/>
    </row>
    <row r="12" spans="1:15">
      <c r="A12" s="59"/>
      <c r="B12" s="59"/>
      <c r="C12" s="59"/>
      <c r="D12" s="72"/>
      <c r="E12" s="63"/>
      <c r="F12" s="63"/>
      <c r="G12" s="65"/>
      <c r="H12" s="18" t="s">
        <v>21</v>
      </c>
      <c r="I12" s="7">
        <v>415202</v>
      </c>
      <c r="M12" s="12"/>
      <c r="N12" s="12"/>
      <c r="O12" s="12"/>
    </row>
    <row r="13" spans="1:15" ht="26.25">
      <c r="A13" s="59"/>
      <c r="B13" s="59"/>
      <c r="C13" s="59"/>
      <c r="D13" s="72"/>
      <c r="E13" s="63"/>
      <c r="F13" s="63"/>
      <c r="G13" s="65"/>
      <c r="H13" s="19" t="s">
        <v>22</v>
      </c>
      <c r="I13" s="13">
        <v>0</v>
      </c>
      <c r="M13" s="12"/>
      <c r="N13" s="12"/>
      <c r="O13" s="12"/>
    </row>
    <row r="14" spans="1:15" ht="32.25" customHeight="1">
      <c r="A14" s="60"/>
      <c r="B14" s="60"/>
      <c r="C14" s="60"/>
      <c r="D14" s="73"/>
      <c r="E14" s="64"/>
      <c r="F14" s="64"/>
      <c r="G14" s="66"/>
      <c r="H14" s="18" t="s">
        <v>23</v>
      </c>
      <c r="I14" s="13">
        <v>0</v>
      </c>
      <c r="M14" s="12"/>
      <c r="N14" s="12"/>
      <c r="O14" s="12"/>
    </row>
    <row r="15" spans="1:15">
      <c r="A15" s="67">
        <v>2</v>
      </c>
      <c r="B15" s="67">
        <v>750</v>
      </c>
      <c r="C15" s="67">
        <v>75095</v>
      </c>
      <c r="D15" s="71" t="s">
        <v>35</v>
      </c>
      <c r="E15" s="69" t="s">
        <v>19</v>
      </c>
      <c r="F15" s="69">
        <v>2017</v>
      </c>
      <c r="G15" s="70">
        <v>3516643</v>
      </c>
      <c r="H15" s="17" t="s">
        <v>20</v>
      </c>
      <c r="I15" s="6">
        <f>SUM(I16:I18)</f>
        <v>3516642.5</v>
      </c>
    </row>
    <row r="16" spans="1:15">
      <c r="A16" s="59"/>
      <c r="B16" s="59"/>
      <c r="C16" s="59"/>
      <c r="D16" s="72"/>
      <c r="E16" s="63"/>
      <c r="F16" s="63"/>
      <c r="G16" s="65"/>
      <c r="H16" s="18" t="s">
        <v>21</v>
      </c>
      <c r="I16" s="7">
        <f>G15*50%</f>
        <v>1758321.5</v>
      </c>
    </row>
    <row r="17" spans="1:9" ht="26.25">
      <c r="A17" s="59"/>
      <c r="B17" s="59"/>
      <c r="C17" s="59"/>
      <c r="D17" s="72"/>
      <c r="E17" s="63"/>
      <c r="F17" s="63"/>
      <c r="G17" s="65"/>
      <c r="H17" s="19" t="s">
        <v>22</v>
      </c>
      <c r="I17" s="13">
        <v>1758321</v>
      </c>
    </row>
    <row r="18" spans="1:9">
      <c r="A18" s="60"/>
      <c r="B18" s="60"/>
      <c r="C18" s="60"/>
      <c r="D18" s="73"/>
      <c r="E18" s="64"/>
      <c r="F18" s="64"/>
      <c r="G18" s="66"/>
      <c r="H18" s="18" t="s">
        <v>23</v>
      </c>
      <c r="I18" s="13">
        <v>0</v>
      </c>
    </row>
    <row r="19" spans="1:9">
      <c r="A19" s="67">
        <v>3</v>
      </c>
      <c r="B19" s="67">
        <v>750</v>
      </c>
      <c r="C19" s="67">
        <v>75095</v>
      </c>
      <c r="D19" s="71" t="s">
        <v>33</v>
      </c>
      <c r="E19" s="69" t="s">
        <v>19</v>
      </c>
      <c r="F19" s="69">
        <v>2017</v>
      </c>
      <c r="G19" s="70">
        <v>229726</v>
      </c>
      <c r="H19" s="17" t="s">
        <v>20</v>
      </c>
      <c r="I19" s="3">
        <f>I20+I21+I22</f>
        <v>229726</v>
      </c>
    </row>
    <row r="20" spans="1:9" ht="20.25" customHeight="1">
      <c r="A20" s="59"/>
      <c r="B20" s="59"/>
      <c r="C20" s="59"/>
      <c r="D20" s="72"/>
      <c r="E20" s="63"/>
      <c r="F20" s="63"/>
      <c r="G20" s="65"/>
      <c r="H20" s="18" t="s">
        <v>21</v>
      </c>
      <c r="I20" s="13">
        <f>G19*50%</f>
        <v>114863</v>
      </c>
    </row>
    <row r="21" spans="1:9" ht="30" customHeight="1">
      <c r="A21" s="59"/>
      <c r="B21" s="59"/>
      <c r="C21" s="59"/>
      <c r="D21" s="72"/>
      <c r="E21" s="63"/>
      <c r="F21" s="63"/>
      <c r="G21" s="65"/>
      <c r="H21" s="19" t="s">
        <v>22</v>
      </c>
      <c r="I21" s="13">
        <f>G19*50%</f>
        <v>114863</v>
      </c>
    </row>
    <row r="22" spans="1:9" ht="24" customHeight="1">
      <c r="A22" s="60"/>
      <c r="B22" s="60"/>
      <c r="C22" s="60"/>
      <c r="D22" s="73"/>
      <c r="E22" s="64"/>
      <c r="F22" s="64"/>
      <c r="G22" s="66"/>
      <c r="H22" s="18" t="s">
        <v>23</v>
      </c>
      <c r="I22" s="5"/>
    </row>
    <row r="23" spans="1:9">
      <c r="A23" s="67">
        <v>4</v>
      </c>
      <c r="B23" s="67">
        <v>750</v>
      </c>
      <c r="C23" s="67">
        <v>75095</v>
      </c>
      <c r="D23" s="71" t="s">
        <v>34</v>
      </c>
      <c r="E23" s="69" t="s">
        <v>19</v>
      </c>
      <c r="F23" s="69">
        <v>2017</v>
      </c>
      <c r="G23" s="70">
        <v>270275</v>
      </c>
      <c r="H23" s="17" t="s">
        <v>20</v>
      </c>
      <c r="I23" s="3">
        <f>I24+I25+I26</f>
        <v>270275</v>
      </c>
    </row>
    <row r="24" spans="1:9" ht="19.5" customHeight="1">
      <c r="A24" s="59"/>
      <c r="B24" s="59"/>
      <c r="C24" s="59"/>
      <c r="D24" s="72"/>
      <c r="E24" s="63"/>
      <c r="F24" s="63"/>
      <c r="G24" s="65"/>
      <c r="H24" s="18" t="s">
        <v>21</v>
      </c>
      <c r="I24" s="4">
        <f>G23*50%</f>
        <v>135137.5</v>
      </c>
    </row>
    <row r="25" spans="1:9" ht="30.75" customHeight="1">
      <c r="A25" s="59"/>
      <c r="B25" s="59"/>
      <c r="C25" s="59"/>
      <c r="D25" s="72"/>
      <c r="E25" s="63"/>
      <c r="F25" s="63"/>
      <c r="G25" s="65"/>
      <c r="H25" s="19" t="s">
        <v>22</v>
      </c>
      <c r="I25" s="4">
        <f>G23*50%</f>
        <v>135137.5</v>
      </c>
    </row>
    <row r="26" spans="1:9" ht="27.75" customHeight="1">
      <c r="A26" s="60"/>
      <c r="B26" s="60"/>
      <c r="C26" s="60"/>
      <c r="D26" s="73"/>
      <c r="E26" s="64"/>
      <c r="F26" s="64"/>
      <c r="G26" s="66"/>
      <c r="H26" s="18" t="s">
        <v>23</v>
      </c>
      <c r="I26" s="5"/>
    </row>
    <row r="27" spans="1:9">
      <c r="A27" s="47" t="s">
        <v>24</v>
      </c>
      <c r="B27" s="81"/>
      <c r="C27" s="81"/>
      <c r="D27" s="81"/>
      <c r="E27" s="82"/>
      <c r="F27" s="89">
        <v>2017</v>
      </c>
      <c r="G27" s="92">
        <f>G15+G19+G23+G11</f>
        <v>4431846</v>
      </c>
      <c r="H27" s="17" t="s">
        <v>20</v>
      </c>
      <c r="I27" s="6">
        <f>I19+I23+I15+I11</f>
        <v>4431845.5</v>
      </c>
    </row>
    <row r="28" spans="1:9">
      <c r="A28" s="83"/>
      <c r="B28" s="84"/>
      <c r="C28" s="84"/>
      <c r="D28" s="84"/>
      <c r="E28" s="85"/>
      <c r="F28" s="90"/>
      <c r="G28" s="90"/>
      <c r="H28" s="20" t="s">
        <v>21</v>
      </c>
      <c r="I28" s="8">
        <f>I20+I24+I16+I12</f>
        <v>2423524</v>
      </c>
    </row>
    <row r="29" spans="1:9" ht="27">
      <c r="A29" s="83"/>
      <c r="B29" s="84"/>
      <c r="C29" s="84"/>
      <c r="D29" s="84"/>
      <c r="E29" s="85"/>
      <c r="F29" s="90"/>
      <c r="G29" s="90"/>
      <c r="H29" s="21" t="s">
        <v>22</v>
      </c>
      <c r="I29" s="8">
        <f>I21+I25+I17+I13</f>
        <v>2008321.5</v>
      </c>
    </row>
    <row r="30" spans="1:9">
      <c r="A30" s="86"/>
      <c r="B30" s="87"/>
      <c r="C30" s="87"/>
      <c r="D30" s="87"/>
      <c r="E30" s="88"/>
      <c r="F30" s="91"/>
      <c r="G30" s="91"/>
      <c r="H30" s="20" t="s">
        <v>23</v>
      </c>
      <c r="I30" s="8">
        <f>I22+I26</f>
        <v>0</v>
      </c>
    </row>
  </sheetData>
  <mergeCells count="34">
    <mergeCell ref="G15:G18"/>
    <mergeCell ref="A27:E30"/>
    <mergeCell ref="F27:F30"/>
    <mergeCell ref="G27:G30"/>
    <mergeCell ref="G23:G26"/>
    <mergeCell ref="A23:A26"/>
    <mergeCell ref="B23:B26"/>
    <mergeCell ref="C23:C26"/>
    <mergeCell ref="D23:D26"/>
    <mergeCell ref="E23:E26"/>
    <mergeCell ref="F23:F26"/>
    <mergeCell ref="G1:I1"/>
    <mergeCell ref="A3:I3"/>
    <mergeCell ref="I5:I9"/>
    <mergeCell ref="A19:A22"/>
    <mergeCell ref="B19:B22"/>
    <mergeCell ref="C19:C22"/>
    <mergeCell ref="D19:D22"/>
    <mergeCell ref="E19:E22"/>
    <mergeCell ref="F19:F22"/>
    <mergeCell ref="G19:G22"/>
    <mergeCell ref="A15:A18"/>
    <mergeCell ref="B15:B18"/>
    <mergeCell ref="C15:C18"/>
    <mergeCell ref="D15:D18"/>
    <mergeCell ref="E15:E18"/>
    <mergeCell ref="F15:F18"/>
    <mergeCell ref="F11:F14"/>
    <mergeCell ref="G11:G14"/>
    <mergeCell ref="A11:A14"/>
    <mergeCell ref="B11:B14"/>
    <mergeCell ref="C11:C14"/>
    <mergeCell ref="D11:D14"/>
    <mergeCell ref="E11:E14"/>
  </mergeCells>
  <pageMargins left="0.25" right="0.25" top="0.75" bottom="0.75" header="0.3" footer="0.3"/>
  <pageSetup paperSize="9" scale="99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>
      <selection activeCell="H11" sqref="H11:H26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7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  <col min="10" max="11" width="9.140625" style="12"/>
  </cols>
  <sheetData>
    <row r="1" spans="1:12">
      <c r="G1" s="74" t="s">
        <v>26</v>
      </c>
      <c r="H1" s="74"/>
      <c r="I1" s="74"/>
    </row>
    <row r="3" spans="1:12">
      <c r="A3" s="75" t="s">
        <v>29</v>
      </c>
      <c r="B3" s="75"/>
      <c r="C3" s="75"/>
      <c r="D3" s="75"/>
      <c r="E3" s="75"/>
      <c r="F3" s="75"/>
      <c r="G3" s="75"/>
      <c r="H3" s="75"/>
      <c r="I3" s="75"/>
    </row>
    <row r="5" spans="1:12">
      <c r="A5" s="9"/>
      <c r="B5" s="9"/>
      <c r="C5" s="9"/>
      <c r="D5" s="9"/>
      <c r="E5" s="9" t="s">
        <v>1</v>
      </c>
      <c r="F5" s="9"/>
      <c r="G5" s="9"/>
      <c r="H5" s="14"/>
      <c r="I5" s="76" t="s">
        <v>32</v>
      </c>
    </row>
    <row r="6" spans="1:12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5" t="s">
        <v>6</v>
      </c>
      <c r="I6" s="95"/>
    </row>
    <row r="7" spans="1:12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5" t="s">
        <v>14</v>
      </c>
      <c r="I7" s="95"/>
    </row>
    <row r="8" spans="1:12" ht="15" customHeight="1">
      <c r="A8" s="10"/>
      <c r="B8" s="10"/>
      <c r="C8" s="10"/>
      <c r="D8" s="10"/>
      <c r="E8" s="10" t="s">
        <v>15</v>
      </c>
      <c r="F8" s="10"/>
      <c r="G8" s="10" t="s">
        <v>16</v>
      </c>
      <c r="H8" s="15"/>
      <c r="I8" s="95"/>
    </row>
    <row r="9" spans="1:12" ht="11.25" customHeight="1">
      <c r="A9" s="11"/>
      <c r="B9" s="11"/>
      <c r="C9" s="11"/>
      <c r="D9" s="11"/>
      <c r="E9" s="11" t="s">
        <v>17</v>
      </c>
      <c r="F9" s="11"/>
      <c r="G9" s="11" t="s">
        <v>18</v>
      </c>
      <c r="H9" s="16"/>
      <c r="I9" s="96"/>
    </row>
    <row r="10" spans="1:1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12</v>
      </c>
    </row>
    <row r="11" spans="1:12">
      <c r="A11" s="67">
        <v>1</v>
      </c>
      <c r="B11" s="67">
        <v>750</v>
      </c>
      <c r="C11" s="67">
        <v>75095</v>
      </c>
      <c r="D11" s="71" t="s">
        <v>35</v>
      </c>
      <c r="E11" s="69" t="s">
        <v>19</v>
      </c>
      <c r="F11" s="69">
        <v>2018</v>
      </c>
      <c r="G11" s="70">
        <v>2427087</v>
      </c>
      <c r="H11" s="17" t="s">
        <v>20</v>
      </c>
      <c r="I11" s="6">
        <f>SUM(I12:I14)</f>
        <v>2427086.5</v>
      </c>
      <c r="L11" s="12"/>
    </row>
    <row r="12" spans="1:12">
      <c r="A12" s="59"/>
      <c r="B12" s="59"/>
      <c r="C12" s="59"/>
      <c r="D12" s="72"/>
      <c r="E12" s="63"/>
      <c r="F12" s="63"/>
      <c r="G12" s="65"/>
      <c r="H12" s="18" t="s">
        <v>21</v>
      </c>
      <c r="I12" s="7">
        <f>G11*50%</f>
        <v>1213543.5</v>
      </c>
      <c r="L12" s="12"/>
    </row>
    <row r="13" spans="1:12" ht="26.25">
      <c r="A13" s="59"/>
      <c r="B13" s="59"/>
      <c r="C13" s="59"/>
      <c r="D13" s="72"/>
      <c r="E13" s="63"/>
      <c r="F13" s="63"/>
      <c r="G13" s="65"/>
      <c r="H13" s="19" t="s">
        <v>22</v>
      </c>
      <c r="I13" s="13">
        <v>1213543</v>
      </c>
      <c r="L13" s="12"/>
    </row>
    <row r="14" spans="1:12">
      <c r="A14" s="60"/>
      <c r="B14" s="60"/>
      <c r="C14" s="60"/>
      <c r="D14" s="73"/>
      <c r="E14" s="64"/>
      <c r="F14" s="64"/>
      <c r="G14" s="66"/>
      <c r="H14" s="18" t="s">
        <v>23</v>
      </c>
      <c r="I14" s="13">
        <v>0</v>
      </c>
      <c r="L14" s="12"/>
    </row>
    <row r="15" spans="1:12">
      <c r="A15" s="67">
        <v>2</v>
      </c>
      <c r="B15" s="67">
        <v>750</v>
      </c>
      <c r="C15" s="67">
        <v>75095</v>
      </c>
      <c r="D15" s="71" t="s">
        <v>33</v>
      </c>
      <c r="E15" s="69" t="s">
        <v>19</v>
      </c>
      <c r="F15" s="69">
        <v>2018</v>
      </c>
      <c r="G15" s="70">
        <f>I15</f>
        <v>100000</v>
      </c>
      <c r="H15" s="17" t="s">
        <v>20</v>
      </c>
      <c r="I15" s="3">
        <f>I16+I17</f>
        <v>100000</v>
      </c>
    </row>
    <row r="16" spans="1:12">
      <c r="A16" s="59"/>
      <c r="B16" s="59"/>
      <c r="C16" s="59"/>
      <c r="D16" s="72"/>
      <c r="E16" s="63"/>
      <c r="F16" s="63"/>
      <c r="G16" s="65"/>
      <c r="H16" s="18" t="s">
        <v>21</v>
      </c>
      <c r="I16" s="4">
        <v>50000</v>
      </c>
    </row>
    <row r="17" spans="1:9" ht="26.25">
      <c r="A17" s="59"/>
      <c r="B17" s="59"/>
      <c r="C17" s="59"/>
      <c r="D17" s="72"/>
      <c r="E17" s="63"/>
      <c r="F17" s="63"/>
      <c r="G17" s="65"/>
      <c r="H17" s="19" t="s">
        <v>22</v>
      </c>
      <c r="I17" s="4">
        <v>50000</v>
      </c>
    </row>
    <row r="18" spans="1:9" ht="39" customHeight="1">
      <c r="A18" s="60"/>
      <c r="B18" s="60"/>
      <c r="C18" s="60"/>
      <c r="D18" s="73"/>
      <c r="E18" s="64"/>
      <c r="F18" s="64"/>
      <c r="G18" s="66"/>
      <c r="H18" s="18" t="s">
        <v>23</v>
      </c>
      <c r="I18" s="5"/>
    </row>
    <row r="19" spans="1:9">
      <c r="A19" s="67">
        <v>3</v>
      </c>
      <c r="B19" s="67">
        <v>750</v>
      </c>
      <c r="C19" s="67">
        <v>75095</v>
      </c>
      <c r="D19" s="71" t="s">
        <v>34</v>
      </c>
      <c r="E19" s="69" t="s">
        <v>19</v>
      </c>
      <c r="F19" s="69">
        <v>2018</v>
      </c>
      <c r="G19" s="70">
        <f>I19</f>
        <v>100000</v>
      </c>
      <c r="H19" s="17" t="s">
        <v>20</v>
      </c>
      <c r="I19" s="3">
        <f>I20+I21</f>
        <v>100000</v>
      </c>
    </row>
    <row r="20" spans="1:9" ht="17.25" customHeight="1">
      <c r="A20" s="59"/>
      <c r="B20" s="59"/>
      <c r="C20" s="59"/>
      <c r="D20" s="72"/>
      <c r="E20" s="63"/>
      <c r="F20" s="63"/>
      <c r="G20" s="65"/>
      <c r="H20" s="18" t="s">
        <v>21</v>
      </c>
      <c r="I20" s="4">
        <v>50000</v>
      </c>
    </row>
    <row r="21" spans="1:9" ht="26.25">
      <c r="A21" s="59"/>
      <c r="B21" s="59"/>
      <c r="C21" s="59"/>
      <c r="D21" s="72"/>
      <c r="E21" s="63"/>
      <c r="F21" s="63"/>
      <c r="G21" s="65"/>
      <c r="H21" s="19" t="s">
        <v>22</v>
      </c>
      <c r="I21" s="4">
        <v>50000</v>
      </c>
    </row>
    <row r="22" spans="1:9" ht="33" customHeight="1">
      <c r="A22" s="60"/>
      <c r="B22" s="60"/>
      <c r="C22" s="60"/>
      <c r="D22" s="73"/>
      <c r="E22" s="64"/>
      <c r="F22" s="64"/>
      <c r="G22" s="66"/>
      <c r="H22" s="18" t="s">
        <v>23</v>
      </c>
      <c r="I22" s="5"/>
    </row>
    <row r="23" spans="1:9">
      <c r="A23" s="47" t="s">
        <v>24</v>
      </c>
      <c r="B23" s="81"/>
      <c r="C23" s="81"/>
      <c r="D23" s="81"/>
      <c r="E23" s="82"/>
      <c r="F23" s="89">
        <v>2018</v>
      </c>
      <c r="G23" s="92">
        <f>SUM(G11:G22)</f>
        <v>2627087</v>
      </c>
      <c r="H23" s="17" t="s">
        <v>20</v>
      </c>
      <c r="I23" s="6">
        <f>I15+I19+I11</f>
        <v>2627086.5</v>
      </c>
    </row>
    <row r="24" spans="1:9">
      <c r="A24" s="83"/>
      <c r="B24" s="84"/>
      <c r="C24" s="84"/>
      <c r="D24" s="84"/>
      <c r="E24" s="85"/>
      <c r="F24" s="90"/>
      <c r="G24" s="90"/>
      <c r="H24" s="20" t="s">
        <v>21</v>
      </c>
      <c r="I24" s="8">
        <f>I16+I20+I12</f>
        <v>1313543.5</v>
      </c>
    </row>
    <row r="25" spans="1:9" ht="27">
      <c r="A25" s="83"/>
      <c r="B25" s="84"/>
      <c r="C25" s="84"/>
      <c r="D25" s="84"/>
      <c r="E25" s="85"/>
      <c r="F25" s="90"/>
      <c r="G25" s="90"/>
      <c r="H25" s="21" t="s">
        <v>22</v>
      </c>
      <c r="I25" s="8">
        <f>I17+I21+I13</f>
        <v>1313543</v>
      </c>
    </row>
    <row r="26" spans="1:9">
      <c r="A26" s="86"/>
      <c r="B26" s="87"/>
      <c r="C26" s="87"/>
      <c r="D26" s="87"/>
      <c r="E26" s="88"/>
      <c r="F26" s="91"/>
      <c r="G26" s="91"/>
      <c r="H26" s="20" t="s">
        <v>23</v>
      </c>
      <c r="I26" s="8">
        <f>I18+I22</f>
        <v>0</v>
      </c>
    </row>
  </sheetData>
  <mergeCells count="27">
    <mergeCell ref="E11:E14"/>
    <mergeCell ref="G19:G22"/>
    <mergeCell ref="A23:E26"/>
    <mergeCell ref="F23:F26"/>
    <mergeCell ref="G23:G26"/>
    <mergeCell ref="A19:A22"/>
    <mergeCell ref="B19:B22"/>
    <mergeCell ref="C19:C22"/>
    <mergeCell ref="D19:D22"/>
    <mergeCell ref="E19:E22"/>
    <mergeCell ref="F19:F22"/>
    <mergeCell ref="G1:I1"/>
    <mergeCell ref="A3:I3"/>
    <mergeCell ref="I5:I9"/>
    <mergeCell ref="A15:A18"/>
    <mergeCell ref="B15:B18"/>
    <mergeCell ref="C15:C18"/>
    <mergeCell ref="D15:D18"/>
    <mergeCell ref="E15:E18"/>
    <mergeCell ref="F15:F18"/>
    <mergeCell ref="G15:G18"/>
    <mergeCell ref="F11:F14"/>
    <mergeCell ref="G11:G14"/>
    <mergeCell ref="A11:A14"/>
    <mergeCell ref="B11:B14"/>
    <mergeCell ref="C11:C14"/>
    <mergeCell ref="D11:D14"/>
  </mergeCells>
  <pageMargins left="0.25" right="0.25" top="0.75" bottom="0.75" header="0.3" footer="0.3"/>
  <pageSetup paperSize="9" scale="9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INWESTYCJE 2015</vt:lpstr>
      <vt:lpstr>INWESTYCJE 2016</vt:lpstr>
      <vt:lpstr>INWESTYCJE 2017</vt:lpstr>
      <vt:lpstr>INWESTYCJE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AniaB</dc:creator>
  <cp:lastModifiedBy>Biuro Rady</cp:lastModifiedBy>
  <cp:lastPrinted>2015-09-16T08:51:11Z</cp:lastPrinted>
  <dcterms:created xsi:type="dcterms:W3CDTF">2014-05-21T08:43:04Z</dcterms:created>
  <dcterms:modified xsi:type="dcterms:W3CDTF">2015-09-23T12:37:55Z</dcterms:modified>
</cp:coreProperties>
</file>