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OCHODY_OGÓŁEM" sheetId="1" r:id="rId1"/>
    <sheet name="DOCHODY_ZAD_ZLEC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<sst xmlns="http://schemas.openxmlformats.org/spreadsheetml/2006/main" count="939" uniqueCount="301">
  <si>
    <t>Załącznik Nr 3</t>
  </si>
  <si>
    <t>do sprawozdania  z wykonana</t>
  </si>
  <si>
    <t xml:space="preserve">Dział </t>
  </si>
  <si>
    <t xml:space="preserve">Rozdział </t>
  </si>
  <si>
    <t>§</t>
  </si>
  <si>
    <t>zmianach</t>
  </si>
  <si>
    <t>Wykonanie</t>
  </si>
  <si>
    <t xml:space="preserve">         procent</t>
  </si>
  <si>
    <t>0 10</t>
  </si>
  <si>
    <t>ROLNICTWO I ŁOWIECTWO</t>
  </si>
  <si>
    <t>0 1005</t>
  </si>
  <si>
    <t>na potrzeby rolnictwa</t>
  </si>
  <si>
    <t>Dotacje celowe otrzymane z budżetu</t>
  </si>
  <si>
    <t>państwa na zadania bieżące z zakresu</t>
  </si>
  <si>
    <t xml:space="preserve">administracji rządowej oraz inne zadania </t>
  </si>
  <si>
    <t>zlecone ustawami realiz.przez powiat</t>
  </si>
  <si>
    <t>0 20</t>
  </si>
  <si>
    <t>LEŚNICTWO</t>
  </si>
  <si>
    <t>0 2001</t>
  </si>
  <si>
    <t>Gospodarka leśna</t>
  </si>
  <si>
    <t>Środki otrzymane od pozostałych jednost.</t>
  </si>
  <si>
    <t>realiz.zadań bieżących jednostek zal. do</t>
  </si>
  <si>
    <t>TRANSPORT I ŁĄCZNOŚĆ</t>
  </si>
  <si>
    <t>Drogi publiczne powiatowe</t>
  </si>
  <si>
    <t>0 750</t>
  </si>
  <si>
    <t>GOSPODARKA MIESZKANIOWA</t>
  </si>
  <si>
    <t>Gospodarka gruntami i nieruchomościami</t>
  </si>
  <si>
    <t>Nadzór budowlany</t>
  </si>
  <si>
    <t>Pozostała działalność</t>
  </si>
  <si>
    <t xml:space="preserve">                                     DOCHODY    OGÓŁEM</t>
  </si>
  <si>
    <t>ADMINISTRACJA PUBLICZNA</t>
  </si>
  <si>
    <t>Urzędy wojewódzkie</t>
  </si>
  <si>
    <t>Starostwa powiatowe</t>
  </si>
  <si>
    <t>0 420</t>
  </si>
  <si>
    <t>0 690</t>
  </si>
  <si>
    <t>0 840</t>
  </si>
  <si>
    <t>0 920</t>
  </si>
  <si>
    <t>0 970</t>
  </si>
  <si>
    <t>BEZPIECZEŃSTWO PUBLICZNE I</t>
  </si>
  <si>
    <t>OCHRONA PRZECIWPOŻAROWA</t>
  </si>
  <si>
    <t>Kom.Pow.Państwowej Stra.Pożarnej</t>
  </si>
  <si>
    <t>DOCHODY OD OSÓB PRAWNYCH</t>
  </si>
  <si>
    <t>OD OSÓB FIZYCZNYCH I OD INNYCH</t>
  </si>
  <si>
    <t>JEDNOSTEK NIE POSIADAJĄCYCH</t>
  </si>
  <si>
    <t xml:space="preserve">Udziały powiatów w podatkach </t>
  </si>
  <si>
    <t>stanowiących dochód budżetu państwa</t>
  </si>
  <si>
    <t>0 01</t>
  </si>
  <si>
    <t>0 02</t>
  </si>
  <si>
    <t>RÓŻNE ROZLICZENIA</t>
  </si>
  <si>
    <t>Część oświatowa subwencji ogól.dla jst</t>
  </si>
  <si>
    <t>OSOBOWOŚCI PRAWNEJ ORAZ</t>
  </si>
  <si>
    <t>WYDATKI ZWIĄZANE Z ICH POBOREM</t>
  </si>
  <si>
    <t>Część równoważąca sub.ogól.dla powiat.</t>
  </si>
  <si>
    <t>OŚWIATA I WYCHOWANIE</t>
  </si>
  <si>
    <t>Licea ogólnokształcące</t>
  </si>
  <si>
    <t xml:space="preserve">0 830 </t>
  </si>
  <si>
    <t>0 830</t>
  </si>
  <si>
    <t>na realizację bieżących zadań wł powiatu</t>
  </si>
  <si>
    <t>świadczenia dla osób nieobjętych obowią.</t>
  </si>
  <si>
    <t>ubezpieczenia zdrowotnego</t>
  </si>
  <si>
    <t>POMOC SPOŁECZNA</t>
  </si>
  <si>
    <t>Placówki opiekuńczo-wychowawcze</t>
  </si>
  <si>
    <t>Domy pomocy społecznej</t>
  </si>
  <si>
    <t xml:space="preserve">0 970 </t>
  </si>
  <si>
    <t>POZOSTAŁE ZADANIA W ZAKRESIE</t>
  </si>
  <si>
    <t>POLITYKI SPOŁECZNEJ</t>
  </si>
  <si>
    <t xml:space="preserve">EDUKACYJNA OPIEKA </t>
  </si>
  <si>
    <t>WYCHOWAWCZA</t>
  </si>
  <si>
    <t>Specjalne ośrodki szkolno-wychowawcze</t>
  </si>
  <si>
    <t>Internaty i bursy szkolne</t>
  </si>
  <si>
    <t xml:space="preserve">         OGÓŁEM    DOCHODY    </t>
  </si>
  <si>
    <t>0 470</t>
  </si>
  <si>
    <t>Rodziny Zastępcze</t>
  </si>
  <si>
    <t>Zespoły do spraw orzekania o niepełnosp.</t>
  </si>
  <si>
    <t>OCHRONA ZDROWIA</t>
  </si>
  <si>
    <t>Załącznik Nr 4</t>
  </si>
  <si>
    <t>Załącznik Nr 5</t>
  </si>
  <si>
    <t>Załącznik Nr 6</t>
  </si>
  <si>
    <t>do sprawozdania  z wykonania</t>
  </si>
  <si>
    <t xml:space="preserve">Budżet </t>
  </si>
  <si>
    <t>po</t>
  </si>
  <si>
    <t xml:space="preserve">Uchwała </t>
  </si>
  <si>
    <t>budżetowa</t>
  </si>
  <si>
    <t xml:space="preserve"> 8 / 7</t>
  </si>
  <si>
    <t xml:space="preserve"> 8 / 5 </t>
  </si>
  <si>
    <t>0 870</t>
  </si>
  <si>
    <t xml:space="preserve">państwa na zadania bieżące realizowane </t>
  </si>
  <si>
    <t>zadania bieżące realizowane na podstawie</t>
  </si>
  <si>
    <t>Państwowy Fundusz Rehabilitacji Osób</t>
  </si>
  <si>
    <t>Niepełnosprawnych</t>
  </si>
  <si>
    <t>0 680</t>
  </si>
  <si>
    <t>Wpływy ze sprzedaży wyrobów</t>
  </si>
  <si>
    <t>Dotacje otrzymane z budżetu państwa</t>
  </si>
  <si>
    <t>Wpływy z różnych dochodów</t>
  </si>
  <si>
    <t>Wpływy z usług</t>
  </si>
  <si>
    <t>Dochody z najmu i dzierżawy skł.mająt</t>
  </si>
  <si>
    <t>Wpływy z różnych opłat</t>
  </si>
  <si>
    <t>Subwencje ogólne z budżetu państwa</t>
  </si>
  <si>
    <t>Środki na uzupełnienie dochodów powiatu</t>
  </si>
  <si>
    <t>Podatek dochodowy od osób prawnych</t>
  </si>
  <si>
    <t>Pozostałe odsetki</t>
  </si>
  <si>
    <t>Wpływy z opłat za zarząd,użytk.i użyt.w</t>
  </si>
  <si>
    <t xml:space="preserve">Wpływy od rodziców z tyt odpłatności za </t>
  </si>
  <si>
    <t>utrzymanie dzieci w placów.op-wych</t>
  </si>
  <si>
    <t>Domy wczasów dziecięcych</t>
  </si>
  <si>
    <t>sektora publicznych</t>
  </si>
  <si>
    <t>DZIAŁALNOŚĆ USŁUGOWA</t>
  </si>
  <si>
    <t>przez powiat na podstawie porozumień</t>
  </si>
  <si>
    <t>Komisje poborowe</t>
  </si>
  <si>
    <t>Podatek dochodowy od osób fizycznych</t>
  </si>
  <si>
    <t>Uzupełnienie subwencji j.s.t.</t>
  </si>
  <si>
    <t>Składki na ubezpieczenie zdrowotne oraz</t>
  </si>
  <si>
    <t>z organami administracji rządowej</t>
  </si>
  <si>
    <t>RAZEM DOCHODY NA POROZUMIENIA z organami administracji rządowej</t>
  </si>
  <si>
    <t>Dochody jst związane z realizacją zadań</t>
  </si>
  <si>
    <t>z zakresu administracji rządowej oraz</t>
  </si>
  <si>
    <t>innych zadań zleconych ustawami</t>
  </si>
  <si>
    <t>Fundusz Pracy</t>
  </si>
  <si>
    <t>powiat z przeznaczeniem na finansowanie</t>
  </si>
  <si>
    <t>kosztów wynagrodzenia i składek na ZUS</t>
  </si>
  <si>
    <t>Prace geodezyjno-urządzeniowe</t>
  </si>
  <si>
    <t>Dochody z najmu i dzierżawy skł.majątk</t>
  </si>
  <si>
    <t>Szkoły zawodowe</t>
  </si>
  <si>
    <t>Środki z Funduszu Pracy otrzymane przez</t>
  </si>
  <si>
    <t>pracowników Powiatowego Urzędu Pracy</t>
  </si>
  <si>
    <t>Dochody z najmu i dzierż.skład.majątk</t>
  </si>
  <si>
    <t xml:space="preserve">w zł </t>
  </si>
  <si>
    <t>Różne rozliczenia finansowe</t>
  </si>
  <si>
    <t xml:space="preserve">Wpływy z różnych dochodów </t>
  </si>
  <si>
    <t>Powiatowe Urzędy Pracy</t>
  </si>
  <si>
    <t>RAZEM DOCHODY NA POROZUMIENIA między jednostkami samorządu terytorialnego</t>
  </si>
  <si>
    <t>0 580</t>
  </si>
  <si>
    <t xml:space="preserve">Pozostała działalność </t>
  </si>
  <si>
    <t>w tym:  dochody majątkowe</t>
  </si>
  <si>
    <t>w tym: dochody majątkowe</t>
  </si>
  <si>
    <t>Kwalifikacja wojskowa</t>
  </si>
  <si>
    <t xml:space="preserve">Dotacje celowe otrzymane z gminy na </t>
  </si>
  <si>
    <t>porozumień (umów) między jednostkami</t>
  </si>
  <si>
    <t>samorządu terytorialnego</t>
  </si>
  <si>
    <t xml:space="preserve">Zwalczanie narkomanii </t>
  </si>
  <si>
    <t xml:space="preserve">Przeciwdziałanie alkoholizmowi </t>
  </si>
  <si>
    <t>Część wyrównawcza subw.ogóln.dla powi.</t>
  </si>
  <si>
    <t xml:space="preserve">Nazwa </t>
  </si>
  <si>
    <t>Dotcje celowe otrzymane z gminy na</t>
  </si>
  <si>
    <t xml:space="preserve">zadania bieżące realizowane na podstwie </t>
  </si>
  <si>
    <t xml:space="preserve">porozumień (umów) między jednostkami </t>
  </si>
  <si>
    <t xml:space="preserve">samorządu terytorialnego </t>
  </si>
  <si>
    <t xml:space="preserve">OCHRONA ZDROWIA </t>
  </si>
  <si>
    <t xml:space="preserve">Przeciwdziałanie akloholizmowi </t>
  </si>
  <si>
    <t>Dotacje celowe otrzymane z powiatu na</t>
  </si>
  <si>
    <t>0 490</t>
  </si>
  <si>
    <t>Wpływy z innych lokal.opłat pob.p jst</t>
  </si>
  <si>
    <t xml:space="preserve">w tym:  majątkowe </t>
  </si>
  <si>
    <t>Dotacje celowe w ramach programów</t>
  </si>
  <si>
    <t>Grzywny i kary pieniężne od osób pr.i inn.</t>
  </si>
  <si>
    <t>Zadania w zakresie przeciwdziałania</t>
  </si>
  <si>
    <t xml:space="preserve">przemocy w rodzinie </t>
  </si>
  <si>
    <t xml:space="preserve">finansowanych z udziałem środków </t>
  </si>
  <si>
    <t>europejskich oraz środków o których</t>
  </si>
  <si>
    <t>mowa w art.5 ust.1 pkt 3 oraz ust.3 pkt 5i6</t>
  </si>
  <si>
    <t>ust,lub płatności w ramach budżetu śr.eur.</t>
  </si>
  <si>
    <t xml:space="preserve">GOSPODARKA KOMUNALNA I </t>
  </si>
  <si>
    <t xml:space="preserve">OCHRONA ŚRODOWISKA </t>
  </si>
  <si>
    <t>Wpływy i wydatki związane z gromadzeni</t>
  </si>
  <si>
    <t>środków z opłat i kar za korzystanie ze śr</t>
  </si>
  <si>
    <t>w tym: majątkowe</t>
  </si>
  <si>
    <t xml:space="preserve">DOCHODY NA REALIZACJĘ ZADAŃ Z ZAKRESU ADMINISTRACJI RZĄDOWEJ </t>
  </si>
  <si>
    <t xml:space="preserve">            w zł </t>
  </si>
  <si>
    <t>europejskich oraz środków, o których mowa</t>
  </si>
  <si>
    <t>w art.5 ust.1pkt3 oraz ust.3 pkt 5i6 ustawy</t>
  </si>
  <si>
    <t>lub płatności w ramach budżetu środków</t>
  </si>
  <si>
    <t xml:space="preserve">Wpływy z usług </t>
  </si>
  <si>
    <t xml:space="preserve">Wpływy z innych opłat stanowiących </t>
  </si>
  <si>
    <t>dochody jst na podstawie ustaw</t>
  </si>
  <si>
    <t xml:space="preserve">Wpływy z opłaty komunikacyjnej </t>
  </si>
  <si>
    <t xml:space="preserve">Szpitale ogólne </t>
  </si>
  <si>
    <t>0 960</t>
  </si>
  <si>
    <t>Otrzymane spadki,zapisy i darowizny</t>
  </si>
  <si>
    <t>w postaci pieniężnej</t>
  </si>
  <si>
    <t xml:space="preserve">w postaci pieniężnej </t>
  </si>
  <si>
    <t xml:space="preserve">0 920 Pozostałe odsetki </t>
  </si>
  <si>
    <t xml:space="preserve">             dochody bieżące </t>
  </si>
  <si>
    <t xml:space="preserve">               POROZUMIEŃ Z JEDNOSTKAMI SAMORZĄDU TERYTORIALNEGO </t>
  </si>
  <si>
    <t xml:space="preserve">             DOCHODY  NA ZADANIA BIEŻĄCE REALIZOWANE NA  PODSTAWIE</t>
  </si>
  <si>
    <t>zaliczanych do sektora finansów publ. na</t>
  </si>
  <si>
    <t>Wpływy ze sprzedaży składników majątkow.</t>
  </si>
  <si>
    <t>europejskich</t>
  </si>
  <si>
    <t>Wpływy ze sprzedaży składnik.majątkow.</t>
  </si>
  <si>
    <t>państwa na zadania bieżące realizowane</t>
  </si>
  <si>
    <t xml:space="preserve">z organami administracji rządowej </t>
  </si>
  <si>
    <t xml:space="preserve">finansowanych udziałem środków </t>
  </si>
  <si>
    <t xml:space="preserve">Środki na dofinansowanie własnych </t>
  </si>
  <si>
    <t xml:space="preserve">Pozostałe odsetki </t>
  </si>
  <si>
    <t>Dotacja celowa otrzymana z tytułu pomocy</t>
  </si>
  <si>
    <t>finansowej udzielanej między jednostkami</t>
  </si>
  <si>
    <t>samorządu terytorialnego na dofinansowanie</t>
  </si>
  <si>
    <t xml:space="preserve">inwestycyjnych </t>
  </si>
  <si>
    <t>Wpływy z wpłat z gmin i powiatów na rzecz</t>
  </si>
  <si>
    <t>innych jednostek samorządu terytorialnego</t>
  </si>
  <si>
    <t>oraz związków gmin lub związków powiatów</t>
  </si>
  <si>
    <t xml:space="preserve">na dofinansowanie zadań bieżących </t>
  </si>
  <si>
    <t>Dotacje celowe otrzymane z gminy</t>
  </si>
  <si>
    <t>na inwestycje i zakupy inwestycyjne</t>
  </si>
  <si>
    <t>realizowane na podstawie porozumień</t>
  </si>
  <si>
    <t>(umów) między jednostkami samorządu</t>
  </si>
  <si>
    <t xml:space="preserve">terytorialnego </t>
  </si>
  <si>
    <t xml:space="preserve">Dotacje celowe w ramach programów </t>
  </si>
  <si>
    <t>finansowanych z udziałem środków</t>
  </si>
  <si>
    <t>w art.5 ust.1 oraz ust. 3 pkt 5 i 6 ustawy,lub</t>
  </si>
  <si>
    <t xml:space="preserve">płatności w ramach budżetu środków </t>
  </si>
  <si>
    <t xml:space="preserve">europejskich  </t>
  </si>
  <si>
    <t>Środki na inwestycje na drogach publicznych</t>
  </si>
  <si>
    <t xml:space="preserve">powiatowych i wojewódzkich oraz na </t>
  </si>
  <si>
    <t>krajowych w granicach miast na prawach</t>
  </si>
  <si>
    <t>powiatu</t>
  </si>
  <si>
    <t xml:space="preserve">Szkoły podstawowe specjalne </t>
  </si>
  <si>
    <t xml:space="preserve">KULTURA FIZYCZNA </t>
  </si>
  <si>
    <t xml:space="preserve">Obiekty sportowe </t>
  </si>
  <si>
    <t>Środki na dofinansowanie własnych</t>
  </si>
  <si>
    <t>inwestycji gmin(związków gmin) powiatów</t>
  </si>
  <si>
    <t>(związków powiatów) samorządów wojew.</t>
  </si>
  <si>
    <t>pozyskane z innych źródeł</t>
  </si>
  <si>
    <t>Grzywny i inne kary pieniężne od osób</t>
  </si>
  <si>
    <t xml:space="preserve">prawnych i innych jednostek organizacyjnych </t>
  </si>
  <si>
    <t xml:space="preserve">OŚWIATA I WYCHOWANIE </t>
  </si>
  <si>
    <t xml:space="preserve">                                        DOCHODY NA  ZADANIA  BIEŻĄCE  REALIZOWANE</t>
  </si>
  <si>
    <t>OGÓŁEM DOCHODY NA ZADANIA</t>
  </si>
  <si>
    <t>ZLECONE Z ZAKRESU</t>
  </si>
  <si>
    <t>ADMINISTRACJI RZĄDOWEJ</t>
  </si>
  <si>
    <t>Środki otrzymane od pozostałych jednostek</t>
  </si>
  <si>
    <t>na realizację zadań bieżących jednostek</t>
  </si>
  <si>
    <t>zaliczanych do sektora finan. publicznych</t>
  </si>
  <si>
    <t xml:space="preserve">Dotacje celowe otrzymane z budżetu </t>
  </si>
  <si>
    <t>państwa na inwestycje i zakupy inwestycyj.</t>
  </si>
  <si>
    <t>z zakresu administracji rządowej  oraz inne</t>
  </si>
  <si>
    <t xml:space="preserve">zadania zlecone ustawami realizowane </t>
  </si>
  <si>
    <t xml:space="preserve">przez powiat </t>
  </si>
  <si>
    <t xml:space="preserve">z innych źródeł </t>
  </si>
  <si>
    <t xml:space="preserve">Gimnazja specjalne </t>
  </si>
  <si>
    <t xml:space="preserve">Pozostała działolność </t>
  </si>
  <si>
    <t xml:space="preserve">Dotacje otrzymane z funduszy celowych </t>
  </si>
  <si>
    <t xml:space="preserve">na finansowanie lub dofinansowanie </t>
  </si>
  <si>
    <t xml:space="preserve">kosztów zakupów inewstycyjnych </t>
  </si>
  <si>
    <t xml:space="preserve">jednostek sektora finansów publicznych </t>
  </si>
  <si>
    <t>2015 r.</t>
  </si>
  <si>
    <t>inwestycje i zakupy inwestycyjne realizowa.</t>
  </si>
  <si>
    <t>na podstawie porozumień (umów) między</t>
  </si>
  <si>
    <t>jednostkami samorządu terytorialnego</t>
  </si>
  <si>
    <t>realizowane przez powiat na podstawie</t>
  </si>
  <si>
    <t>porozumień z organami administracji rządow</t>
  </si>
  <si>
    <t xml:space="preserve">strona -  100 - </t>
  </si>
  <si>
    <t>budżetu za 2016 rok.</t>
  </si>
  <si>
    <t>2016 r.</t>
  </si>
  <si>
    <t xml:space="preserve">własnych zadań inwestycyjnych </t>
  </si>
  <si>
    <t xml:space="preserve">i zakupów inwestycyjnych </t>
  </si>
  <si>
    <t>samorządu terytorialnego na dofinansow.</t>
  </si>
  <si>
    <t xml:space="preserve"> zakupów inwestycyjnych własnych powiatu </t>
  </si>
  <si>
    <t>państwa na realizację inwestycji i</t>
  </si>
  <si>
    <t>Zadania z zakresu geodezji i kartografii</t>
  </si>
  <si>
    <t>Dotacje celowe otrzymane z samorządu</t>
  </si>
  <si>
    <t xml:space="preserve">województwa na inwestycje i zakupy </t>
  </si>
  <si>
    <t xml:space="preserve">inwestycyjne realizowane na podstawie </t>
  </si>
  <si>
    <t>porozumień( umów) między jednostkami</t>
  </si>
  <si>
    <t xml:space="preserve">WYMIAR SPRAWIEDLIWOŚCI </t>
  </si>
  <si>
    <t xml:space="preserve">Nieodpłatna pomoc prawna </t>
  </si>
  <si>
    <t>0 650</t>
  </si>
  <si>
    <t xml:space="preserve">Wpływy z opłat za wydanie prawa jazdy </t>
  </si>
  <si>
    <t xml:space="preserve">Przedszkola specjalne </t>
  </si>
  <si>
    <t>państwa na zadanaia bieżące z zakresu</t>
  </si>
  <si>
    <t>admnistracji rządowej zlecone powiatom</t>
  </si>
  <si>
    <t>związane z realizają dodatku wychowawcz.</t>
  </si>
  <si>
    <t>oraz dodatku do zryczałtowanej kwoty</t>
  </si>
  <si>
    <t xml:space="preserve">stanowiących pomoc państwa </t>
  </si>
  <si>
    <t xml:space="preserve">w wychowaniu dzieci </t>
  </si>
  <si>
    <t xml:space="preserve">Rodziny zastępcze </t>
  </si>
  <si>
    <t xml:space="preserve">ADMINISTRACJA PUBLICZNA </t>
  </si>
  <si>
    <t xml:space="preserve">Straostwa powiatowe </t>
  </si>
  <si>
    <t xml:space="preserve">drogach powiatowych, wojewódzkich i </t>
  </si>
  <si>
    <t>administracji rządowej zlecone powiatom</t>
  </si>
  <si>
    <t>związane z realizacją dodatku wychowawczego</t>
  </si>
  <si>
    <t xml:space="preserve">oraz dodatku do zryczałtowanej kwoty </t>
  </si>
  <si>
    <t xml:space="preserve">stanowiących pomoc państwa w </t>
  </si>
  <si>
    <t xml:space="preserve">wychowaniu dzieci </t>
  </si>
  <si>
    <t xml:space="preserve">inwestycji gmin, powiatów pozyskane </t>
  </si>
  <si>
    <t>własnych zadań inwestycyjnych i zakupów</t>
  </si>
  <si>
    <t xml:space="preserve">samorządu terytorialnego na </t>
  </si>
  <si>
    <t xml:space="preserve"> dofinansowanie własnych zadań bieżących</t>
  </si>
  <si>
    <t xml:space="preserve">                  NA PODSTAWIE POROZUMIEŃ Z ORGANAMI ADMINISTRACJI RZĄDOWEJ </t>
  </si>
  <si>
    <t xml:space="preserve">strona - 89 - </t>
  </si>
  <si>
    <t>strona - 90 -</t>
  </si>
  <si>
    <t xml:space="preserve">strona -  91 - </t>
  </si>
  <si>
    <t>strona - 92 -</t>
  </si>
  <si>
    <t xml:space="preserve">strona - 93 -  </t>
  </si>
  <si>
    <t xml:space="preserve">strona - 94 - </t>
  </si>
  <si>
    <t xml:space="preserve">strona -  95 -   </t>
  </si>
  <si>
    <t>strona -  96 -</t>
  </si>
  <si>
    <t xml:space="preserve">strona -  97 - </t>
  </si>
  <si>
    <t xml:space="preserve">strona - 98 - </t>
  </si>
  <si>
    <t>strona - 99 -</t>
  </si>
  <si>
    <t xml:space="preserve">strona - 101 - </t>
  </si>
  <si>
    <t xml:space="preserve">strona - 102 -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</si>
</sst>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#,##0.00;[Red]#,##0.00"/>
    <numFmt numFmtId="176" formatCode="0;[Red]0"/>
    <numFmt numFmtId="177" formatCode="#,##0;[Red]#,##0"/>
    <numFmt numFmtId="178" formatCode="0.00;[Red]0.00"/>
  </numFmts>
  <fonts count="7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Times New Roman"/>
      <family val="1"/>
    </font>
    <font>
      <b/>
      <i/>
      <sz val="10"/>
      <name val="Arial CE"/>
      <family val="0"/>
    </font>
    <font>
      <i/>
      <sz val="9.5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i/>
      <sz val="9.5"/>
      <name val="Calibri"/>
      <family val="2"/>
    </font>
    <font>
      <b/>
      <sz val="9.5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b/>
      <i/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4" fillId="0" borderId="0" xfId="0" applyFont="1" applyAlignment="1">
      <alignment/>
    </xf>
    <xf numFmtId="4" fontId="16" fillId="0" borderId="0" xfId="0" applyNumberFormat="1" applyFont="1" applyAlignment="1">
      <alignment/>
    </xf>
    <xf numFmtId="175" fontId="12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77" fontId="35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175" fontId="35" fillId="0" borderId="0" xfId="0" applyNumberFormat="1" applyFont="1" applyAlignment="1">
      <alignment/>
    </xf>
    <xf numFmtId="175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35" fillId="0" borderId="0" xfId="0" applyNumberFormat="1" applyFont="1" applyAlignment="1">
      <alignment/>
    </xf>
    <xf numFmtId="175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4" fontId="39" fillId="32" borderId="10" xfId="0" applyNumberFormat="1" applyFont="1" applyFill="1" applyBorder="1" applyAlignment="1">
      <alignment/>
    </xf>
    <xf numFmtId="3" fontId="39" fillId="32" borderId="10" xfId="58" applyNumberFormat="1" applyFont="1" applyFill="1" applyBorder="1" applyAlignment="1">
      <alignment/>
    </xf>
    <xf numFmtId="3" fontId="39" fillId="32" borderId="10" xfId="0" applyNumberFormat="1" applyFont="1" applyFill="1" applyBorder="1" applyAlignment="1">
      <alignment/>
    </xf>
    <xf numFmtId="175" fontId="39" fillId="32" borderId="10" xfId="0" applyNumberFormat="1" applyFont="1" applyFill="1" applyBorder="1" applyAlignment="1">
      <alignment/>
    </xf>
    <xf numFmtId="4" fontId="40" fillId="32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" fontId="39" fillId="0" borderId="10" xfId="0" applyNumberFormat="1" applyFont="1" applyFill="1" applyBorder="1" applyAlignment="1">
      <alignment/>
    </xf>
    <xf numFmtId="175" fontId="39" fillId="0" borderId="10" xfId="0" applyNumberFormat="1" applyFont="1" applyFill="1" applyBorder="1" applyAlignment="1">
      <alignment/>
    </xf>
    <xf numFmtId="4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175" fontId="35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3" fontId="35" fillId="0" borderId="11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41" fillId="32" borderId="10" xfId="0" applyNumberFormat="1" applyFont="1" applyFill="1" applyBorder="1" applyAlignment="1">
      <alignment/>
    </xf>
    <xf numFmtId="3" fontId="41" fillId="32" borderId="10" xfId="0" applyNumberFormat="1" applyFont="1" applyFill="1" applyBorder="1" applyAlignment="1">
      <alignment/>
    </xf>
    <xf numFmtId="175" fontId="41" fillId="32" borderId="10" xfId="0" applyNumberFormat="1" applyFont="1" applyFill="1" applyBorder="1" applyAlignment="1">
      <alignment/>
    </xf>
    <xf numFmtId="4" fontId="42" fillId="32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/>
    </xf>
    <xf numFmtId="175" fontId="35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175" fontId="35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175" fontId="35" fillId="0" borderId="13" xfId="0" applyNumberFormat="1" applyFont="1" applyBorder="1" applyAlignment="1">
      <alignment/>
    </xf>
    <xf numFmtId="0" fontId="37" fillId="0" borderId="14" xfId="0" applyFont="1" applyBorder="1" applyAlignment="1">
      <alignment/>
    </xf>
    <xf numFmtId="175" fontId="35" fillId="0" borderId="15" xfId="0" applyNumberFormat="1" applyFont="1" applyBorder="1" applyAlignment="1">
      <alignment horizontal="center"/>
    </xf>
    <xf numFmtId="3" fontId="35" fillId="0" borderId="15" xfId="0" applyNumberFormat="1" applyFont="1" applyBorder="1" applyAlignment="1">
      <alignment horizontal="center"/>
    </xf>
    <xf numFmtId="3" fontId="35" fillId="0" borderId="16" xfId="0" applyNumberFormat="1" applyFont="1" applyBorder="1" applyAlignment="1">
      <alignment horizontal="center"/>
    </xf>
    <xf numFmtId="175" fontId="35" fillId="0" borderId="17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175" fontId="35" fillId="0" borderId="18" xfId="0" applyNumberFormat="1" applyFont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175" fontId="35" fillId="0" borderId="20" xfId="0" applyNumberFormat="1" applyFont="1" applyBorder="1" applyAlignment="1">
      <alignment horizontal="center"/>
    </xf>
    <xf numFmtId="16" fontId="37" fillId="0" borderId="18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176" fontId="35" fillId="0" borderId="18" xfId="0" applyNumberFormat="1" applyFont="1" applyBorder="1" applyAlignment="1">
      <alignment horizontal="center"/>
    </xf>
    <xf numFmtId="176" fontId="35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4" fontId="39" fillId="32" borderId="11" xfId="0" applyNumberFormat="1" applyFont="1" applyFill="1" applyBorder="1" applyAlignment="1">
      <alignment/>
    </xf>
    <xf numFmtId="3" fontId="39" fillId="32" borderId="11" xfId="0" applyNumberFormat="1" applyFont="1" applyFill="1" applyBorder="1" applyAlignment="1">
      <alignment/>
    </xf>
    <xf numFmtId="4" fontId="41" fillId="32" borderId="11" xfId="0" applyNumberFormat="1" applyFont="1" applyFill="1" applyBorder="1" applyAlignment="1">
      <alignment/>
    </xf>
    <xf numFmtId="3" fontId="41" fillId="32" borderId="11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175" fontId="41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5" fillId="0" borderId="18" xfId="0" applyNumberFormat="1" applyFont="1" applyFill="1" applyBorder="1" applyAlignment="1">
      <alignment/>
    </xf>
    <xf numFmtId="3" fontId="35" fillId="0" borderId="18" xfId="0" applyNumberFormat="1" applyFont="1" applyBorder="1" applyAlignment="1">
      <alignment/>
    </xf>
    <xf numFmtId="175" fontId="35" fillId="0" borderId="18" xfId="0" applyNumberFormat="1" applyFont="1" applyFill="1" applyBorder="1" applyAlignment="1">
      <alignment/>
    </xf>
    <xf numFmtId="4" fontId="37" fillId="0" borderId="18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3" fontId="35" fillId="0" borderId="12" xfId="0" applyNumberFormat="1" applyFont="1" applyBorder="1" applyAlignment="1">
      <alignment/>
    </xf>
    <xf numFmtId="175" fontId="35" fillId="0" borderId="11" xfId="0" applyNumberFormat="1" applyFont="1" applyFill="1" applyBorder="1" applyAlignment="1">
      <alignment/>
    </xf>
    <xf numFmtId="4" fontId="37" fillId="0" borderId="11" xfId="0" applyNumberFormat="1" applyFont="1" applyFill="1" applyBorder="1" applyAlignment="1">
      <alignment/>
    </xf>
    <xf numFmtId="4" fontId="39" fillId="0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175" fontId="39" fillId="0" borderId="12" xfId="0" applyNumberFormat="1" applyFont="1" applyFill="1" applyBorder="1" applyAlignment="1">
      <alignment/>
    </xf>
    <xf numFmtId="4" fontId="40" fillId="0" borderId="11" xfId="0" applyNumberFormat="1" applyFont="1" applyFill="1" applyBorder="1" applyAlignment="1">
      <alignment/>
    </xf>
    <xf numFmtId="4" fontId="44" fillId="0" borderId="12" xfId="0" applyNumberFormat="1" applyFont="1" applyFill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175" fontId="44" fillId="0" borderId="12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175" fontId="44" fillId="0" borderId="0" xfId="0" applyNumberFormat="1" applyFont="1" applyFill="1" applyBorder="1" applyAlignment="1">
      <alignment/>
    </xf>
    <xf numFmtId="4" fontId="44" fillId="0" borderId="16" xfId="0" applyNumberFormat="1" applyFont="1" applyFill="1" applyBorder="1" applyAlignment="1">
      <alignment/>
    </xf>
    <xf numFmtId="3" fontId="44" fillId="0" borderId="15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175" fontId="44" fillId="0" borderId="16" xfId="0" applyNumberFormat="1" applyFont="1" applyFill="1" applyBorder="1" applyAlignment="1">
      <alignment/>
    </xf>
    <xf numFmtId="4" fontId="35" fillId="0" borderId="12" xfId="0" applyNumberFormat="1" applyFont="1" applyFill="1" applyBorder="1" applyAlignment="1">
      <alignment/>
    </xf>
    <xf numFmtId="175" fontId="35" fillId="0" borderId="12" xfId="0" applyNumberFormat="1" applyFont="1" applyFill="1" applyBorder="1" applyAlignment="1">
      <alignment/>
    </xf>
    <xf numFmtId="175" fontId="39" fillId="32" borderId="11" xfId="0" applyNumberFormat="1" applyFont="1" applyFill="1" applyBorder="1" applyAlignment="1">
      <alignment/>
    </xf>
    <xf numFmtId="3" fontId="39" fillId="32" borderId="15" xfId="0" applyNumberFormat="1" applyFont="1" applyFill="1" applyBorder="1" applyAlignment="1">
      <alignment/>
    </xf>
    <xf numFmtId="175" fontId="39" fillId="32" borderId="15" xfId="0" applyNumberFormat="1" applyFont="1" applyFill="1" applyBorder="1" applyAlignment="1">
      <alignment/>
    </xf>
    <xf numFmtId="3" fontId="39" fillId="32" borderId="18" xfId="0" applyNumberFormat="1" applyFont="1" applyFill="1" applyBorder="1" applyAlignment="1">
      <alignment/>
    </xf>
    <xf numFmtId="175" fontId="39" fillId="32" borderId="18" xfId="0" applyNumberFormat="1" applyFont="1" applyFill="1" applyBorder="1" applyAlignment="1">
      <alignment/>
    </xf>
    <xf numFmtId="4" fontId="40" fillId="32" borderId="20" xfId="0" applyNumberFormat="1" applyFont="1" applyFill="1" applyBorder="1" applyAlignment="1">
      <alignment/>
    </xf>
    <xf numFmtId="4" fontId="39" fillId="32" borderId="12" xfId="0" applyNumberFormat="1" applyFont="1" applyFill="1" applyBorder="1" applyAlignment="1">
      <alignment/>
    </xf>
    <xf numFmtId="3" fontId="39" fillId="32" borderId="12" xfId="0" applyNumberFormat="1" applyFont="1" applyFill="1" applyBorder="1" applyAlignment="1">
      <alignment/>
    </xf>
    <xf numFmtId="175" fontId="35" fillId="32" borderId="12" xfId="0" applyNumberFormat="1" applyFont="1" applyFill="1" applyBorder="1" applyAlignment="1">
      <alignment/>
    </xf>
    <xf numFmtId="4" fontId="37" fillId="32" borderId="11" xfId="0" applyNumberFormat="1" applyFont="1" applyFill="1" applyBorder="1" applyAlignment="1">
      <alignment/>
    </xf>
    <xf numFmtId="4" fontId="40" fillId="32" borderId="16" xfId="0" applyNumberFormat="1" applyFont="1" applyFill="1" applyBorder="1" applyAlignment="1">
      <alignment/>
    </xf>
    <xf numFmtId="3" fontId="39" fillId="32" borderId="16" xfId="0" applyNumberFormat="1" applyFont="1" applyFill="1" applyBorder="1" applyAlignment="1">
      <alignment/>
    </xf>
    <xf numFmtId="175" fontId="39" fillId="32" borderId="19" xfId="0" applyNumberFormat="1" applyFont="1" applyFill="1" applyBorder="1" applyAlignment="1">
      <alignment/>
    </xf>
    <xf numFmtId="4" fontId="40" fillId="32" borderId="18" xfId="0" applyNumberFormat="1" applyFont="1" applyFill="1" applyBorder="1" applyAlignment="1">
      <alignment/>
    </xf>
    <xf numFmtId="4" fontId="41" fillId="32" borderId="21" xfId="0" applyNumberFormat="1" applyFont="1" applyFill="1" applyBorder="1" applyAlignment="1">
      <alignment/>
    </xf>
    <xf numFmtId="3" fontId="41" fillId="32" borderId="21" xfId="0" applyNumberFormat="1" applyFont="1" applyFill="1" applyBorder="1" applyAlignment="1">
      <alignment/>
    </xf>
    <xf numFmtId="175" fontId="41" fillId="32" borderId="18" xfId="0" applyNumberFormat="1" applyFont="1" applyFill="1" applyBorder="1" applyAlignment="1">
      <alignment/>
    </xf>
    <xf numFmtId="4" fontId="41" fillId="32" borderId="18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175" fontId="40" fillId="0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175" fontId="35" fillId="32" borderId="16" xfId="0" applyNumberFormat="1" applyFont="1" applyFill="1" applyBorder="1" applyAlignment="1">
      <alignment/>
    </xf>
    <xf numFmtId="4" fontId="37" fillId="32" borderId="15" xfId="0" applyNumberFormat="1" applyFont="1" applyFill="1" applyBorder="1" applyAlignment="1">
      <alignment/>
    </xf>
    <xf numFmtId="4" fontId="40" fillId="32" borderId="19" xfId="0" applyNumberFormat="1" applyFont="1" applyFill="1" applyBorder="1" applyAlignment="1">
      <alignment/>
    </xf>
    <xf numFmtId="3" fontId="39" fillId="32" borderId="19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4" fontId="39" fillId="0" borderId="18" xfId="0" applyNumberFormat="1" applyFont="1" applyFill="1" applyBorder="1" applyAlignment="1">
      <alignment/>
    </xf>
    <xf numFmtId="175" fontId="39" fillId="0" borderId="18" xfId="0" applyNumberFormat="1" applyFont="1" applyFill="1" applyBorder="1" applyAlignment="1">
      <alignment/>
    </xf>
    <xf numFmtId="4" fontId="39" fillId="0" borderId="18" xfId="0" applyNumberFormat="1" applyFont="1" applyBorder="1" applyAlignment="1">
      <alignment/>
    </xf>
    <xf numFmtId="3" fontId="40" fillId="32" borderId="18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3" fontId="39" fillId="0" borderId="18" xfId="0" applyNumberFormat="1" applyFont="1" applyBorder="1" applyAlignment="1">
      <alignment/>
    </xf>
    <xf numFmtId="4" fontId="41" fillId="0" borderId="18" xfId="0" applyNumberFormat="1" applyFont="1" applyFill="1" applyBorder="1" applyAlignment="1">
      <alignment/>
    </xf>
    <xf numFmtId="3" fontId="41" fillId="0" borderId="18" xfId="0" applyNumberFormat="1" applyFont="1" applyBorder="1" applyAlignment="1">
      <alignment/>
    </xf>
    <xf numFmtId="175" fontId="41" fillId="0" borderId="18" xfId="0" applyNumberFormat="1" applyFont="1" applyFill="1" applyBorder="1" applyAlignment="1">
      <alignment/>
    </xf>
    <xf numFmtId="4" fontId="40" fillId="32" borderId="10" xfId="0" applyNumberFormat="1" applyFont="1" applyFill="1" applyBorder="1" applyAlignment="1">
      <alignment horizontal="right"/>
    </xf>
    <xf numFmtId="3" fontId="39" fillId="32" borderId="10" xfId="0" applyNumberFormat="1" applyFont="1" applyFill="1" applyBorder="1" applyAlignment="1">
      <alignment horizontal="right"/>
    </xf>
    <xf numFmtId="178" fontId="39" fillId="32" borderId="10" xfId="0" applyNumberFormat="1" applyFont="1" applyFill="1" applyBorder="1" applyAlignment="1">
      <alignment horizontal="right"/>
    </xf>
    <xf numFmtId="4" fontId="41" fillId="32" borderId="10" xfId="0" applyNumberFormat="1" applyFont="1" applyFill="1" applyBorder="1" applyAlignment="1">
      <alignment horizontal="right"/>
    </xf>
    <xf numFmtId="3" fontId="41" fillId="32" borderId="10" xfId="0" applyNumberFormat="1" applyFont="1" applyFill="1" applyBorder="1" applyAlignment="1">
      <alignment horizontal="right"/>
    </xf>
    <xf numFmtId="178" fontId="41" fillId="32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178" fontId="39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178" fontId="35" fillId="0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/>
    </xf>
    <xf numFmtId="175" fontId="35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4" fontId="40" fillId="0" borderId="18" xfId="0" applyNumberFormat="1" applyFont="1" applyFill="1" applyBorder="1" applyAlignment="1">
      <alignment horizontal="right"/>
    </xf>
    <xf numFmtId="3" fontId="39" fillId="0" borderId="18" xfId="0" applyNumberFormat="1" applyFont="1" applyFill="1" applyBorder="1" applyAlignment="1">
      <alignment horizontal="right"/>
    </xf>
    <xf numFmtId="178" fontId="39" fillId="0" borderId="18" xfId="0" applyNumberFormat="1" applyFont="1" applyFill="1" applyBorder="1" applyAlignment="1">
      <alignment horizontal="right"/>
    </xf>
    <xf numFmtId="4" fontId="40" fillId="0" borderId="18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>
      <alignment horizontal="right"/>
    </xf>
    <xf numFmtId="4" fontId="40" fillId="0" borderId="18" xfId="0" applyNumberFormat="1" applyFont="1" applyBorder="1" applyAlignment="1">
      <alignment/>
    </xf>
    <xf numFmtId="175" fontId="39" fillId="0" borderId="18" xfId="0" applyNumberFormat="1" applyFont="1" applyBorder="1" applyAlignment="1">
      <alignment/>
    </xf>
    <xf numFmtId="175" fontId="40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4" fontId="37" fillId="32" borderId="22" xfId="0" applyNumberFormat="1" applyFont="1" applyFill="1" applyBorder="1" applyAlignment="1">
      <alignment/>
    </xf>
    <xf numFmtId="3" fontId="35" fillId="0" borderId="16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175" fontId="35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4" fontId="40" fillId="0" borderId="12" xfId="0" applyNumberFormat="1" applyFont="1" applyFill="1" applyBorder="1" applyAlignment="1">
      <alignment/>
    </xf>
    <xf numFmtId="4" fontId="40" fillId="32" borderId="11" xfId="0" applyNumberFormat="1" applyFont="1" applyFill="1" applyBorder="1" applyAlignment="1">
      <alignment/>
    </xf>
    <xf numFmtId="4" fontId="40" fillId="32" borderId="23" xfId="0" applyNumberFormat="1" applyFont="1" applyFill="1" applyBorder="1" applyAlignment="1">
      <alignment/>
    </xf>
    <xf numFmtId="4" fontId="40" fillId="0" borderId="11" xfId="0" applyNumberFormat="1" applyFont="1" applyBorder="1" applyAlignment="1">
      <alignment/>
    </xf>
    <xf numFmtId="4" fontId="37" fillId="0" borderId="21" xfId="0" applyNumberFormat="1" applyFont="1" applyFill="1" applyBorder="1" applyAlignment="1">
      <alignment/>
    </xf>
    <xf numFmtId="4" fontId="40" fillId="32" borderId="13" xfId="0" applyNumberFormat="1" applyFont="1" applyFill="1" applyBorder="1" applyAlignment="1">
      <alignment/>
    </xf>
    <xf numFmtId="175" fontId="40" fillId="32" borderId="10" xfId="0" applyNumberFormat="1" applyFont="1" applyFill="1" applyBorder="1" applyAlignment="1">
      <alignment/>
    </xf>
    <xf numFmtId="175" fontId="39" fillId="0" borderId="11" xfId="0" applyNumberFormat="1" applyFont="1" applyFill="1" applyBorder="1" applyAlignment="1">
      <alignment/>
    </xf>
    <xf numFmtId="175" fontId="41" fillId="32" borderId="11" xfId="0" applyNumberFormat="1" applyFont="1" applyFill="1" applyBorder="1" applyAlignment="1">
      <alignment/>
    </xf>
    <xf numFmtId="175" fontId="40" fillId="32" borderId="11" xfId="0" applyNumberFormat="1" applyFont="1" applyFill="1" applyBorder="1" applyAlignment="1">
      <alignment/>
    </xf>
    <xf numFmtId="4" fontId="39" fillId="32" borderId="19" xfId="0" applyNumberFormat="1" applyFont="1" applyFill="1" applyBorder="1" applyAlignment="1">
      <alignment/>
    </xf>
    <xf numFmtId="4" fontId="39" fillId="32" borderId="10" xfId="0" applyNumberFormat="1" applyFont="1" applyFill="1" applyBorder="1" applyAlignment="1">
      <alignment/>
    </xf>
    <xf numFmtId="3" fontId="39" fillId="32" borderId="10" xfId="0" applyNumberFormat="1" applyFont="1" applyFill="1" applyBorder="1" applyAlignment="1">
      <alignment/>
    </xf>
    <xf numFmtId="175" fontId="39" fillId="32" borderId="10" xfId="0" applyNumberFormat="1" applyFont="1" applyFill="1" applyBorder="1" applyAlignment="1">
      <alignment/>
    </xf>
    <xf numFmtId="176" fontId="39" fillId="32" borderId="10" xfId="0" applyNumberFormat="1" applyFont="1" applyFill="1" applyBorder="1" applyAlignment="1">
      <alignment/>
    </xf>
    <xf numFmtId="175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6" fontId="39" fillId="0" borderId="11" xfId="0" applyNumberFormat="1" applyFont="1" applyBorder="1" applyAlignment="1">
      <alignment/>
    </xf>
    <xf numFmtId="175" fontId="35" fillId="0" borderId="18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176" fontId="35" fillId="0" borderId="11" xfId="0" applyNumberFormat="1" applyFont="1" applyBorder="1" applyAlignment="1">
      <alignment/>
    </xf>
    <xf numFmtId="176" fontId="35" fillId="0" borderId="10" xfId="0" applyNumberFormat="1" applyFont="1" applyBorder="1" applyAlignment="1">
      <alignment/>
    </xf>
    <xf numFmtId="4" fontId="39" fillId="32" borderId="10" xfId="0" applyNumberFormat="1" applyFont="1" applyFill="1" applyBorder="1" applyAlignment="1">
      <alignment horizontal="right"/>
    </xf>
    <xf numFmtId="3" fontId="39" fillId="32" borderId="21" xfId="0" applyNumberFormat="1" applyFont="1" applyFill="1" applyBorder="1" applyAlignment="1">
      <alignment/>
    </xf>
    <xf numFmtId="175" fontId="35" fillId="32" borderId="11" xfId="0" applyNumberFormat="1" applyFont="1" applyFill="1" applyBorder="1" applyAlignment="1">
      <alignment/>
    </xf>
    <xf numFmtId="175" fontId="40" fillId="0" borderId="11" xfId="0" applyNumberFormat="1" applyFont="1" applyFill="1" applyBorder="1" applyAlignment="1">
      <alignment/>
    </xf>
    <xf numFmtId="175" fontId="37" fillId="0" borderId="11" xfId="0" applyNumberFormat="1" applyFont="1" applyFill="1" applyBorder="1" applyAlignment="1">
      <alignment/>
    </xf>
    <xf numFmtId="175" fontId="37" fillId="0" borderId="10" xfId="0" applyNumberFormat="1" applyFont="1" applyFill="1" applyBorder="1" applyAlignment="1">
      <alignment/>
    </xf>
    <xf numFmtId="175" fontId="40" fillId="0" borderId="18" xfId="0" applyNumberFormat="1" applyFont="1" applyFill="1" applyBorder="1" applyAlignment="1">
      <alignment/>
    </xf>
    <xf numFmtId="2" fontId="40" fillId="32" borderId="10" xfId="0" applyNumberFormat="1" applyFont="1" applyFill="1" applyBorder="1" applyAlignment="1">
      <alignment/>
    </xf>
    <xf numFmtId="4" fontId="40" fillId="32" borderId="15" xfId="0" applyNumberFormat="1" applyFont="1" applyFill="1" applyBorder="1" applyAlignment="1">
      <alignment/>
    </xf>
    <xf numFmtId="175" fontId="35" fillId="0" borderId="10" xfId="0" applyNumberFormat="1" applyFont="1" applyBorder="1" applyAlignment="1">
      <alignment/>
    </xf>
    <xf numFmtId="175" fontId="39" fillId="0" borderId="18" xfId="0" applyNumberFormat="1" applyFont="1" applyBorder="1" applyAlignment="1">
      <alignment/>
    </xf>
    <xf numFmtId="176" fontId="39" fillId="0" borderId="10" xfId="0" applyNumberFormat="1" applyFont="1" applyBorder="1" applyAlignment="1">
      <alignment/>
    </xf>
    <xf numFmtId="175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4" fontId="40" fillId="32" borderId="12" xfId="0" applyNumberFormat="1" applyFont="1" applyFill="1" applyBorder="1" applyAlignment="1">
      <alignment/>
    </xf>
    <xf numFmtId="3" fontId="40" fillId="32" borderId="11" xfId="0" applyNumberFormat="1" applyFont="1" applyFill="1" applyBorder="1" applyAlignment="1">
      <alignment/>
    </xf>
    <xf numFmtId="3" fontId="40" fillId="32" borderId="12" xfId="0" applyNumberFormat="1" applyFont="1" applyFill="1" applyBorder="1" applyAlignment="1">
      <alignment/>
    </xf>
    <xf numFmtId="3" fontId="40" fillId="32" borderId="19" xfId="0" applyNumberFormat="1" applyFont="1" applyFill="1" applyBorder="1" applyAlignment="1">
      <alignment/>
    </xf>
    <xf numFmtId="175" fontId="40" fillId="32" borderId="18" xfId="0" applyNumberFormat="1" applyFont="1" applyFill="1" applyBorder="1" applyAlignment="1">
      <alignment/>
    </xf>
    <xf numFmtId="4" fontId="37" fillId="0" borderId="12" xfId="0" applyNumberFormat="1" applyFont="1" applyFill="1" applyBorder="1" applyAlignment="1">
      <alignment/>
    </xf>
    <xf numFmtId="3" fontId="40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40" fillId="32" borderId="16" xfId="0" applyNumberFormat="1" applyFont="1" applyFill="1" applyBorder="1" applyAlignment="1">
      <alignment/>
    </xf>
    <xf numFmtId="3" fontId="40" fillId="32" borderId="15" xfId="0" applyNumberFormat="1" applyFont="1" applyFill="1" applyBorder="1" applyAlignment="1">
      <alignment/>
    </xf>
    <xf numFmtId="175" fontId="40" fillId="32" borderId="15" xfId="0" applyNumberFormat="1" applyFont="1" applyFill="1" applyBorder="1" applyAlignment="1">
      <alignment/>
    </xf>
    <xf numFmtId="3" fontId="40" fillId="32" borderId="24" xfId="0" applyNumberFormat="1" applyFont="1" applyFill="1" applyBorder="1" applyAlignment="1">
      <alignment/>
    </xf>
    <xf numFmtId="4" fontId="40" fillId="32" borderId="24" xfId="0" applyNumberFormat="1" applyFont="1" applyFill="1" applyBorder="1" applyAlignment="1">
      <alignment/>
    </xf>
    <xf numFmtId="3" fontId="40" fillId="32" borderId="23" xfId="0" applyNumberFormat="1" applyFont="1" applyFill="1" applyBorder="1" applyAlignment="1">
      <alignment/>
    </xf>
    <xf numFmtId="3" fontId="40" fillId="32" borderId="13" xfId="0" applyNumberFormat="1" applyFont="1" applyFill="1" applyBorder="1" applyAlignment="1">
      <alignment/>
    </xf>
    <xf numFmtId="3" fontId="40" fillId="32" borderId="10" xfId="0" applyNumberFormat="1" applyFont="1" applyFill="1" applyBorder="1" applyAlignment="1">
      <alignment/>
    </xf>
    <xf numFmtId="3" fontId="40" fillId="0" borderId="24" xfId="0" applyNumberFormat="1" applyFont="1" applyBorder="1" applyAlignment="1">
      <alignment/>
    </xf>
    <xf numFmtId="175" fontId="40" fillId="0" borderId="24" xfId="0" applyNumberFormat="1" applyFont="1" applyFill="1" applyBorder="1" applyAlignment="1">
      <alignment/>
    </xf>
    <xf numFmtId="3" fontId="37" fillId="0" borderId="24" xfId="0" applyNumberFormat="1" applyFont="1" applyBorder="1" applyAlignment="1">
      <alignment/>
    </xf>
    <xf numFmtId="175" fontId="37" fillId="0" borderId="24" xfId="0" applyNumberFormat="1" applyFont="1" applyFill="1" applyBorder="1" applyAlignment="1">
      <alignment/>
    </xf>
    <xf numFmtId="3" fontId="40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175" fontId="37" fillId="0" borderId="13" xfId="0" applyNumberFormat="1" applyFont="1" applyFill="1" applyBorder="1" applyAlignment="1">
      <alignment/>
    </xf>
    <xf numFmtId="3" fontId="37" fillId="0" borderId="23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175" fontId="37" fillId="0" borderId="0" xfId="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4" fontId="35" fillId="0" borderId="11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35" fillId="0" borderId="0" xfId="0" applyNumberFormat="1" applyFont="1" applyAlignment="1">
      <alignment/>
    </xf>
    <xf numFmtId="0" fontId="35" fillId="0" borderId="20" xfId="0" applyFont="1" applyBorder="1" applyAlignment="1">
      <alignment/>
    </xf>
    <xf numFmtId="0" fontId="35" fillId="0" borderId="18" xfId="0" applyFont="1" applyFill="1" applyBorder="1" applyAlignment="1">
      <alignment/>
    </xf>
    <xf numFmtId="0" fontId="35" fillId="0" borderId="14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7" fillId="0" borderId="2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9" fillId="32" borderId="11" xfId="0" applyFont="1" applyFill="1" applyBorder="1" applyAlignment="1">
      <alignment/>
    </xf>
    <xf numFmtId="0" fontId="39" fillId="32" borderId="22" xfId="0" applyFont="1" applyFill="1" applyBorder="1" applyAlignment="1">
      <alignment/>
    </xf>
    <xf numFmtId="0" fontId="39" fillId="32" borderId="10" xfId="0" applyFont="1" applyFill="1" applyBorder="1" applyAlignment="1">
      <alignment/>
    </xf>
    <xf numFmtId="0" fontId="43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39" fillId="32" borderId="12" xfId="0" applyFont="1" applyFill="1" applyBorder="1" applyAlignment="1">
      <alignment/>
    </xf>
    <xf numFmtId="0" fontId="39" fillId="32" borderId="14" xfId="0" applyFont="1" applyFill="1" applyBorder="1" applyAlignment="1">
      <alignment/>
    </xf>
    <xf numFmtId="0" fontId="39" fillId="32" borderId="16" xfId="0" applyFont="1" applyFill="1" applyBorder="1" applyAlignment="1">
      <alignment/>
    </xf>
    <xf numFmtId="0" fontId="39" fillId="32" borderId="15" xfId="0" applyFont="1" applyFill="1" applyBorder="1" applyAlignment="1">
      <alignment/>
    </xf>
    <xf numFmtId="0" fontId="40" fillId="32" borderId="1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39" fillId="0" borderId="22" xfId="0" applyFont="1" applyBorder="1" applyAlignment="1">
      <alignment/>
    </xf>
    <xf numFmtId="0" fontId="43" fillId="0" borderId="15" xfId="0" applyFont="1" applyBorder="1" applyAlignment="1">
      <alignment/>
    </xf>
    <xf numFmtId="0" fontId="39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39" fillId="32" borderId="18" xfId="0" applyFont="1" applyFill="1" applyBorder="1" applyAlignment="1">
      <alignment/>
    </xf>
    <xf numFmtId="0" fontId="39" fillId="32" borderId="20" xfId="0" applyFont="1" applyFill="1" applyBorder="1" applyAlignment="1">
      <alignment/>
    </xf>
    <xf numFmtId="0" fontId="47" fillId="32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5" fillId="0" borderId="19" xfId="0" applyFont="1" applyBorder="1" applyAlignment="1">
      <alignment/>
    </xf>
    <xf numFmtId="0" fontId="40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39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32" borderId="14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9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0" fontId="39" fillId="32" borderId="24" xfId="0" applyFont="1" applyFill="1" applyBorder="1" applyAlignment="1">
      <alignment/>
    </xf>
    <xf numFmtId="0" fontId="39" fillId="32" borderId="0" xfId="0" applyFont="1" applyFill="1" applyBorder="1" applyAlignment="1">
      <alignment/>
    </xf>
    <xf numFmtId="0" fontId="39" fillId="32" borderId="23" xfId="0" applyFont="1" applyFill="1" applyBorder="1" applyAlignment="1">
      <alignment/>
    </xf>
    <xf numFmtId="0" fontId="39" fillId="32" borderId="17" xfId="0" applyFont="1" applyFill="1" applyBorder="1" applyAlignment="1">
      <alignment/>
    </xf>
    <xf numFmtId="0" fontId="41" fillId="32" borderId="11" xfId="0" applyFont="1" applyFill="1" applyBorder="1" applyAlignment="1">
      <alignment horizontal="left"/>
    </xf>
    <xf numFmtId="0" fontId="41" fillId="32" borderId="15" xfId="0" applyFont="1" applyFill="1" applyBorder="1" applyAlignment="1">
      <alignment horizontal="left"/>
    </xf>
    <xf numFmtId="0" fontId="41" fillId="32" borderId="18" xfId="0" applyFont="1" applyFill="1" applyBorder="1" applyAlignment="1">
      <alignment horizontal="left"/>
    </xf>
    <xf numFmtId="0" fontId="39" fillId="0" borderId="22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17" xfId="0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35" fillId="0" borderId="14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9" fillId="32" borderId="19" xfId="0" applyFont="1" applyFill="1" applyBorder="1" applyAlignment="1">
      <alignment/>
    </xf>
    <xf numFmtId="0" fontId="47" fillId="32" borderId="14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35" fillId="32" borderId="1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19" xfId="0" applyFont="1" applyFill="1" applyBorder="1" applyAlignment="1">
      <alignment/>
    </xf>
    <xf numFmtId="0" fontId="35" fillId="32" borderId="18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18" xfId="0" applyFont="1" applyFill="1" applyBorder="1" applyAlignment="1">
      <alignment/>
    </xf>
    <xf numFmtId="0" fontId="39" fillId="32" borderId="11" xfId="0" applyFont="1" applyFill="1" applyBorder="1" applyAlignment="1">
      <alignment horizontal="center"/>
    </xf>
    <xf numFmtId="0" fontId="39" fillId="32" borderId="10" xfId="0" applyFont="1" applyFill="1" applyBorder="1" applyAlignment="1">
      <alignment horizontal="center"/>
    </xf>
    <xf numFmtId="0" fontId="39" fillId="32" borderId="10" xfId="0" applyFont="1" applyFill="1" applyBorder="1" applyAlignment="1">
      <alignment horizontal="left"/>
    </xf>
    <xf numFmtId="0" fontId="35" fillId="0" borderId="17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15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7" fillId="32" borderId="23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Fill="1" applyBorder="1" applyAlignment="1">
      <alignment/>
    </xf>
    <xf numFmtId="0" fontId="35" fillId="32" borderId="16" xfId="0" applyFont="1" applyFill="1" applyBorder="1" applyAlignment="1">
      <alignment/>
    </xf>
    <xf numFmtId="0" fontId="47" fillId="32" borderId="18" xfId="0" applyFont="1" applyFill="1" applyBorder="1" applyAlignment="1">
      <alignment/>
    </xf>
    <xf numFmtId="1" fontId="39" fillId="0" borderId="22" xfId="0" applyNumberFormat="1" applyFont="1" applyBorder="1" applyAlignment="1">
      <alignment/>
    </xf>
    <xf numFmtId="0" fontId="39" fillId="32" borderId="13" xfId="0" applyFont="1" applyFill="1" applyBorder="1" applyAlignment="1">
      <alignment/>
    </xf>
    <xf numFmtId="3" fontId="36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39" fillId="0" borderId="0" xfId="0" applyFont="1" applyFill="1" applyBorder="1" applyAlignment="1">
      <alignment/>
    </xf>
    <xf numFmtId="0" fontId="39" fillId="32" borderId="21" xfId="0" applyFont="1" applyFill="1" applyBorder="1" applyAlignment="1">
      <alignment/>
    </xf>
    <xf numFmtId="175" fontId="39" fillId="32" borderId="21" xfId="0" applyNumberFormat="1" applyFont="1" applyFill="1" applyBorder="1" applyAlignment="1">
      <alignment/>
    </xf>
    <xf numFmtId="4" fontId="41" fillId="0" borderId="16" xfId="0" applyNumberFormat="1" applyFont="1" applyFill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175" fontId="39" fillId="0" borderId="16" xfId="0" applyNumberFormat="1" applyFont="1" applyFill="1" applyBorder="1" applyAlignment="1">
      <alignment/>
    </xf>
    <xf numFmtId="4" fontId="40" fillId="0" borderId="15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40" fillId="0" borderId="2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5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39" fillId="32" borderId="15" xfId="0" applyFont="1" applyFill="1" applyBorder="1" applyAlignment="1">
      <alignment/>
    </xf>
    <xf numFmtId="0" fontId="39" fillId="32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8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177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/>
    </xf>
    <xf numFmtId="175" fontId="39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77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177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175" fontId="35" fillId="0" borderId="0" xfId="0" applyNumberFormat="1" applyFont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175" fontId="4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175" fontId="51" fillId="0" borderId="0" xfId="0" applyNumberFormat="1" applyFont="1" applyFill="1" applyBorder="1" applyAlignment="1">
      <alignment/>
    </xf>
    <xf numFmtId="4" fontId="51" fillId="0" borderId="0" xfId="0" applyNumberFormat="1" applyFont="1" applyBorder="1" applyAlignment="1">
      <alignment/>
    </xf>
    <xf numFmtId="175" fontId="37" fillId="0" borderId="0" xfId="0" applyNumberFormat="1" applyFont="1" applyBorder="1" applyAlignment="1">
      <alignment/>
    </xf>
    <xf numFmtId="49" fontId="39" fillId="0" borderId="0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/>
    </xf>
    <xf numFmtId="0" fontId="39" fillId="32" borderId="11" xfId="0" applyFont="1" applyFill="1" applyBorder="1" applyAlignment="1">
      <alignment/>
    </xf>
    <xf numFmtId="3" fontId="39" fillId="0" borderId="21" xfId="0" applyNumberFormat="1" applyFont="1" applyFill="1" applyBorder="1" applyAlignment="1">
      <alignment/>
    </xf>
    <xf numFmtId="3" fontId="35" fillId="0" borderId="21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176" fontId="39" fillId="0" borderId="18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39" fillId="32" borderId="14" xfId="0" applyNumberFormat="1" applyFont="1" applyFill="1" applyBorder="1" applyAlignment="1">
      <alignment/>
    </xf>
    <xf numFmtId="176" fontId="39" fillId="32" borderId="18" xfId="0" applyNumberFormat="1" applyFont="1" applyFill="1" applyBorder="1" applyAlignment="1">
      <alignment/>
    </xf>
    <xf numFmtId="0" fontId="40" fillId="32" borderId="10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176" fontId="35" fillId="0" borderId="18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9" xfId="0" applyFont="1" applyBorder="1" applyAlignment="1">
      <alignment/>
    </xf>
    <xf numFmtId="4" fontId="39" fillId="32" borderId="21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/>
    </xf>
    <xf numFmtId="4" fontId="37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32" borderId="10" xfId="0" applyNumberFormat="1" applyFont="1" applyFill="1" applyBorder="1" applyAlignment="1">
      <alignment/>
    </xf>
    <xf numFmtId="4" fontId="39" fillId="32" borderId="18" xfId="0" applyNumberFormat="1" applyFont="1" applyFill="1" applyBorder="1" applyAlignment="1">
      <alignment/>
    </xf>
    <xf numFmtId="4" fontId="42" fillId="32" borderId="15" xfId="0" applyNumberFormat="1" applyFont="1" applyFill="1" applyBorder="1" applyAlignment="1">
      <alignment/>
    </xf>
    <xf numFmtId="175" fontId="39" fillId="32" borderId="18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4" fontId="35" fillId="0" borderId="21" xfId="0" applyNumberFormat="1" applyFont="1" applyFill="1" applyBorder="1" applyAlignment="1">
      <alignment/>
    </xf>
    <xf numFmtId="3" fontId="35" fillId="0" borderId="21" xfId="0" applyNumberFormat="1" applyFont="1" applyBorder="1" applyAlignment="1">
      <alignment/>
    </xf>
    <xf numFmtId="175" fontId="35" fillId="0" borderId="21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12" xfId="0" applyNumberFormat="1" applyFont="1" applyBorder="1" applyAlignment="1">
      <alignment/>
    </xf>
    <xf numFmtId="175" fontId="51" fillId="0" borderId="12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175" fontId="51" fillId="0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/>
    </xf>
    <xf numFmtId="4" fontId="44" fillId="0" borderId="21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175" fontId="44" fillId="0" borderId="21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0" fontId="39" fillId="0" borderId="18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0" fontId="39" fillId="32" borderId="12" xfId="0" applyFont="1" applyFill="1" applyBorder="1" applyAlignment="1">
      <alignment/>
    </xf>
    <xf numFmtId="0" fontId="39" fillId="32" borderId="14" xfId="0" applyFont="1" applyFill="1" applyBorder="1" applyAlignment="1">
      <alignment/>
    </xf>
    <xf numFmtId="175" fontId="39" fillId="32" borderId="11" xfId="0" applyNumberFormat="1" applyFont="1" applyFill="1" applyBorder="1" applyAlignment="1">
      <alignment/>
    </xf>
    <xf numFmtId="4" fontId="40" fillId="32" borderId="11" xfId="0" applyNumberFormat="1" applyFont="1" applyFill="1" applyBorder="1" applyAlignment="1">
      <alignment/>
    </xf>
    <xf numFmtId="0" fontId="35" fillId="32" borderId="10" xfId="0" applyFont="1" applyFill="1" applyBorder="1" applyAlignment="1">
      <alignment/>
    </xf>
    <xf numFmtId="49" fontId="39" fillId="32" borderId="10" xfId="0" applyNumberFormat="1" applyFont="1" applyFill="1" applyBorder="1" applyAlignment="1">
      <alignment vertical="center" wrapText="1"/>
    </xf>
    <xf numFmtId="175" fontId="47" fillId="32" borderId="10" xfId="0" applyNumberFormat="1" applyFont="1" applyFill="1" applyBorder="1" applyAlignment="1">
      <alignment/>
    </xf>
    <xf numFmtId="177" fontId="47" fillId="32" borderId="10" xfId="0" applyNumberFormat="1" applyFont="1" applyFill="1" applyBorder="1" applyAlignment="1">
      <alignment/>
    </xf>
    <xf numFmtId="4" fontId="52" fillId="32" borderId="10" xfId="0" applyNumberFormat="1" applyFont="1" applyFill="1" applyBorder="1" applyAlignment="1">
      <alignment/>
    </xf>
    <xf numFmtId="0" fontId="51" fillId="32" borderId="10" xfId="0" applyFont="1" applyFill="1" applyBorder="1" applyAlignment="1">
      <alignment/>
    </xf>
    <xf numFmtId="49" fontId="40" fillId="32" borderId="10" xfId="0" applyNumberFormat="1" applyFont="1" applyFill="1" applyBorder="1" applyAlignment="1">
      <alignment vertical="center" wrapText="1"/>
    </xf>
    <xf numFmtId="0" fontId="40" fillId="32" borderId="24" xfId="0" applyFont="1" applyFill="1" applyBorder="1" applyAlignment="1">
      <alignment/>
    </xf>
    <xf numFmtId="3" fontId="39" fillId="32" borderId="24" xfId="0" applyNumberFormat="1" applyFont="1" applyFill="1" applyBorder="1" applyAlignment="1">
      <alignment/>
    </xf>
    <xf numFmtId="4" fontId="39" fillId="32" borderId="24" xfId="0" applyNumberFormat="1" applyFont="1" applyFill="1" applyBorder="1" applyAlignment="1">
      <alignment/>
    </xf>
    <xf numFmtId="0" fontId="40" fillId="32" borderId="0" xfId="0" applyFont="1" applyFill="1" applyBorder="1" applyAlignment="1">
      <alignment/>
    </xf>
    <xf numFmtId="4" fontId="39" fillId="32" borderId="15" xfId="0" applyNumberFormat="1" applyFont="1" applyFill="1" applyBorder="1" applyAlignment="1">
      <alignment/>
    </xf>
    <xf numFmtId="3" fontId="39" fillId="32" borderId="0" xfId="0" applyNumberFormat="1" applyFont="1" applyFill="1" applyBorder="1" applyAlignment="1">
      <alignment/>
    </xf>
    <xf numFmtId="4" fontId="39" fillId="32" borderId="0" xfId="0" applyNumberFormat="1" applyFont="1" applyFill="1" applyBorder="1" applyAlignment="1">
      <alignment/>
    </xf>
    <xf numFmtId="0" fontId="40" fillId="32" borderId="23" xfId="0" applyFont="1" applyFill="1" applyBorder="1" applyAlignment="1">
      <alignment/>
    </xf>
    <xf numFmtId="3" fontId="39" fillId="32" borderId="23" xfId="0" applyNumberFormat="1" applyFont="1" applyFill="1" applyBorder="1" applyAlignment="1">
      <alignment/>
    </xf>
    <xf numFmtId="4" fontId="39" fillId="32" borderId="23" xfId="0" applyNumberFormat="1" applyFont="1" applyFill="1" applyBorder="1" applyAlignment="1">
      <alignment/>
    </xf>
    <xf numFmtId="177" fontId="40" fillId="32" borderId="18" xfId="0" applyNumberFormat="1" applyFont="1" applyFill="1" applyBorder="1" applyAlignment="1">
      <alignment/>
    </xf>
    <xf numFmtId="0" fontId="35" fillId="32" borderId="15" xfId="0" applyFont="1" applyFill="1" applyBorder="1" applyAlignment="1">
      <alignment/>
    </xf>
    <xf numFmtId="0" fontId="35" fillId="32" borderId="14" xfId="0" applyFont="1" applyFill="1" applyBorder="1" applyAlignment="1">
      <alignment/>
    </xf>
    <xf numFmtId="4" fontId="44" fillId="32" borderId="10" xfId="0" applyNumberFormat="1" applyFont="1" applyFill="1" applyBorder="1" applyAlignment="1">
      <alignment/>
    </xf>
    <xf numFmtId="3" fontId="37" fillId="32" borderId="10" xfId="0" applyNumberFormat="1" applyFont="1" applyFill="1" applyBorder="1" applyAlignment="1">
      <alignment/>
    </xf>
    <xf numFmtId="4" fontId="37" fillId="32" borderId="10" xfId="0" applyNumberFormat="1" applyFont="1" applyFill="1" applyBorder="1" applyAlignment="1">
      <alignment/>
    </xf>
    <xf numFmtId="175" fontId="37" fillId="32" borderId="1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0"/>
  <sheetViews>
    <sheetView workbookViewId="0" topLeftCell="A1">
      <selection activeCell="D491" sqref="D491:J503"/>
    </sheetView>
  </sheetViews>
  <sheetFormatPr defaultColWidth="9.00390625" defaultRowHeight="12.75"/>
  <cols>
    <col min="1" max="1" width="4.125" style="1" customWidth="1"/>
    <col min="2" max="2" width="5.875" style="1" customWidth="1"/>
    <col min="3" max="3" width="4.75390625" style="1" customWidth="1"/>
    <col min="4" max="4" width="34.00390625" style="1" customWidth="1"/>
    <col min="5" max="5" width="10.375" style="2" customWidth="1"/>
    <col min="6" max="6" width="9.00390625" style="2" customWidth="1"/>
    <col min="7" max="7" width="9.25390625" style="2" customWidth="1"/>
    <col min="8" max="8" width="10.375" style="3" customWidth="1"/>
    <col min="9" max="9" width="6.75390625" style="3" customWidth="1"/>
    <col min="10" max="10" width="6.75390625" style="12" customWidth="1"/>
    <col min="11" max="11" width="12.25390625" style="0" bestFit="1" customWidth="1"/>
    <col min="12" max="13" width="11.25390625" style="0" bestFit="1" customWidth="1"/>
  </cols>
  <sheetData>
    <row r="1" spans="1:10" ht="15">
      <c r="A1" s="35"/>
      <c r="B1" s="35"/>
      <c r="C1" s="35"/>
      <c r="D1" s="35"/>
      <c r="E1" s="42"/>
      <c r="F1" s="42"/>
      <c r="G1" s="384" t="s">
        <v>0</v>
      </c>
      <c r="H1" s="39"/>
      <c r="I1" s="39"/>
      <c r="J1" s="41"/>
    </row>
    <row r="2" spans="1:10" ht="15">
      <c r="A2" s="35"/>
      <c r="B2" s="35"/>
      <c r="C2" s="35"/>
      <c r="D2" s="35"/>
      <c r="E2" s="42"/>
      <c r="F2" s="42"/>
      <c r="G2" s="384" t="s">
        <v>1</v>
      </c>
      <c r="H2" s="39"/>
      <c r="I2" s="39"/>
      <c r="J2" s="41"/>
    </row>
    <row r="3" spans="1:10" ht="15">
      <c r="A3" s="35"/>
      <c r="B3" s="35"/>
      <c r="C3" s="35"/>
      <c r="D3" s="35"/>
      <c r="E3" s="42"/>
      <c r="F3" s="42"/>
      <c r="G3" s="384" t="s">
        <v>251</v>
      </c>
      <c r="H3" s="39"/>
      <c r="I3" s="39"/>
      <c r="J3" s="41"/>
    </row>
    <row r="4" spans="1:10" ht="15.75">
      <c r="A4" s="35"/>
      <c r="B4" s="35"/>
      <c r="C4" s="35"/>
      <c r="D4" s="385" t="s">
        <v>29</v>
      </c>
      <c r="E4" s="42"/>
      <c r="F4" s="42"/>
      <c r="G4" s="384"/>
      <c r="H4" s="39" t="s">
        <v>126</v>
      </c>
      <c r="I4" s="39"/>
      <c r="J4" s="41"/>
    </row>
    <row r="5" spans="1:10" ht="12.75">
      <c r="A5" s="281"/>
      <c r="B5" s="282"/>
      <c r="C5" s="281"/>
      <c r="D5" s="281"/>
      <c r="E5" s="74" t="s">
        <v>6</v>
      </c>
      <c r="F5" s="75" t="s">
        <v>81</v>
      </c>
      <c r="G5" s="76" t="s">
        <v>79</v>
      </c>
      <c r="H5" s="74" t="s">
        <v>6</v>
      </c>
      <c r="I5" s="77" t="s">
        <v>7</v>
      </c>
      <c r="J5" s="78"/>
    </row>
    <row r="6" spans="1:10" ht="12.75">
      <c r="A6" s="283" t="s">
        <v>2</v>
      </c>
      <c r="B6" s="283" t="s">
        <v>3</v>
      </c>
      <c r="C6" s="283" t="s">
        <v>4</v>
      </c>
      <c r="D6" s="283" t="s">
        <v>142</v>
      </c>
      <c r="E6" s="79" t="s">
        <v>244</v>
      </c>
      <c r="F6" s="80" t="s">
        <v>82</v>
      </c>
      <c r="G6" s="81" t="s">
        <v>80</v>
      </c>
      <c r="H6" s="79" t="s">
        <v>252</v>
      </c>
      <c r="I6" s="82"/>
      <c r="J6" s="83"/>
    </row>
    <row r="7" spans="1:10" ht="12.75">
      <c r="A7" s="284"/>
      <c r="B7" s="284"/>
      <c r="C7" s="284"/>
      <c r="D7" s="283"/>
      <c r="E7" s="84"/>
      <c r="F7" s="85" t="s">
        <v>252</v>
      </c>
      <c r="G7" s="86" t="s">
        <v>5</v>
      </c>
      <c r="H7" s="84"/>
      <c r="I7" s="87" t="s">
        <v>83</v>
      </c>
      <c r="J7" s="88" t="s">
        <v>84</v>
      </c>
    </row>
    <row r="8" spans="1:10" ht="12.75">
      <c r="A8" s="285">
        <v>1</v>
      </c>
      <c r="B8" s="285">
        <v>2</v>
      </c>
      <c r="C8" s="285">
        <v>3</v>
      </c>
      <c r="D8" s="285">
        <v>4</v>
      </c>
      <c r="E8" s="89">
        <v>5</v>
      </c>
      <c r="F8" s="90">
        <v>6</v>
      </c>
      <c r="G8" s="90">
        <v>7</v>
      </c>
      <c r="H8" s="91">
        <v>8</v>
      </c>
      <c r="I8" s="92">
        <v>9</v>
      </c>
      <c r="J8" s="93">
        <v>10</v>
      </c>
    </row>
    <row r="9" spans="1:10" ht="12.75">
      <c r="A9" s="286" t="s">
        <v>8</v>
      </c>
      <c r="B9" s="287"/>
      <c r="C9" s="288"/>
      <c r="D9" s="288" t="s">
        <v>9</v>
      </c>
      <c r="E9" s="46">
        <f>E11</f>
        <v>6273</v>
      </c>
      <c r="F9" s="47">
        <f>F11</f>
        <v>8000</v>
      </c>
      <c r="G9" s="48">
        <f>G11</f>
        <v>4000</v>
      </c>
      <c r="H9" s="46">
        <f>H11</f>
        <v>4000</v>
      </c>
      <c r="I9" s="49">
        <f>H9/G9*100</f>
        <v>100</v>
      </c>
      <c r="J9" s="50">
        <f>H9/E9*100</f>
        <v>63.7653435357883</v>
      </c>
    </row>
    <row r="10" spans="1:10" s="7" customFormat="1" ht="12.75">
      <c r="A10" s="289"/>
      <c r="B10" s="290" t="s">
        <v>10</v>
      </c>
      <c r="C10" s="291"/>
      <c r="D10" s="291" t="s">
        <v>120</v>
      </c>
      <c r="E10" s="51"/>
      <c r="F10" s="52"/>
      <c r="G10" s="52"/>
      <c r="H10" s="51"/>
      <c r="I10" s="53"/>
      <c r="J10" s="54"/>
    </row>
    <row r="11" spans="1:10" s="7" customFormat="1" ht="12.75">
      <c r="A11" s="292"/>
      <c r="B11" s="293"/>
      <c r="C11" s="294"/>
      <c r="D11" s="291" t="s">
        <v>11</v>
      </c>
      <c r="E11" s="55">
        <f>E15</f>
        <v>6273</v>
      </c>
      <c r="F11" s="52">
        <f>F15</f>
        <v>8000</v>
      </c>
      <c r="G11" s="52">
        <f>G15</f>
        <v>4000</v>
      </c>
      <c r="H11" s="55">
        <f>H15</f>
        <v>4000</v>
      </c>
      <c r="I11" s="56">
        <f>H11/G11*100</f>
        <v>100</v>
      </c>
      <c r="J11" s="56">
        <f>H11/E11*100</f>
        <v>63.7653435357883</v>
      </c>
    </row>
    <row r="12" spans="1:10" ht="12.75">
      <c r="A12" s="295"/>
      <c r="B12" s="296"/>
      <c r="C12" s="307">
        <v>2110</v>
      </c>
      <c r="D12" s="297" t="s">
        <v>12</v>
      </c>
      <c r="E12" s="57"/>
      <c r="F12" s="58"/>
      <c r="G12" s="58"/>
      <c r="H12" s="57"/>
      <c r="I12" s="59"/>
      <c r="J12" s="60"/>
    </row>
    <row r="13" spans="1:10" ht="12.75">
      <c r="A13" s="295"/>
      <c r="B13" s="296"/>
      <c r="C13" s="278"/>
      <c r="D13" s="297" t="s">
        <v>13</v>
      </c>
      <c r="E13" s="57"/>
      <c r="F13" s="58"/>
      <c r="G13" s="58"/>
      <c r="H13" s="57"/>
      <c r="I13" s="59"/>
      <c r="J13" s="60"/>
    </row>
    <row r="14" spans="1:10" ht="12.75">
      <c r="A14" s="295"/>
      <c r="B14" s="296"/>
      <c r="C14" s="278"/>
      <c r="D14" s="297" t="s">
        <v>14</v>
      </c>
      <c r="E14" s="57"/>
      <c r="F14" s="58"/>
      <c r="G14" s="58"/>
      <c r="H14" s="57"/>
      <c r="I14" s="59"/>
      <c r="J14" s="60"/>
    </row>
    <row r="15" spans="1:10" ht="12.75">
      <c r="A15" s="295"/>
      <c r="B15" s="298"/>
      <c r="C15" s="299"/>
      <c r="D15" s="300" t="s">
        <v>15</v>
      </c>
      <c r="E15" s="61">
        <v>6273</v>
      </c>
      <c r="F15" s="62">
        <v>8000</v>
      </c>
      <c r="G15" s="62">
        <v>4000</v>
      </c>
      <c r="H15" s="61">
        <v>4000</v>
      </c>
      <c r="I15" s="59">
        <f>H15/G15*100</f>
        <v>100</v>
      </c>
      <c r="J15" s="59">
        <f>H15/E15*100</f>
        <v>63.7653435357883</v>
      </c>
    </row>
    <row r="16" spans="1:10" ht="12.75">
      <c r="A16" s="288" t="s">
        <v>16</v>
      </c>
      <c r="B16" s="288"/>
      <c r="C16" s="288"/>
      <c r="D16" s="288" t="s">
        <v>17</v>
      </c>
      <c r="E16" s="46">
        <f>E17</f>
        <v>142330.32</v>
      </c>
      <c r="F16" s="48">
        <f>F17</f>
        <v>142331</v>
      </c>
      <c r="G16" s="48">
        <f>G17</f>
        <v>142331</v>
      </c>
      <c r="H16" s="46">
        <f>H17</f>
        <v>141050.32</v>
      </c>
      <c r="I16" s="49">
        <f>H16/G16*100</f>
        <v>99.10021007370145</v>
      </c>
      <c r="J16" s="50">
        <f>H16/E16*100</f>
        <v>99.10068353671937</v>
      </c>
    </row>
    <row r="17" spans="1:10" s="7" customFormat="1" ht="12.75">
      <c r="A17" s="301"/>
      <c r="B17" s="290" t="s">
        <v>18</v>
      </c>
      <c r="C17" s="291"/>
      <c r="D17" s="291" t="s">
        <v>19</v>
      </c>
      <c r="E17" s="55">
        <f>E21</f>
        <v>142330.32</v>
      </c>
      <c r="F17" s="52">
        <f>F21</f>
        <v>142331</v>
      </c>
      <c r="G17" s="52">
        <f>G21</f>
        <v>142331</v>
      </c>
      <c r="H17" s="55">
        <f>H21</f>
        <v>141050.32</v>
      </c>
      <c r="I17" s="56">
        <f>H17/G17*100</f>
        <v>99.10021007370145</v>
      </c>
      <c r="J17" s="63">
        <f>H17/E17*100</f>
        <v>99.10068353671937</v>
      </c>
    </row>
    <row r="18" spans="1:10" ht="12.75">
      <c r="A18" s="296"/>
      <c r="B18" s="296"/>
      <c r="C18" s="308">
        <v>2460</v>
      </c>
      <c r="D18" s="297" t="s">
        <v>20</v>
      </c>
      <c r="E18" s="64"/>
      <c r="F18" s="58"/>
      <c r="G18" s="58"/>
      <c r="H18" s="64"/>
      <c r="I18" s="59"/>
      <c r="J18" s="60"/>
    </row>
    <row r="19" spans="1:10" ht="12.75">
      <c r="A19" s="296"/>
      <c r="B19" s="296"/>
      <c r="C19" s="297"/>
      <c r="D19" s="297" t="s">
        <v>184</v>
      </c>
      <c r="E19" s="64"/>
      <c r="F19" s="58"/>
      <c r="G19" s="58"/>
      <c r="H19" s="64"/>
      <c r="I19" s="59"/>
      <c r="J19" s="60"/>
    </row>
    <row r="20" spans="1:10" ht="12.75">
      <c r="A20" s="296"/>
      <c r="B20" s="296"/>
      <c r="C20" s="297"/>
      <c r="D20" s="297" t="s">
        <v>21</v>
      </c>
      <c r="E20" s="64"/>
      <c r="F20" s="58"/>
      <c r="G20" s="58"/>
      <c r="H20" s="64"/>
      <c r="I20" s="59"/>
      <c r="J20" s="60"/>
    </row>
    <row r="21" spans="1:10" ht="12.75">
      <c r="A21" s="296"/>
      <c r="B21" s="296"/>
      <c r="C21" s="297"/>
      <c r="D21" s="297" t="s">
        <v>105</v>
      </c>
      <c r="E21" s="64">
        <v>142330.32</v>
      </c>
      <c r="F21" s="58">
        <v>142331</v>
      </c>
      <c r="G21" s="58">
        <v>142331</v>
      </c>
      <c r="H21" s="64">
        <v>141050.32</v>
      </c>
      <c r="I21" s="59">
        <f>H21/G21*100</f>
        <v>99.10021007370145</v>
      </c>
      <c r="J21" s="60">
        <f>H21/E21*100</f>
        <v>99.10068353671937</v>
      </c>
    </row>
    <row r="22" spans="1:10" ht="12.75">
      <c r="A22" s="302">
        <v>600</v>
      </c>
      <c r="B22" s="286"/>
      <c r="C22" s="303"/>
      <c r="D22" s="288" t="s">
        <v>22</v>
      </c>
      <c r="E22" s="50">
        <f>E24</f>
        <v>632001.9199999999</v>
      </c>
      <c r="F22" s="48">
        <f>F24</f>
        <v>3843960</v>
      </c>
      <c r="G22" s="48">
        <f>G24</f>
        <v>1831752</v>
      </c>
      <c r="H22" s="50">
        <f>H24</f>
        <v>403511.54000000004</v>
      </c>
      <c r="I22" s="49">
        <f aca="true" t="shared" si="0" ref="I22:I30">H22/G22*100</f>
        <v>22.028721136922467</v>
      </c>
      <c r="J22" s="50">
        <f aca="true" t="shared" si="1" ref="J22:J29">H22/E22*100</f>
        <v>63.84656869396854</v>
      </c>
    </row>
    <row r="23" spans="1:10" ht="12.75">
      <c r="A23" s="304"/>
      <c r="B23" s="305"/>
      <c r="C23" s="303"/>
      <c r="D23" s="306" t="s">
        <v>152</v>
      </c>
      <c r="E23" s="65">
        <f>E31+E42</f>
        <v>227387.1</v>
      </c>
      <c r="F23" s="66">
        <f>F42+F45+F37+F31</f>
        <v>3474460</v>
      </c>
      <c r="G23" s="66">
        <f>G42+G45+G37</f>
        <v>1462252</v>
      </c>
      <c r="H23" s="65">
        <f>H31+H42</f>
        <v>0</v>
      </c>
      <c r="I23" s="67">
        <f>H23/G23*100</f>
        <v>0</v>
      </c>
      <c r="J23" s="68">
        <f t="shared" si="1"/>
        <v>0</v>
      </c>
    </row>
    <row r="24" spans="1:10" s="7" customFormat="1" ht="12.75">
      <c r="A24" s="309"/>
      <c r="B24" s="310">
        <v>60014</v>
      </c>
      <c r="C24" s="319"/>
      <c r="D24" s="291" t="s">
        <v>23</v>
      </c>
      <c r="E24" s="63">
        <f>SUM(E25:E45)</f>
        <v>632001.9199999999</v>
      </c>
      <c r="F24" s="52">
        <f>SUM(F25:F45)</f>
        <v>3843960</v>
      </c>
      <c r="G24" s="52">
        <f>SUM(G25:G45)</f>
        <v>1831752</v>
      </c>
      <c r="H24" s="63">
        <f>SUM(H25:H45)</f>
        <v>403511.54000000004</v>
      </c>
      <c r="I24" s="56">
        <f t="shared" si="0"/>
        <v>22.028721136922467</v>
      </c>
      <c r="J24" s="63">
        <f t="shared" si="1"/>
        <v>63.84656869396854</v>
      </c>
    </row>
    <row r="25" spans="1:10" s="7" customFormat="1" ht="12.75">
      <c r="A25" s="311"/>
      <c r="B25" s="312"/>
      <c r="C25" s="307" t="s">
        <v>150</v>
      </c>
      <c r="D25" s="297" t="s">
        <v>151</v>
      </c>
      <c r="E25" s="64">
        <v>351759.36</v>
      </c>
      <c r="F25" s="58">
        <v>340000</v>
      </c>
      <c r="G25" s="58">
        <v>340000</v>
      </c>
      <c r="H25" s="64">
        <v>351975.03</v>
      </c>
      <c r="I25" s="59">
        <f t="shared" si="0"/>
        <v>103.52206764705882</v>
      </c>
      <c r="J25" s="60">
        <f t="shared" si="1"/>
        <v>100.06131180134057</v>
      </c>
    </row>
    <row r="26" spans="1:10" s="7" customFormat="1" ht="12.75">
      <c r="A26" s="311"/>
      <c r="B26" s="312"/>
      <c r="C26" s="307" t="s">
        <v>131</v>
      </c>
      <c r="D26" s="297" t="s">
        <v>222</v>
      </c>
      <c r="E26" s="64"/>
      <c r="F26" s="58"/>
      <c r="G26" s="58"/>
      <c r="H26" s="64"/>
      <c r="I26" s="59"/>
      <c r="J26" s="60"/>
    </row>
    <row r="27" spans="1:10" s="7" customFormat="1" ht="12.75">
      <c r="A27" s="311"/>
      <c r="B27" s="312"/>
      <c r="C27" s="307"/>
      <c r="D27" s="297" t="s">
        <v>223</v>
      </c>
      <c r="E27" s="64">
        <v>5535</v>
      </c>
      <c r="F27" s="58">
        <v>0</v>
      </c>
      <c r="G27" s="58">
        <v>0</v>
      </c>
      <c r="H27" s="64">
        <v>1250.12</v>
      </c>
      <c r="I27" s="59">
        <v>0</v>
      </c>
      <c r="J27" s="60">
        <f t="shared" si="1"/>
        <v>22.585727190605237</v>
      </c>
    </row>
    <row r="28" spans="1:10" s="7" customFormat="1" ht="12.75">
      <c r="A28" s="311"/>
      <c r="B28" s="312"/>
      <c r="C28" s="307" t="s">
        <v>34</v>
      </c>
      <c r="D28" s="279" t="s">
        <v>96</v>
      </c>
      <c r="E28" s="64">
        <v>0</v>
      </c>
      <c r="F28" s="58">
        <v>0</v>
      </c>
      <c r="G28" s="58">
        <v>0</v>
      </c>
      <c r="H28" s="64">
        <v>23.2</v>
      </c>
      <c r="I28" s="59">
        <v>0</v>
      </c>
      <c r="J28" s="60">
        <v>0</v>
      </c>
    </row>
    <row r="29" spans="1:10" ht="12.75">
      <c r="A29" s="296"/>
      <c r="B29" s="313"/>
      <c r="C29" s="307" t="s">
        <v>24</v>
      </c>
      <c r="D29" s="297" t="s">
        <v>121</v>
      </c>
      <c r="E29" s="64">
        <v>7083.28</v>
      </c>
      <c r="F29" s="58">
        <v>7500</v>
      </c>
      <c r="G29" s="58">
        <v>7500</v>
      </c>
      <c r="H29" s="64">
        <v>7653.08</v>
      </c>
      <c r="I29" s="59">
        <f t="shared" si="0"/>
        <v>102.04106666666665</v>
      </c>
      <c r="J29" s="60">
        <f t="shared" si="1"/>
        <v>108.04429586293355</v>
      </c>
    </row>
    <row r="30" spans="1:10" ht="12.75">
      <c r="A30" s="296"/>
      <c r="B30" s="313"/>
      <c r="C30" s="307" t="s">
        <v>35</v>
      </c>
      <c r="D30" s="297" t="s">
        <v>91</v>
      </c>
      <c r="E30" s="64">
        <v>40033.1</v>
      </c>
      <c r="F30" s="58">
        <v>22000</v>
      </c>
      <c r="G30" s="58">
        <v>22000</v>
      </c>
      <c r="H30" s="64">
        <v>42528.19</v>
      </c>
      <c r="I30" s="59">
        <f t="shared" si="0"/>
        <v>193.30995454545456</v>
      </c>
      <c r="J30" s="60">
        <f>H30/E30*100</f>
        <v>106.23256755035209</v>
      </c>
    </row>
    <row r="31" spans="1:10" ht="12.75">
      <c r="A31" s="296"/>
      <c r="B31" s="313"/>
      <c r="C31" s="307" t="s">
        <v>85</v>
      </c>
      <c r="D31" s="297" t="s">
        <v>185</v>
      </c>
      <c r="E31" s="64">
        <v>6387.1</v>
      </c>
      <c r="F31" s="58">
        <v>0</v>
      </c>
      <c r="G31" s="58">
        <v>0</v>
      </c>
      <c r="H31" s="64">
        <v>0</v>
      </c>
      <c r="I31" s="59">
        <v>0</v>
      </c>
      <c r="J31" s="60">
        <f>H31/E31*100</f>
        <v>0</v>
      </c>
    </row>
    <row r="32" spans="1:10" ht="12.75">
      <c r="A32" s="296"/>
      <c r="B32" s="313"/>
      <c r="C32" s="307" t="s">
        <v>36</v>
      </c>
      <c r="D32" s="297" t="s">
        <v>100</v>
      </c>
      <c r="E32" s="64">
        <v>123.08</v>
      </c>
      <c r="F32" s="58">
        <v>0</v>
      </c>
      <c r="G32" s="58">
        <v>0</v>
      </c>
      <c r="H32" s="64">
        <v>81.92</v>
      </c>
      <c r="I32" s="59">
        <v>0</v>
      </c>
      <c r="J32" s="60">
        <f>H32/E32*100</f>
        <v>66.55833604159896</v>
      </c>
    </row>
    <row r="33" spans="1:10" ht="12.75">
      <c r="A33" s="296"/>
      <c r="B33" s="313"/>
      <c r="C33" s="307" t="s">
        <v>37</v>
      </c>
      <c r="D33" s="297" t="s">
        <v>93</v>
      </c>
      <c r="E33" s="64">
        <v>81</v>
      </c>
      <c r="F33" s="58">
        <v>0</v>
      </c>
      <c r="G33" s="58">
        <v>0</v>
      </c>
      <c r="H33" s="64"/>
      <c r="I33" s="59">
        <v>0</v>
      </c>
      <c r="J33" s="60">
        <v>0</v>
      </c>
    </row>
    <row r="34" spans="1:10" ht="12.75">
      <c r="A34" s="296"/>
      <c r="B34" s="313"/>
      <c r="C34" s="307">
        <v>6290</v>
      </c>
      <c r="D34" s="279" t="s">
        <v>218</v>
      </c>
      <c r="E34" s="64"/>
      <c r="F34" s="58"/>
      <c r="G34" s="58"/>
      <c r="H34" s="64"/>
      <c r="I34" s="59"/>
      <c r="J34" s="60"/>
    </row>
    <row r="35" spans="1:10" ht="12.75">
      <c r="A35" s="296"/>
      <c r="B35" s="313"/>
      <c r="C35" s="307"/>
      <c r="D35" s="279" t="s">
        <v>219</v>
      </c>
      <c r="E35" s="64"/>
      <c r="F35" s="58"/>
      <c r="G35" s="58"/>
      <c r="H35" s="64"/>
      <c r="I35" s="59"/>
      <c r="J35" s="60"/>
    </row>
    <row r="36" spans="1:10" ht="12.75">
      <c r="A36" s="296"/>
      <c r="B36" s="313"/>
      <c r="C36" s="307"/>
      <c r="D36" s="279" t="s">
        <v>220</v>
      </c>
      <c r="E36" s="64"/>
      <c r="F36" s="58"/>
      <c r="G36" s="58"/>
      <c r="H36" s="64"/>
      <c r="I36" s="59"/>
      <c r="J36" s="60"/>
    </row>
    <row r="37" spans="1:10" ht="12.75">
      <c r="A37" s="296"/>
      <c r="B37" s="313"/>
      <c r="C37" s="307"/>
      <c r="D37" s="279" t="s">
        <v>221</v>
      </c>
      <c r="E37" s="64">
        <v>0</v>
      </c>
      <c r="F37" s="58">
        <v>2672460</v>
      </c>
      <c r="G37" s="58">
        <v>1091252</v>
      </c>
      <c r="H37" s="64">
        <v>0</v>
      </c>
      <c r="I37" s="59">
        <v>0</v>
      </c>
      <c r="J37" s="60">
        <v>0</v>
      </c>
    </row>
    <row r="38" spans="1:10" ht="12.75">
      <c r="A38" s="296"/>
      <c r="B38" s="313"/>
      <c r="C38" s="307">
        <v>6300</v>
      </c>
      <c r="D38" s="297" t="s">
        <v>193</v>
      </c>
      <c r="E38" s="64"/>
      <c r="F38" s="58"/>
      <c r="G38" s="58"/>
      <c r="H38" s="64"/>
      <c r="I38" s="59"/>
      <c r="J38" s="60"/>
    </row>
    <row r="39" spans="1:10" ht="12.75">
      <c r="A39" s="296"/>
      <c r="B39" s="313"/>
      <c r="C39" s="307"/>
      <c r="D39" s="297" t="s">
        <v>194</v>
      </c>
      <c r="E39" s="64"/>
      <c r="F39" s="58"/>
      <c r="G39" s="58"/>
      <c r="H39" s="64"/>
      <c r="I39" s="59"/>
      <c r="J39" s="60"/>
    </row>
    <row r="40" spans="1:10" ht="12.75">
      <c r="A40" s="296"/>
      <c r="B40" s="313"/>
      <c r="C40" s="307"/>
      <c r="D40" s="297" t="s">
        <v>255</v>
      </c>
      <c r="E40" s="64"/>
      <c r="F40" s="58"/>
      <c r="G40" s="58"/>
      <c r="H40" s="64"/>
      <c r="I40" s="59"/>
      <c r="J40" s="60"/>
    </row>
    <row r="41" spans="1:10" ht="12.75">
      <c r="A41" s="296"/>
      <c r="B41" s="313"/>
      <c r="C41" s="307"/>
      <c r="D41" s="297" t="s">
        <v>253</v>
      </c>
      <c r="E41" s="64"/>
      <c r="F41" s="58"/>
      <c r="G41" s="58"/>
      <c r="H41" s="64"/>
      <c r="I41" s="59"/>
      <c r="J41" s="60"/>
    </row>
    <row r="42" spans="1:10" ht="12.75">
      <c r="A42" s="296"/>
      <c r="B42" s="313"/>
      <c r="C42" s="307"/>
      <c r="D42" s="297" t="s">
        <v>254</v>
      </c>
      <c r="E42" s="64">
        <v>221000</v>
      </c>
      <c r="F42" s="58">
        <v>371000</v>
      </c>
      <c r="G42" s="58">
        <v>371000</v>
      </c>
      <c r="H42" s="64">
        <v>0</v>
      </c>
      <c r="I42" s="59">
        <v>0</v>
      </c>
      <c r="J42" s="60">
        <v>0</v>
      </c>
    </row>
    <row r="43" spans="1:10" ht="12.75">
      <c r="A43" s="296"/>
      <c r="B43" s="313"/>
      <c r="C43" s="307">
        <v>6430</v>
      </c>
      <c r="D43" s="297" t="s">
        <v>232</v>
      </c>
      <c r="E43" s="64"/>
      <c r="F43" s="58"/>
      <c r="G43" s="58"/>
      <c r="H43" s="64"/>
      <c r="I43" s="59"/>
      <c r="J43" s="60"/>
    </row>
    <row r="44" spans="1:10" ht="12.75">
      <c r="A44" s="296"/>
      <c r="B44" s="313"/>
      <c r="C44" s="307"/>
      <c r="D44" s="297" t="s">
        <v>257</v>
      </c>
      <c r="E44" s="64"/>
      <c r="F44" s="58"/>
      <c r="G44" s="58"/>
      <c r="H44" s="64"/>
      <c r="I44" s="59"/>
      <c r="J44" s="60"/>
    </row>
    <row r="45" spans="1:10" ht="12.75">
      <c r="A45" s="296"/>
      <c r="B45" s="313"/>
      <c r="C45" s="307"/>
      <c r="D45" s="297" t="s">
        <v>256</v>
      </c>
      <c r="E45" s="64">
        <v>0</v>
      </c>
      <c r="F45" s="58">
        <v>431000</v>
      </c>
      <c r="G45" s="58">
        <v>0</v>
      </c>
      <c r="H45" s="64">
        <v>0</v>
      </c>
      <c r="I45" s="59">
        <v>0</v>
      </c>
      <c r="J45" s="60">
        <v>0</v>
      </c>
    </row>
    <row r="46" spans="1:10" ht="12.75">
      <c r="A46" s="286">
        <v>700</v>
      </c>
      <c r="B46" s="287"/>
      <c r="C46" s="288"/>
      <c r="D46" s="288" t="s">
        <v>25</v>
      </c>
      <c r="E46" s="46">
        <f>E48</f>
        <v>670816.5</v>
      </c>
      <c r="F46" s="48">
        <f>F48</f>
        <v>664000</v>
      </c>
      <c r="G46" s="48">
        <f>G48</f>
        <v>664000</v>
      </c>
      <c r="H46" s="46">
        <f>H48</f>
        <v>641221.17</v>
      </c>
      <c r="I46" s="49">
        <f>H46/G46*100</f>
        <v>96.56945331325302</v>
      </c>
      <c r="J46" s="50">
        <f>H46/E46*100</f>
        <v>95.58816308185622</v>
      </c>
    </row>
    <row r="47" spans="1:10" ht="12.75">
      <c r="A47" s="314"/>
      <c r="B47" s="315"/>
      <c r="C47" s="303"/>
      <c r="D47" s="316" t="s">
        <v>152</v>
      </c>
      <c r="E47" s="65">
        <f>E51</f>
        <v>0</v>
      </c>
      <c r="F47" s="66">
        <f>F51</f>
        <v>35000</v>
      </c>
      <c r="G47" s="66">
        <f>G51</f>
        <v>35000</v>
      </c>
      <c r="H47" s="65">
        <f>H51</f>
        <v>0</v>
      </c>
      <c r="I47" s="67">
        <v>0</v>
      </c>
      <c r="J47" s="65">
        <v>0</v>
      </c>
    </row>
    <row r="48" spans="1:10" s="7" customFormat="1" ht="12.75">
      <c r="A48" s="289"/>
      <c r="B48" s="290">
        <v>70005</v>
      </c>
      <c r="C48" s="319"/>
      <c r="D48" s="317" t="s">
        <v>26</v>
      </c>
      <c r="E48" s="55">
        <f>SUM(E49:E57)+E66</f>
        <v>670816.5</v>
      </c>
      <c r="F48" s="52">
        <f>SUM(F49:F57)+F66</f>
        <v>664000</v>
      </c>
      <c r="G48" s="52">
        <f>SUM(G49:G57)+G66</f>
        <v>664000</v>
      </c>
      <c r="H48" s="55">
        <f>SUM(H49:H57)+H66</f>
        <v>641221.17</v>
      </c>
      <c r="I48" s="56">
        <f>H48/G48*100</f>
        <v>96.56945331325302</v>
      </c>
      <c r="J48" s="63">
        <f>H48/E48*100</f>
        <v>95.58816308185622</v>
      </c>
    </row>
    <row r="49" spans="1:10" ht="12.75">
      <c r="A49" s="295"/>
      <c r="B49" s="293"/>
      <c r="C49" s="307" t="s">
        <v>71</v>
      </c>
      <c r="D49" s="297" t="s">
        <v>101</v>
      </c>
      <c r="E49" s="64">
        <v>5080.19</v>
      </c>
      <c r="F49" s="58">
        <v>5000</v>
      </c>
      <c r="G49" s="58">
        <v>5000</v>
      </c>
      <c r="H49" s="64">
        <v>5080.19</v>
      </c>
      <c r="I49" s="59">
        <f>H49/G49*100</f>
        <v>101.6038</v>
      </c>
      <c r="J49" s="60">
        <f>H49/E49*100</f>
        <v>100</v>
      </c>
    </row>
    <row r="50" spans="1:10" ht="12.75">
      <c r="A50" s="295"/>
      <c r="B50" s="296"/>
      <c r="C50" s="307" t="s">
        <v>24</v>
      </c>
      <c r="D50" s="297" t="s">
        <v>121</v>
      </c>
      <c r="E50" s="64">
        <v>306336.4</v>
      </c>
      <c r="F50" s="58">
        <v>350000</v>
      </c>
      <c r="G50" s="58">
        <v>350000</v>
      </c>
      <c r="H50" s="64">
        <v>301254.13</v>
      </c>
      <c r="I50" s="59">
        <f>H50/G50*100</f>
        <v>86.07260857142857</v>
      </c>
      <c r="J50" s="60">
        <f>H50/E50*100</f>
        <v>98.34095132018264</v>
      </c>
    </row>
    <row r="51" spans="1:10" ht="12.75">
      <c r="A51" s="295"/>
      <c r="B51" s="296"/>
      <c r="C51" s="307" t="s">
        <v>85</v>
      </c>
      <c r="D51" s="297" t="s">
        <v>185</v>
      </c>
      <c r="E51" s="64">
        <v>0</v>
      </c>
      <c r="F51" s="58">
        <v>35000</v>
      </c>
      <c r="G51" s="58">
        <v>35000</v>
      </c>
      <c r="H51" s="64">
        <v>0</v>
      </c>
      <c r="I51" s="59">
        <v>0</v>
      </c>
      <c r="J51" s="60">
        <v>0</v>
      </c>
    </row>
    <row r="52" spans="1:13" ht="12.75">
      <c r="A52" s="295"/>
      <c r="B52" s="296"/>
      <c r="C52" s="307" t="s">
        <v>36</v>
      </c>
      <c r="D52" s="297" t="s">
        <v>100</v>
      </c>
      <c r="E52" s="64">
        <v>3060.8</v>
      </c>
      <c r="F52" s="58">
        <v>0</v>
      </c>
      <c r="G52" s="58">
        <v>0</v>
      </c>
      <c r="H52" s="64">
        <v>229.31</v>
      </c>
      <c r="I52" s="59">
        <v>0</v>
      </c>
      <c r="J52" s="60">
        <f>H52/E52*100</f>
        <v>7.491832200731835</v>
      </c>
      <c r="M52" s="16"/>
    </row>
    <row r="53" spans="1:10" ht="12.75">
      <c r="A53" s="295"/>
      <c r="B53" s="296"/>
      <c r="C53" s="307" t="s">
        <v>37</v>
      </c>
      <c r="D53" s="297" t="s">
        <v>93</v>
      </c>
      <c r="E53" s="64">
        <v>21726.55</v>
      </c>
      <c r="F53" s="58">
        <v>0</v>
      </c>
      <c r="G53" s="58">
        <v>0</v>
      </c>
      <c r="H53" s="64">
        <v>7942.69</v>
      </c>
      <c r="I53" s="59">
        <v>0</v>
      </c>
      <c r="J53" s="60">
        <f>H53/E53*100</f>
        <v>36.55752984251986</v>
      </c>
    </row>
    <row r="54" spans="1:10" ht="12.75">
      <c r="A54" s="295"/>
      <c r="B54" s="296"/>
      <c r="C54" s="307">
        <v>2110</v>
      </c>
      <c r="D54" s="297" t="s">
        <v>12</v>
      </c>
      <c r="E54" s="64"/>
      <c r="F54" s="58"/>
      <c r="G54" s="58"/>
      <c r="H54" s="64"/>
      <c r="I54" s="59"/>
      <c r="J54" s="60"/>
    </row>
    <row r="55" spans="1:10" ht="12.75">
      <c r="A55" s="295"/>
      <c r="B55" s="296"/>
      <c r="C55" s="307"/>
      <c r="D55" s="297" t="s">
        <v>13</v>
      </c>
      <c r="E55" s="57"/>
      <c r="F55" s="58"/>
      <c r="G55" s="58"/>
      <c r="H55" s="57"/>
      <c r="I55" s="59"/>
      <c r="J55" s="60"/>
    </row>
    <row r="56" spans="1:10" ht="12.75">
      <c r="A56" s="295"/>
      <c r="B56" s="296"/>
      <c r="C56" s="307"/>
      <c r="D56" s="297" t="s">
        <v>14</v>
      </c>
      <c r="E56" s="57"/>
      <c r="F56" s="58"/>
      <c r="G56" s="58"/>
      <c r="H56" s="57"/>
      <c r="I56" s="59"/>
      <c r="J56" s="60"/>
    </row>
    <row r="57" spans="1:10" ht="12.75">
      <c r="A57" s="318"/>
      <c r="B57" s="298"/>
      <c r="C57" s="307"/>
      <c r="D57" s="297" t="s">
        <v>15</v>
      </c>
      <c r="E57" s="64">
        <v>147000</v>
      </c>
      <c r="F57" s="58">
        <v>124000</v>
      </c>
      <c r="G57" s="58">
        <v>124000</v>
      </c>
      <c r="H57" s="64">
        <v>124000</v>
      </c>
      <c r="I57" s="59">
        <f>H57/G57*100</f>
        <v>100</v>
      </c>
      <c r="J57" s="60">
        <f>H57/E57*100</f>
        <v>84.35374149659864</v>
      </c>
    </row>
    <row r="58" spans="1:10" ht="12.75">
      <c r="A58" s="4"/>
      <c r="B58" s="4"/>
      <c r="C58" s="4"/>
      <c r="D58" s="4"/>
      <c r="E58" s="70" t="s">
        <v>288</v>
      </c>
      <c r="F58" s="71"/>
      <c r="G58" s="71"/>
      <c r="H58" s="70"/>
      <c r="I58" s="72"/>
      <c r="J58" s="73"/>
    </row>
    <row r="59" spans="1:10" ht="12.75">
      <c r="A59" s="4"/>
      <c r="B59" s="4"/>
      <c r="C59" s="4"/>
      <c r="D59" s="4"/>
      <c r="E59" s="70"/>
      <c r="F59" s="71"/>
      <c r="G59" s="71"/>
      <c r="H59" s="70"/>
      <c r="I59" s="72"/>
      <c r="J59" s="73"/>
    </row>
    <row r="60" spans="1:10" ht="12.75">
      <c r="A60" s="281"/>
      <c r="B60" s="282"/>
      <c r="C60" s="281"/>
      <c r="D60" s="281"/>
      <c r="E60" s="74" t="s">
        <v>6</v>
      </c>
      <c r="F60" s="75" t="s">
        <v>81</v>
      </c>
      <c r="G60" s="76" t="s">
        <v>79</v>
      </c>
      <c r="H60" s="74" t="s">
        <v>6</v>
      </c>
      <c r="I60" s="77" t="s">
        <v>7</v>
      </c>
      <c r="J60" s="78"/>
    </row>
    <row r="61" spans="1:10" ht="12.75">
      <c r="A61" s="283" t="s">
        <v>2</v>
      </c>
      <c r="B61" s="283" t="s">
        <v>3</v>
      </c>
      <c r="C61" s="283" t="s">
        <v>4</v>
      </c>
      <c r="D61" s="283" t="s">
        <v>142</v>
      </c>
      <c r="E61" s="79" t="s">
        <v>244</v>
      </c>
      <c r="F61" s="80" t="s">
        <v>82</v>
      </c>
      <c r="G61" s="81" t="s">
        <v>80</v>
      </c>
      <c r="H61" s="79" t="s">
        <v>252</v>
      </c>
      <c r="I61" s="82"/>
      <c r="J61" s="83"/>
    </row>
    <row r="62" spans="1:10" ht="12.75">
      <c r="A62" s="284"/>
      <c r="B62" s="284"/>
      <c r="C62" s="284"/>
      <c r="D62" s="283"/>
      <c r="E62" s="84"/>
      <c r="F62" s="85" t="s">
        <v>252</v>
      </c>
      <c r="G62" s="86" t="s">
        <v>5</v>
      </c>
      <c r="H62" s="84"/>
      <c r="I62" s="87" t="s">
        <v>83</v>
      </c>
      <c r="J62" s="88" t="s">
        <v>84</v>
      </c>
    </row>
    <row r="63" spans="1:10" ht="12.75">
      <c r="A63" s="285">
        <v>1</v>
      </c>
      <c r="B63" s="285">
        <v>2</v>
      </c>
      <c r="C63" s="285">
        <v>3</v>
      </c>
      <c r="D63" s="285">
        <v>4</v>
      </c>
      <c r="E63" s="89">
        <v>5</v>
      </c>
      <c r="F63" s="90">
        <v>6</v>
      </c>
      <c r="G63" s="90">
        <v>7</v>
      </c>
      <c r="H63" s="91">
        <v>8</v>
      </c>
      <c r="I63" s="92">
        <v>9</v>
      </c>
      <c r="J63" s="93">
        <v>10</v>
      </c>
    </row>
    <row r="64" spans="1:10" ht="12.75">
      <c r="A64" s="295"/>
      <c r="B64" s="296"/>
      <c r="C64" s="320">
        <v>2360</v>
      </c>
      <c r="D64" s="300" t="s">
        <v>114</v>
      </c>
      <c r="E64" s="64"/>
      <c r="F64" s="62"/>
      <c r="G64" s="62"/>
      <c r="H64" s="64"/>
      <c r="I64" s="59"/>
      <c r="J64" s="60"/>
    </row>
    <row r="65" spans="1:10" ht="12.75">
      <c r="A65" s="295"/>
      <c r="B65" s="296"/>
      <c r="C65" s="320"/>
      <c r="D65" s="300" t="s">
        <v>115</v>
      </c>
      <c r="E65" s="64"/>
      <c r="F65" s="62"/>
      <c r="G65" s="62"/>
      <c r="H65" s="64"/>
      <c r="I65" s="59"/>
      <c r="J65" s="60"/>
    </row>
    <row r="66" spans="1:10" ht="12.75">
      <c r="A66" s="318"/>
      <c r="B66" s="298"/>
      <c r="C66" s="307"/>
      <c r="D66" s="297" t="s">
        <v>116</v>
      </c>
      <c r="E66" s="69">
        <v>187612.56</v>
      </c>
      <c r="F66" s="58">
        <v>150000</v>
      </c>
      <c r="G66" s="58">
        <v>150000</v>
      </c>
      <c r="H66" s="69">
        <v>202714.85</v>
      </c>
      <c r="I66" s="59">
        <f>H66/G66*100</f>
        <v>135.14323333333334</v>
      </c>
      <c r="J66" s="60">
        <f>H66/E66*100</f>
        <v>108.0497222574011</v>
      </c>
    </row>
    <row r="67" spans="1:10" ht="12.75">
      <c r="A67" s="304">
        <v>710</v>
      </c>
      <c r="B67" s="305"/>
      <c r="C67" s="287"/>
      <c r="D67" s="286" t="s">
        <v>106</v>
      </c>
      <c r="E67" s="94">
        <f>E69+E81+E92</f>
        <v>996335.5</v>
      </c>
      <c r="F67" s="95">
        <f>F69+F81</f>
        <v>897000</v>
      </c>
      <c r="G67" s="95">
        <f>G69+G81+G92</f>
        <v>899500</v>
      </c>
      <c r="H67" s="94">
        <f>H69+H81+H92</f>
        <v>921955.29</v>
      </c>
      <c r="I67" s="49">
        <f>H67/G67*100</f>
        <v>102.4964191217343</v>
      </c>
      <c r="J67" s="46">
        <f>H67/E67*100</f>
        <v>92.5346221227689</v>
      </c>
    </row>
    <row r="68" spans="1:10" ht="12.75">
      <c r="A68" s="304"/>
      <c r="B68" s="305"/>
      <c r="C68" s="287"/>
      <c r="D68" s="316" t="s">
        <v>152</v>
      </c>
      <c r="E68" s="96">
        <f>+E93+E82</f>
        <v>43000</v>
      </c>
      <c r="F68" s="97">
        <f>F82</f>
        <v>60000</v>
      </c>
      <c r="G68" s="97">
        <f>G82+G93</f>
        <v>60000</v>
      </c>
      <c r="H68" s="96">
        <f>H91</f>
        <v>59900</v>
      </c>
      <c r="I68" s="67">
        <f>H68/G68*100</f>
        <v>99.83333333333333</v>
      </c>
      <c r="J68" s="65">
        <f>H68/E68*100</f>
        <v>139.30232558139534</v>
      </c>
    </row>
    <row r="69" spans="1:10" s="7" customFormat="1" ht="12.75">
      <c r="A69" s="289"/>
      <c r="B69" s="290">
        <v>71012</v>
      </c>
      <c r="C69" s="319"/>
      <c r="D69" s="321" t="s">
        <v>258</v>
      </c>
      <c r="E69" s="55">
        <f>E73+E77+E78+E79+E80</f>
        <v>663335.5</v>
      </c>
      <c r="F69" s="52">
        <f>F73+F77+F78+F79+F80</f>
        <v>492000</v>
      </c>
      <c r="G69" s="52">
        <f>G73+G77+G78+G79+G80</f>
        <v>494500</v>
      </c>
      <c r="H69" s="55">
        <f>SUM(H70:H80)</f>
        <v>517055.29</v>
      </c>
      <c r="I69" s="56">
        <v>100</v>
      </c>
      <c r="J69" s="55">
        <f>H69/E69*100</f>
        <v>77.94777906504325</v>
      </c>
    </row>
    <row r="70" spans="1:10" ht="12.75">
      <c r="A70" s="295"/>
      <c r="B70" s="296"/>
      <c r="C70" s="307">
        <v>2110</v>
      </c>
      <c r="D70" s="297" t="s">
        <v>12</v>
      </c>
      <c r="E70" s="57"/>
      <c r="F70" s="58"/>
      <c r="G70" s="58"/>
      <c r="H70" s="57"/>
      <c r="I70" s="59"/>
      <c r="J70" s="64"/>
    </row>
    <row r="71" spans="1:10" ht="12.75">
      <c r="A71" s="295"/>
      <c r="B71" s="296"/>
      <c r="C71" s="307"/>
      <c r="D71" s="297" t="s">
        <v>13</v>
      </c>
      <c r="E71" s="57"/>
      <c r="F71" s="58"/>
      <c r="G71" s="58"/>
      <c r="H71" s="57"/>
      <c r="I71" s="59"/>
      <c r="J71" s="64"/>
    </row>
    <row r="72" spans="1:10" ht="12.75">
      <c r="A72" s="295"/>
      <c r="B72" s="296"/>
      <c r="C72" s="307"/>
      <c r="D72" s="297" t="s">
        <v>14</v>
      </c>
      <c r="E72" s="57"/>
      <c r="F72" s="58"/>
      <c r="G72" s="58"/>
      <c r="H72" s="57"/>
      <c r="I72" s="59"/>
      <c r="J72" s="64"/>
    </row>
    <row r="73" spans="1:10" ht="12.75">
      <c r="A73" s="295"/>
      <c r="B73" s="296"/>
      <c r="C73" s="307"/>
      <c r="D73" s="297" t="s">
        <v>15</v>
      </c>
      <c r="E73" s="64">
        <v>139000</v>
      </c>
      <c r="F73" s="58">
        <v>191000</v>
      </c>
      <c r="G73" s="58">
        <v>193500</v>
      </c>
      <c r="H73" s="64">
        <v>193500</v>
      </c>
      <c r="I73" s="59">
        <v>100</v>
      </c>
      <c r="J73" s="64">
        <f>H73/E73*100</f>
        <v>139.20863309352518</v>
      </c>
    </row>
    <row r="74" spans="1:10" ht="12.75">
      <c r="A74" s="295"/>
      <c r="B74" s="296"/>
      <c r="C74" s="307">
        <v>2467</v>
      </c>
      <c r="D74" s="297" t="s">
        <v>229</v>
      </c>
      <c r="E74" s="64"/>
      <c r="F74" s="58"/>
      <c r="G74" s="58"/>
      <c r="H74" s="64"/>
      <c r="I74" s="59"/>
      <c r="J74" s="64"/>
    </row>
    <row r="75" spans="1:10" ht="12.75">
      <c r="A75" s="295"/>
      <c r="B75" s="296"/>
      <c r="C75" s="307"/>
      <c r="D75" s="297" t="s">
        <v>231</v>
      </c>
      <c r="E75" s="64"/>
      <c r="F75" s="58"/>
      <c r="G75" s="58"/>
      <c r="H75" s="64"/>
      <c r="I75" s="59"/>
      <c r="J75" s="64"/>
    </row>
    <row r="76" spans="1:10" ht="12.75">
      <c r="A76" s="295"/>
      <c r="B76" s="296"/>
      <c r="C76" s="307"/>
      <c r="D76" s="297" t="s">
        <v>230</v>
      </c>
      <c r="E76" s="64"/>
      <c r="F76" s="58"/>
      <c r="G76" s="58"/>
      <c r="H76" s="64"/>
      <c r="I76" s="59"/>
      <c r="J76" s="64"/>
    </row>
    <row r="77" spans="1:10" ht="12.75">
      <c r="A77" s="295"/>
      <c r="B77" s="296"/>
      <c r="C77" s="307"/>
      <c r="D77" s="297" t="s">
        <v>231</v>
      </c>
      <c r="E77" s="64">
        <v>129002.4</v>
      </c>
      <c r="F77" s="58">
        <v>0</v>
      </c>
      <c r="G77" s="58">
        <v>0</v>
      </c>
      <c r="H77" s="64">
        <v>0</v>
      </c>
      <c r="I77" s="59">
        <v>0</v>
      </c>
      <c r="J77" s="64">
        <v>0</v>
      </c>
    </row>
    <row r="78" spans="1:10" s="7" customFormat="1" ht="12.75">
      <c r="A78" s="292"/>
      <c r="B78" s="293"/>
      <c r="C78" s="307" t="s">
        <v>56</v>
      </c>
      <c r="D78" s="279" t="s">
        <v>171</v>
      </c>
      <c r="E78" s="64">
        <v>393063.08</v>
      </c>
      <c r="F78" s="58">
        <v>301000</v>
      </c>
      <c r="G78" s="58">
        <v>301000</v>
      </c>
      <c r="H78" s="64">
        <v>322132.5</v>
      </c>
      <c r="I78" s="59">
        <f>H78/G78*100</f>
        <v>107.02076411960132</v>
      </c>
      <c r="J78" s="64">
        <f>H78/E78*100</f>
        <v>81.95440284037869</v>
      </c>
    </row>
    <row r="79" spans="1:10" s="7" customFormat="1" ht="12.75">
      <c r="A79" s="292"/>
      <c r="B79" s="293"/>
      <c r="C79" s="307" t="s">
        <v>180</v>
      </c>
      <c r="D79" s="279"/>
      <c r="E79" s="64">
        <v>375.11</v>
      </c>
      <c r="F79" s="58">
        <v>0</v>
      </c>
      <c r="G79" s="58">
        <v>0</v>
      </c>
      <c r="H79" s="64">
        <v>175.29</v>
      </c>
      <c r="I79" s="59">
        <v>0</v>
      </c>
      <c r="J79" s="64">
        <f>H79/E79*100</f>
        <v>46.73029244754871</v>
      </c>
    </row>
    <row r="80" spans="1:10" s="7" customFormat="1" ht="12.75">
      <c r="A80" s="292"/>
      <c r="B80" s="293"/>
      <c r="C80" s="307" t="s">
        <v>37</v>
      </c>
      <c r="D80" s="279" t="s">
        <v>128</v>
      </c>
      <c r="E80" s="64">
        <v>1894.91</v>
      </c>
      <c r="F80" s="58">
        <v>0</v>
      </c>
      <c r="G80" s="58">
        <v>0</v>
      </c>
      <c r="H80" s="64">
        <v>1247.5</v>
      </c>
      <c r="I80" s="59">
        <v>0</v>
      </c>
      <c r="J80" s="64">
        <f>H80/E80*100</f>
        <v>65.8342612577906</v>
      </c>
    </row>
    <row r="81" spans="1:10" ht="12.75">
      <c r="A81" s="295"/>
      <c r="B81" s="323">
        <v>71015</v>
      </c>
      <c r="C81" s="324"/>
      <c r="D81" s="325" t="s">
        <v>27</v>
      </c>
      <c r="E81" s="55">
        <f>E86</f>
        <v>290000</v>
      </c>
      <c r="F81" s="52">
        <f>F86+F91</f>
        <v>405000</v>
      </c>
      <c r="G81" s="52">
        <f>G86+G91</f>
        <v>405000</v>
      </c>
      <c r="H81" s="55">
        <f>H86+H91</f>
        <v>404900</v>
      </c>
      <c r="I81" s="56">
        <f>H81/G81*100</f>
        <v>99.97530864197532</v>
      </c>
      <c r="J81" s="55">
        <f>H81/E81*100</f>
        <v>139.6206896551724</v>
      </c>
    </row>
    <row r="82" spans="1:10" ht="12.75">
      <c r="A82" s="295"/>
      <c r="B82" s="326"/>
      <c r="C82" s="327"/>
      <c r="D82" s="321" t="s">
        <v>152</v>
      </c>
      <c r="E82" s="98">
        <v>0</v>
      </c>
      <c r="F82" s="99">
        <f>F91</f>
        <v>60000</v>
      </c>
      <c r="G82" s="99">
        <f>G91</f>
        <v>60000</v>
      </c>
      <c r="H82" s="98">
        <v>0</v>
      </c>
      <c r="I82" s="100">
        <v>0</v>
      </c>
      <c r="J82" s="98">
        <v>0</v>
      </c>
    </row>
    <row r="83" spans="1:12" ht="12.75">
      <c r="A83" s="295"/>
      <c r="B83" s="296"/>
      <c r="C83" s="280">
        <v>2110</v>
      </c>
      <c r="D83" s="297" t="s">
        <v>12</v>
      </c>
      <c r="E83" s="57"/>
      <c r="F83" s="58"/>
      <c r="G83" s="58"/>
      <c r="H83" s="57"/>
      <c r="I83" s="59"/>
      <c r="J83" s="64"/>
      <c r="L83" s="22"/>
    </row>
    <row r="84" spans="1:12" ht="12.75">
      <c r="A84" s="295"/>
      <c r="B84" s="296"/>
      <c r="C84" s="307"/>
      <c r="D84" s="297" t="s">
        <v>13</v>
      </c>
      <c r="E84" s="57"/>
      <c r="F84" s="58"/>
      <c r="G84" s="58"/>
      <c r="H84" s="57"/>
      <c r="I84" s="59"/>
      <c r="J84" s="64"/>
      <c r="L84" s="22"/>
    </row>
    <row r="85" spans="1:12" ht="12.75">
      <c r="A85" s="295"/>
      <c r="B85" s="296"/>
      <c r="C85" s="307"/>
      <c r="D85" s="297" t="s">
        <v>14</v>
      </c>
      <c r="E85" s="57"/>
      <c r="F85" s="58"/>
      <c r="G85" s="58"/>
      <c r="H85" s="57"/>
      <c r="I85" s="59"/>
      <c r="J85" s="64"/>
      <c r="L85" s="25"/>
    </row>
    <row r="86" spans="1:12" ht="12.75">
      <c r="A86" s="295"/>
      <c r="B86" s="296"/>
      <c r="C86" s="307"/>
      <c r="D86" s="297" t="s">
        <v>15</v>
      </c>
      <c r="E86" s="64">
        <v>290000</v>
      </c>
      <c r="F86" s="58">
        <v>345000</v>
      </c>
      <c r="G86" s="58">
        <v>345000</v>
      </c>
      <c r="H86" s="64">
        <v>345000</v>
      </c>
      <c r="I86" s="59">
        <f>H86/G86*100</f>
        <v>100</v>
      </c>
      <c r="J86" s="64">
        <f>H86/E86*100</f>
        <v>118.96551724137932</v>
      </c>
      <c r="L86" s="22"/>
    </row>
    <row r="87" spans="1:12" ht="12.75">
      <c r="A87" s="295"/>
      <c r="B87" s="296"/>
      <c r="C87" s="307">
        <v>6410</v>
      </c>
      <c r="D87" s="297" t="s">
        <v>232</v>
      </c>
      <c r="E87" s="64"/>
      <c r="F87" s="58"/>
      <c r="G87" s="58"/>
      <c r="H87" s="64"/>
      <c r="I87" s="59"/>
      <c r="J87" s="64"/>
      <c r="L87" s="22"/>
    </row>
    <row r="88" spans="1:12" ht="12.75">
      <c r="A88" s="295"/>
      <c r="B88" s="296"/>
      <c r="C88" s="307"/>
      <c r="D88" s="297" t="s">
        <v>233</v>
      </c>
      <c r="E88" s="64"/>
      <c r="F88" s="58"/>
      <c r="G88" s="58"/>
      <c r="H88" s="64"/>
      <c r="I88" s="59"/>
      <c r="J88" s="64"/>
      <c r="L88" s="22"/>
    </row>
    <row r="89" spans="1:12" ht="12.75">
      <c r="A89" s="295"/>
      <c r="B89" s="296"/>
      <c r="C89" s="307"/>
      <c r="D89" s="297" t="s">
        <v>234</v>
      </c>
      <c r="E89" s="64"/>
      <c r="F89" s="58"/>
      <c r="G89" s="58"/>
      <c r="H89" s="64"/>
      <c r="I89" s="59"/>
      <c r="J89" s="64"/>
      <c r="L89" s="22"/>
    </row>
    <row r="90" spans="1:12" ht="12.75">
      <c r="A90" s="295"/>
      <c r="B90" s="296"/>
      <c r="C90" s="307"/>
      <c r="D90" s="297" t="s">
        <v>235</v>
      </c>
      <c r="E90" s="64"/>
      <c r="F90" s="58"/>
      <c r="G90" s="58"/>
      <c r="H90" s="64"/>
      <c r="I90" s="59"/>
      <c r="J90" s="64"/>
      <c r="L90" s="22"/>
    </row>
    <row r="91" spans="1:12" ht="12.75">
      <c r="A91" s="295"/>
      <c r="B91" s="298"/>
      <c r="C91" s="307"/>
      <c r="D91" s="297" t="s">
        <v>236</v>
      </c>
      <c r="E91" s="64">
        <v>0</v>
      </c>
      <c r="F91" s="58">
        <v>60000</v>
      </c>
      <c r="G91" s="58">
        <v>60000</v>
      </c>
      <c r="H91" s="64">
        <v>59900</v>
      </c>
      <c r="I91" s="59">
        <f>H91/G91*100</f>
        <v>99.83333333333333</v>
      </c>
      <c r="J91" s="64">
        <v>0</v>
      </c>
      <c r="L91" s="22"/>
    </row>
    <row r="92" spans="1:12" ht="12.75">
      <c r="A92" s="296"/>
      <c r="B92" s="312">
        <v>71095</v>
      </c>
      <c r="C92" s="319"/>
      <c r="D92" s="291" t="s">
        <v>28</v>
      </c>
      <c r="E92" s="55">
        <f>E93</f>
        <v>43000</v>
      </c>
      <c r="F92" s="52">
        <v>0</v>
      </c>
      <c r="G92" s="52">
        <f>G98</f>
        <v>0</v>
      </c>
      <c r="H92" s="55">
        <f>H98</f>
        <v>0</v>
      </c>
      <c r="I92" s="59">
        <v>0</v>
      </c>
      <c r="J92" s="64">
        <v>0</v>
      </c>
      <c r="L92" s="22"/>
    </row>
    <row r="93" spans="1:12" ht="12.75">
      <c r="A93" s="296"/>
      <c r="B93" s="313"/>
      <c r="C93" s="307"/>
      <c r="D93" s="322" t="s">
        <v>152</v>
      </c>
      <c r="E93" s="101">
        <v>43000</v>
      </c>
      <c r="F93" s="102">
        <v>0</v>
      </c>
      <c r="G93" s="102">
        <f>G98</f>
        <v>0</v>
      </c>
      <c r="H93" s="101">
        <f>H98</f>
        <v>0</v>
      </c>
      <c r="I93" s="59">
        <v>0</v>
      </c>
      <c r="J93" s="64">
        <v>0</v>
      </c>
      <c r="L93" s="22"/>
    </row>
    <row r="94" spans="1:10" ht="12.75">
      <c r="A94" s="296"/>
      <c r="B94" s="313"/>
      <c r="C94" s="307">
        <v>6410</v>
      </c>
      <c r="D94" s="297" t="s">
        <v>232</v>
      </c>
      <c r="E94" s="64">
        <v>43000</v>
      </c>
      <c r="F94" s="58"/>
      <c r="G94" s="58"/>
      <c r="H94" s="64"/>
      <c r="I94" s="59"/>
      <c r="J94" s="64"/>
    </row>
    <row r="95" spans="1:10" ht="12.75">
      <c r="A95" s="296"/>
      <c r="B95" s="313"/>
      <c r="C95" s="307"/>
      <c r="D95" s="297" t="s">
        <v>233</v>
      </c>
      <c r="E95" s="64"/>
      <c r="F95" s="58"/>
      <c r="G95" s="58"/>
      <c r="H95" s="64"/>
      <c r="I95" s="59"/>
      <c r="J95" s="64"/>
    </row>
    <row r="96" spans="1:10" ht="12.75">
      <c r="A96" s="296"/>
      <c r="B96" s="313"/>
      <c r="C96" s="307"/>
      <c r="D96" s="297" t="s">
        <v>234</v>
      </c>
      <c r="E96" s="64"/>
      <c r="F96" s="58"/>
      <c r="G96" s="58"/>
      <c r="H96" s="64"/>
      <c r="I96" s="59"/>
      <c r="J96" s="64"/>
    </row>
    <row r="97" spans="1:10" ht="12.75">
      <c r="A97" s="296"/>
      <c r="B97" s="313"/>
      <c r="C97" s="307"/>
      <c r="D97" s="297" t="s">
        <v>235</v>
      </c>
      <c r="E97" s="64"/>
      <c r="F97" s="58"/>
      <c r="G97" s="58"/>
      <c r="H97" s="64"/>
      <c r="I97" s="59"/>
      <c r="J97" s="64"/>
    </row>
    <row r="98" spans="1:10" ht="12.75">
      <c r="A98" s="298"/>
      <c r="B98" s="313"/>
      <c r="C98" s="307"/>
      <c r="D98" s="297" t="s">
        <v>236</v>
      </c>
      <c r="E98" s="64">
        <v>43000</v>
      </c>
      <c r="F98" s="58">
        <v>0</v>
      </c>
      <c r="G98" s="58">
        <v>0</v>
      </c>
      <c r="H98" s="64">
        <v>0</v>
      </c>
      <c r="I98" s="59">
        <v>0</v>
      </c>
      <c r="J98" s="64">
        <v>0</v>
      </c>
    </row>
    <row r="99" spans="1:10" ht="12.75">
      <c r="A99" s="305">
        <v>750</v>
      </c>
      <c r="B99" s="286"/>
      <c r="C99" s="328"/>
      <c r="D99" s="288" t="s">
        <v>30</v>
      </c>
      <c r="E99" s="50">
        <f>E101+E106+E134+E144</f>
        <v>2788124.21</v>
      </c>
      <c r="F99" s="48">
        <f>F101+F106+F134+F144</f>
        <v>175943</v>
      </c>
      <c r="G99" s="48">
        <f>G101+G106+G134+G144</f>
        <v>860571</v>
      </c>
      <c r="H99" s="50">
        <f>H101+H106+H134+H144</f>
        <v>1046722.38</v>
      </c>
      <c r="I99" s="49">
        <f>H99/G99*100</f>
        <v>121.63114722666694</v>
      </c>
      <c r="J99" s="50">
        <f>H99/E99*100</f>
        <v>37.54217176716097</v>
      </c>
    </row>
    <row r="100" spans="1:10" ht="12.75">
      <c r="A100" s="305"/>
      <c r="B100" s="314"/>
      <c r="C100" s="328"/>
      <c r="D100" s="316" t="s">
        <v>152</v>
      </c>
      <c r="E100" s="50">
        <f>E107+E145</f>
        <v>607408.69</v>
      </c>
      <c r="F100" s="256">
        <f>F107+F145</f>
        <v>0</v>
      </c>
      <c r="G100" s="256">
        <f>G107+G145</f>
        <v>685128</v>
      </c>
      <c r="H100" s="50">
        <f>H107+H145</f>
        <v>696438.71</v>
      </c>
      <c r="I100" s="206">
        <f>H100/G100*100</f>
        <v>101.65089005266168</v>
      </c>
      <c r="J100" s="50">
        <f>H100/E100*100</f>
        <v>114.65735039121682</v>
      </c>
    </row>
    <row r="101" spans="1:10" s="7" customFormat="1" ht="12.75">
      <c r="A101" s="309"/>
      <c r="B101" s="310">
        <v>75011</v>
      </c>
      <c r="C101" s="319"/>
      <c r="D101" s="321" t="s">
        <v>31</v>
      </c>
      <c r="E101" s="55">
        <v>0</v>
      </c>
      <c r="F101" s="52">
        <f>F105</f>
        <v>42400</v>
      </c>
      <c r="G101" s="52">
        <f>G105</f>
        <v>42400</v>
      </c>
      <c r="H101" s="55">
        <f>H105</f>
        <v>42400</v>
      </c>
      <c r="I101" s="56">
        <v>100</v>
      </c>
      <c r="J101" s="63">
        <v>0</v>
      </c>
    </row>
    <row r="102" spans="1:10" ht="12.75">
      <c r="A102" s="296"/>
      <c r="B102" s="313"/>
      <c r="C102" s="307">
        <v>2110</v>
      </c>
      <c r="D102" s="297" t="s">
        <v>12</v>
      </c>
      <c r="E102" s="57"/>
      <c r="F102" s="58"/>
      <c r="G102" s="58"/>
      <c r="H102" s="57"/>
      <c r="I102" s="59"/>
      <c r="J102" s="60"/>
    </row>
    <row r="103" spans="1:10" ht="12.75">
      <c r="A103" s="296"/>
      <c r="B103" s="313"/>
      <c r="C103" s="307"/>
      <c r="D103" s="297" t="s">
        <v>13</v>
      </c>
      <c r="E103" s="57"/>
      <c r="F103" s="58"/>
      <c r="G103" s="58"/>
      <c r="H103" s="57"/>
      <c r="I103" s="59"/>
      <c r="J103" s="60"/>
    </row>
    <row r="104" spans="1:10" ht="12.75">
      <c r="A104" s="296"/>
      <c r="B104" s="313"/>
      <c r="C104" s="307"/>
      <c r="D104" s="297" t="s">
        <v>14</v>
      </c>
      <c r="E104" s="57"/>
      <c r="F104" s="58"/>
      <c r="G104" s="58"/>
      <c r="H104" s="57"/>
      <c r="I104" s="59"/>
      <c r="J104" s="60"/>
    </row>
    <row r="105" spans="1:10" ht="12.75">
      <c r="A105" s="296"/>
      <c r="B105" s="313"/>
      <c r="C105" s="307"/>
      <c r="D105" s="297" t="s">
        <v>15</v>
      </c>
      <c r="E105" s="64">
        <v>0</v>
      </c>
      <c r="F105" s="58">
        <v>42400</v>
      </c>
      <c r="G105" s="58">
        <v>42400</v>
      </c>
      <c r="H105" s="64">
        <v>42400</v>
      </c>
      <c r="I105" s="59">
        <v>100</v>
      </c>
      <c r="J105" s="60">
        <v>0</v>
      </c>
    </row>
    <row r="106" spans="1:10" s="7" customFormat="1" ht="12.75">
      <c r="A106" s="292"/>
      <c r="B106" s="290">
        <v>75020</v>
      </c>
      <c r="C106" s="319"/>
      <c r="D106" s="321" t="s">
        <v>32</v>
      </c>
      <c r="E106" s="63">
        <f>SUM(E108:E113)+SUM(E123:E128)</f>
        <v>1953359.58</v>
      </c>
      <c r="F106" s="52">
        <f>SUM(F108:F113)+SUM(F123:F128)</f>
        <v>110043</v>
      </c>
      <c r="G106" s="52">
        <f>SUM(G108:G113)+SUM(G123:G128)+G133</f>
        <v>116043</v>
      </c>
      <c r="H106" s="63">
        <f>SUM(H108:H113)+H128+H133</f>
        <v>302193.53</v>
      </c>
      <c r="I106" s="56">
        <f>H106/G106*100</f>
        <v>260.41513059814037</v>
      </c>
      <c r="J106" s="63">
        <f aca="true" t="shared" si="2" ref="J106:J113">H106/E106*100</f>
        <v>15.470450658142523</v>
      </c>
    </row>
    <row r="107" spans="1:10" s="7" customFormat="1" ht="12.75">
      <c r="A107" s="292"/>
      <c r="B107" s="293"/>
      <c r="C107" s="319"/>
      <c r="D107" s="322" t="s">
        <v>152</v>
      </c>
      <c r="E107" s="476">
        <f>E18+E111</f>
        <v>4473.64</v>
      </c>
      <c r="F107" s="477">
        <f>F111</f>
        <v>0</v>
      </c>
      <c r="G107" s="477">
        <f>G133</f>
        <v>6000</v>
      </c>
      <c r="H107" s="476">
        <f>H18+H111+H133</f>
        <v>17309.86</v>
      </c>
      <c r="I107" s="478">
        <f>H107/G107*100</f>
        <v>288.49766666666665</v>
      </c>
      <c r="J107" s="476">
        <f t="shared" si="2"/>
        <v>386.93010613281353</v>
      </c>
    </row>
    <row r="108" spans="1:10" ht="12.75">
      <c r="A108" s="295"/>
      <c r="B108" s="296"/>
      <c r="C108" s="307" t="s">
        <v>34</v>
      </c>
      <c r="D108" s="279" t="s">
        <v>96</v>
      </c>
      <c r="E108" s="64">
        <v>3342.2</v>
      </c>
      <c r="F108" s="58">
        <v>0</v>
      </c>
      <c r="G108" s="58">
        <v>0</v>
      </c>
      <c r="H108" s="64">
        <v>16007.85</v>
      </c>
      <c r="I108" s="59">
        <v>0</v>
      </c>
      <c r="J108" s="60">
        <f t="shared" si="2"/>
        <v>478.9614625097242</v>
      </c>
    </row>
    <row r="109" spans="1:10" ht="12.75">
      <c r="A109" s="295"/>
      <c r="B109" s="296"/>
      <c r="C109" s="307" t="s">
        <v>24</v>
      </c>
      <c r="D109" s="279" t="s">
        <v>125</v>
      </c>
      <c r="E109" s="64">
        <v>6782.4</v>
      </c>
      <c r="F109" s="58">
        <v>0</v>
      </c>
      <c r="G109" s="58">
        <v>0</v>
      </c>
      <c r="H109" s="64">
        <v>5670</v>
      </c>
      <c r="I109" s="59">
        <v>0</v>
      </c>
      <c r="J109" s="60">
        <f t="shared" si="2"/>
        <v>83.5987261146497</v>
      </c>
    </row>
    <row r="110" spans="1:10" ht="12.75">
      <c r="A110" s="295"/>
      <c r="B110" s="296"/>
      <c r="C110" s="307" t="s">
        <v>35</v>
      </c>
      <c r="D110" s="297" t="s">
        <v>91</v>
      </c>
      <c r="E110" s="64">
        <v>205.57</v>
      </c>
      <c r="F110" s="58">
        <v>0</v>
      </c>
      <c r="G110" s="58">
        <v>0</v>
      </c>
      <c r="H110" s="64">
        <v>663.46</v>
      </c>
      <c r="I110" s="59">
        <v>0</v>
      </c>
      <c r="J110" s="60">
        <f t="shared" si="2"/>
        <v>322.74164518169</v>
      </c>
    </row>
    <row r="111" spans="1:10" ht="12.75">
      <c r="A111" s="295"/>
      <c r="B111" s="296"/>
      <c r="C111" s="307" t="s">
        <v>85</v>
      </c>
      <c r="D111" s="279" t="s">
        <v>185</v>
      </c>
      <c r="E111" s="64">
        <v>4473.64</v>
      </c>
      <c r="F111" s="58">
        <v>0</v>
      </c>
      <c r="G111" s="58">
        <v>0</v>
      </c>
      <c r="H111" s="64">
        <v>11309.86</v>
      </c>
      <c r="I111" s="59">
        <v>0</v>
      </c>
      <c r="J111" s="64">
        <f t="shared" si="2"/>
        <v>252.81113366296796</v>
      </c>
    </row>
    <row r="112" spans="1:10" ht="12.75">
      <c r="A112" s="295"/>
      <c r="B112" s="296"/>
      <c r="C112" s="307" t="s">
        <v>36</v>
      </c>
      <c r="D112" s="279" t="s">
        <v>100</v>
      </c>
      <c r="E112" s="64">
        <v>86051.97</v>
      </c>
      <c r="F112" s="58">
        <v>100000</v>
      </c>
      <c r="G112" s="58">
        <v>100000</v>
      </c>
      <c r="H112" s="64">
        <v>81236.57</v>
      </c>
      <c r="I112" s="59">
        <f>H112/G112*100</f>
        <v>81.23657000000001</v>
      </c>
      <c r="J112" s="60">
        <f t="shared" si="2"/>
        <v>94.40407930231</v>
      </c>
    </row>
    <row r="113" spans="1:10" ht="12.75">
      <c r="A113" s="318"/>
      <c r="B113" s="298"/>
      <c r="C113" s="307" t="s">
        <v>37</v>
      </c>
      <c r="D113" s="279" t="s">
        <v>93</v>
      </c>
      <c r="E113" s="60">
        <v>1782948.73</v>
      </c>
      <c r="F113" s="58">
        <v>10043</v>
      </c>
      <c r="G113" s="58">
        <v>10043</v>
      </c>
      <c r="H113" s="60">
        <v>181305.79</v>
      </c>
      <c r="I113" s="227">
        <f>H113/G113*100</f>
        <v>1805.295130936971</v>
      </c>
      <c r="J113" s="60">
        <f t="shared" si="2"/>
        <v>10.168872887331988</v>
      </c>
    </row>
    <row r="114" spans="1:10" ht="12.75">
      <c r="A114" s="4"/>
      <c r="B114" s="4"/>
      <c r="C114" s="4"/>
      <c r="D114" s="17"/>
      <c r="E114" s="103"/>
      <c r="F114" s="71"/>
      <c r="G114" s="71"/>
      <c r="H114" s="103"/>
      <c r="I114" s="72"/>
      <c r="J114" s="73"/>
    </row>
    <row r="115" spans="1:10" ht="12.75">
      <c r="A115" s="4"/>
      <c r="B115" s="4"/>
      <c r="C115" s="4"/>
      <c r="D115" s="17"/>
      <c r="E115" s="103"/>
      <c r="F115" s="71"/>
      <c r="G115" s="71"/>
      <c r="H115" s="103"/>
      <c r="I115" s="72"/>
      <c r="J115" s="73"/>
    </row>
    <row r="116" spans="1:10" ht="12.75">
      <c r="A116" s="4"/>
      <c r="B116" s="4"/>
      <c r="C116" s="4"/>
      <c r="D116" s="17"/>
      <c r="E116" s="103"/>
      <c r="F116" s="71"/>
      <c r="G116" s="71"/>
      <c r="H116" s="103"/>
      <c r="I116" s="72"/>
      <c r="J116" s="73"/>
    </row>
    <row r="117" spans="1:10" ht="12.75">
      <c r="A117" s="4"/>
      <c r="B117" s="4"/>
      <c r="C117" s="4"/>
      <c r="D117" s="17"/>
      <c r="E117" s="103" t="s">
        <v>289</v>
      </c>
      <c r="F117" s="71"/>
      <c r="G117" s="71"/>
      <c r="H117" s="103"/>
      <c r="I117" s="72"/>
      <c r="J117" s="73"/>
    </row>
    <row r="118" spans="1:10" ht="12.75">
      <c r="A118" s="4"/>
      <c r="B118" s="4"/>
      <c r="C118" s="4"/>
      <c r="D118" s="17"/>
      <c r="E118" s="103"/>
      <c r="F118" s="71"/>
      <c r="G118" s="71"/>
      <c r="H118" s="103"/>
      <c r="I118" s="72"/>
      <c r="J118" s="73"/>
    </row>
    <row r="119" spans="1:10" ht="12.75">
      <c r="A119" s="281"/>
      <c r="B119" s="282"/>
      <c r="C119" s="281"/>
      <c r="D119" s="281"/>
      <c r="E119" s="74" t="s">
        <v>6</v>
      </c>
      <c r="F119" s="75" t="s">
        <v>81</v>
      </c>
      <c r="G119" s="76" t="s">
        <v>79</v>
      </c>
      <c r="H119" s="74" t="s">
        <v>6</v>
      </c>
      <c r="I119" s="77" t="s">
        <v>7</v>
      </c>
      <c r="J119" s="78"/>
    </row>
    <row r="120" spans="1:10" ht="12.75">
      <c r="A120" s="283" t="s">
        <v>2</v>
      </c>
      <c r="B120" s="283" t="s">
        <v>3</v>
      </c>
      <c r="C120" s="283" t="s">
        <v>4</v>
      </c>
      <c r="D120" s="283" t="s">
        <v>142</v>
      </c>
      <c r="E120" s="79" t="s">
        <v>244</v>
      </c>
      <c r="F120" s="80" t="s">
        <v>82</v>
      </c>
      <c r="G120" s="81" t="s">
        <v>80</v>
      </c>
      <c r="H120" s="79" t="s">
        <v>252</v>
      </c>
      <c r="I120" s="82"/>
      <c r="J120" s="83"/>
    </row>
    <row r="121" spans="1:10" ht="12.75">
      <c r="A121" s="284"/>
      <c r="B121" s="284"/>
      <c r="C121" s="284"/>
      <c r="D121" s="283"/>
      <c r="E121" s="84"/>
      <c r="F121" s="85" t="s">
        <v>252</v>
      </c>
      <c r="G121" s="86" t="s">
        <v>5</v>
      </c>
      <c r="H121" s="84"/>
      <c r="I121" s="87" t="s">
        <v>83</v>
      </c>
      <c r="J121" s="88" t="s">
        <v>84</v>
      </c>
    </row>
    <row r="122" spans="1:10" ht="12.75">
      <c r="A122" s="281">
        <v>1</v>
      </c>
      <c r="B122" s="281">
        <v>2</v>
      </c>
      <c r="C122" s="285">
        <v>3</v>
      </c>
      <c r="D122" s="285">
        <v>4</v>
      </c>
      <c r="E122" s="89">
        <v>5</v>
      </c>
      <c r="F122" s="90">
        <v>6</v>
      </c>
      <c r="G122" s="90">
        <v>7</v>
      </c>
      <c r="H122" s="91">
        <v>8</v>
      </c>
      <c r="I122" s="92">
        <v>9</v>
      </c>
      <c r="J122" s="93">
        <v>10</v>
      </c>
    </row>
    <row r="123" spans="1:10" ht="12.75">
      <c r="A123" s="300"/>
      <c r="B123" s="299"/>
      <c r="C123" s="313">
        <v>2009</v>
      </c>
      <c r="D123" s="329" t="s">
        <v>206</v>
      </c>
      <c r="E123" s="104"/>
      <c r="F123" s="105"/>
      <c r="G123" s="105"/>
      <c r="H123" s="104"/>
      <c r="I123" s="106"/>
      <c r="J123" s="107"/>
    </row>
    <row r="124" spans="1:10" ht="12.75">
      <c r="A124" s="296"/>
      <c r="B124" s="313"/>
      <c r="C124" s="299"/>
      <c r="D124" s="330" t="s">
        <v>207</v>
      </c>
      <c r="E124" s="64"/>
      <c r="F124" s="58"/>
      <c r="G124" s="58"/>
      <c r="H124" s="64"/>
      <c r="I124" s="59"/>
      <c r="J124" s="60"/>
    </row>
    <row r="125" spans="1:10" ht="12.75">
      <c r="A125" s="296"/>
      <c r="B125" s="313"/>
      <c r="C125" s="299"/>
      <c r="D125" s="330" t="s">
        <v>168</v>
      </c>
      <c r="E125" s="64"/>
      <c r="F125" s="58"/>
      <c r="G125" s="58"/>
      <c r="H125" s="64"/>
      <c r="I125" s="59"/>
      <c r="J125" s="60"/>
    </row>
    <row r="126" spans="1:10" ht="12.75">
      <c r="A126" s="296"/>
      <c r="B126" s="313"/>
      <c r="C126" s="299"/>
      <c r="D126" s="330" t="s">
        <v>208</v>
      </c>
      <c r="E126" s="64"/>
      <c r="F126" s="58"/>
      <c r="G126" s="58"/>
      <c r="H126" s="64"/>
      <c r="I126" s="59"/>
      <c r="J126" s="60"/>
    </row>
    <row r="127" spans="1:10" ht="12.75">
      <c r="A127" s="296"/>
      <c r="B127" s="313"/>
      <c r="C127" s="299"/>
      <c r="D127" s="330" t="s">
        <v>209</v>
      </c>
      <c r="E127" s="64"/>
      <c r="F127" s="58"/>
      <c r="G127" s="58"/>
      <c r="H127" s="64"/>
      <c r="I127" s="59"/>
      <c r="J127" s="60"/>
    </row>
    <row r="128" spans="1:10" ht="12.75">
      <c r="A128" s="296"/>
      <c r="B128" s="313"/>
      <c r="C128" s="299"/>
      <c r="D128" s="330" t="s">
        <v>210</v>
      </c>
      <c r="E128" s="64">
        <v>69555.07</v>
      </c>
      <c r="F128" s="58">
        <v>0</v>
      </c>
      <c r="G128" s="58">
        <v>0</v>
      </c>
      <c r="H128" s="64">
        <v>0</v>
      </c>
      <c r="I128" s="59">
        <v>0</v>
      </c>
      <c r="J128" s="60">
        <v>0</v>
      </c>
    </row>
    <row r="129" spans="1:10" ht="12.75">
      <c r="A129" s="296"/>
      <c r="B129" s="313"/>
      <c r="C129" s="278">
        <v>6630</v>
      </c>
      <c r="D129" s="279" t="s">
        <v>259</v>
      </c>
      <c r="E129" s="64"/>
      <c r="F129" s="58"/>
      <c r="G129" s="58"/>
      <c r="H129" s="64"/>
      <c r="I129" s="59"/>
      <c r="J129" s="60"/>
    </row>
    <row r="130" spans="1:10" ht="12.75">
      <c r="A130" s="296"/>
      <c r="B130" s="313"/>
      <c r="C130" s="278"/>
      <c r="D130" s="279" t="s">
        <v>260</v>
      </c>
      <c r="E130" s="64"/>
      <c r="F130" s="58"/>
      <c r="G130" s="58"/>
      <c r="H130" s="64"/>
      <c r="I130" s="59"/>
      <c r="J130" s="60"/>
    </row>
    <row r="131" spans="1:10" ht="12.75">
      <c r="A131" s="296"/>
      <c r="B131" s="313"/>
      <c r="C131" s="278"/>
      <c r="D131" s="279" t="s">
        <v>261</v>
      </c>
      <c r="E131" s="64"/>
      <c r="F131" s="58"/>
      <c r="G131" s="58"/>
      <c r="H131" s="64"/>
      <c r="I131" s="59"/>
      <c r="J131" s="60"/>
    </row>
    <row r="132" spans="1:10" ht="12.75">
      <c r="A132" s="296"/>
      <c r="B132" s="313"/>
      <c r="C132" s="278"/>
      <c r="D132" s="279" t="s">
        <v>262</v>
      </c>
      <c r="E132" s="64"/>
      <c r="F132" s="58"/>
      <c r="G132" s="58"/>
      <c r="H132" s="64"/>
      <c r="I132" s="59"/>
      <c r="J132" s="60"/>
    </row>
    <row r="133" spans="1:10" ht="12.75">
      <c r="A133" s="296"/>
      <c r="B133" s="276"/>
      <c r="C133" s="278"/>
      <c r="D133" s="279" t="s">
        <v>138</v>
      </c>
      <c r="E133" s="64">
        <v>0</v>
      </c>
      <c r="F133" s="58">
        <v>0</v>
      </c>
      <c r="G133" s="58">
        <v>6000</v>
      </c>
      <c r="H133" s="64">
        <v>6000</v>
      </c>
      <c r="I133" s="59">
        <v>100</v>
      </c>
      <c r="J133" s="60">
        <v>0</v>
      </c>
    </row>
    <row r="134" spans="1:10" ht="12.75">
      <c r="A134" s="311"/>
      <c r="B134" s="312">
        <v>75045</v>
      </c>
      <c r="C134" s="294"/>
      <c r="D134" s="321" t="s">
        <v>135</v>
      </c>
      <c r="E134" s="55">
        <f>E139+E143</f>
        <v>23000</v>
      </c>
      <c r="F134" s="52">
        <f>F139+F143</f>
        <v>23500</v>
      </c>
      <c r="G134" s="52">
        <f>G139+G143</f>
        <v>23000</v>
      </c>
      <c r="H134" s="55">
        <f>H139+H143</f>
        <v>23000</v>
      </c>
      <c r="I134" s="56">
        <f>H134/G134*100</f>
        <v>100</v>
      </c>
      <c r="J134" s="63">
        <f>H134/E134*100</f>
        <v>100</v>
      </c>
    </row>
    <row r="135" spans="1:10" ht="12.75">
      <c r="A135" s="311"/>
      <c r="B135" s="312"/>
      <c r="C135" s="294"/>
      <c r="D135" s="322" t="s">
        <v>152</v>
      </c>
      <c r="E135" s="63">
        <v>0</v>
      </c>
      <c r="F135" s="148">
        <v>0</v>
      </c>
      <c r="G135" s="148">
        <v>0</v>
      </c>
      <c r="H135" s="63">
        <v>0</v>
      </c>
      <c r="I135" s="149">
        <v>0</v>
      </c>
      <c r="J135" s="63">
        <v>0</v>
      </c>
    </row>
    <row r="136" spans="1:10" s="7" customFormat="1" ht="12.75">
      <c r="A136" s="296"/>
      <c r="B136" s="313"/>
      <c r="C136" s="278">
        <v>2110</v>
      </c>
      <c r="D136" s="297" t="s">
        <v>12</v>
      </c>
      <c r="E136" s="57"/>
      <c r="F136" s="58"/>
      <c r="G136" s="58"/>
      <c r="H136" s="57"/>
      <c r="I136" s="59"/>
      <c r="J136" s="60"/>
    </row>
    <row r="137" spans="1:10" ht="12.75">
      <c r="A137" s="296"/>
      <c r="B137" s="313"/>
      <c r="C137" s="278"/>
      <c r="D137" s="297" t="s">
        <v>13</v>
      </c>
      <c r="E137" s="57"/>
      <c r="F137" s="58"/>
      <c r="G137" s="58"/>
      <c r="H137" s="57"/>
      <c r="I137" s="59"/>
      <c r="J137" s="60"/>
    </row>
    <row r="138" spans="1:10" ht="12.75">
      <c r="A138" s="296"/>
      <c r="B138" s="313"/>
      <c r="C138" s="278"/>
      <c r="D138" s="297" t="s">
        <v>14</v>
      </c>
      <c r="E138" s="57"/>
      <c r="F138" s="58"/>
      <c r="G138" s="58"/>
      <c r="H138" s="57"/>
      <c r="I138" s="59"/>
      <c r="J138" s="60"/>
    </row>
    <row r="139" spans="1:10" ht="12.75">
      <c r="A139" s="296"/>
      <c r="B139" s="313"/>
      <c r="C139" s="278"/>
      <c r="D139" s="297" t="s">
        <v>15</v>
      </c>
      <c r="E139" s="64">
        <v>23000</v>
      </c>
      <c r="F139" s="58">
        <v>23000</v>
      </c>
      <c r="G139" s="58">
        <v>23000</v>
      </c>
      <c r="H139" s="64">
        <v>23000</v>
      </c>
      <c r="I139" s="59">
        <f>H139/G139*100</f>
        <v>100</v>
      </c>
      <c r="J139" s="60">
        <f>H139/E139*100</f>
        <v>100</v>
      </c>
    </row>
    <row r="140" spans="1:10" ht="12.75">
      <c r="A140" s="296"/>
      <c r="B140" s="313"/>
      <c r="C140" s="299">
        <v>2120</v>
      </c>
      <c r="D140" s="279" t="s">
        <v>12</v>
      </c>
      <c r="E140" s="108"/>
      <c r="F140" s="62"/>
      <c r="G140" s="109"/>
      <c r="H140" s="108"/>
      <c r="I140" s="59"/>
      <c r="J140" s="60"/>
    </row>
    <row r="141" spans="1:10" ht="12.75">
      <c r="A141" s="296"/>
      <c r="B141" s="313"/>
      <c r="C141" s="299"/>
      <c r="D141" s="279" t="s">
        <v>86</v>
      </c>
      <c r="E141" s="108"/>
      <c r="F141" s="62"/>
      <c r="G141" s="109"/>
      <c r="H141" s="108"/>
      <c r="I141" s="59"/>
      <c r="J141" s="60"/>
    </row>
    <row r="142" spans="1:10" ht="12.75">
      <c r="A142" s="296"/>
      <c r="B142" s="313"/>
      <c r="C142" s="299"/>
      <c r="D142" s="279" t="s">
        <v>107</v>
      </c>
      <c r="E142" s="108"/>
      <c r="F142" s="62"/>
      <c r="G142" s="109"/>
      <c r="H142" s="108"/>
      <c r="I142" s="59"/>
      <c r="J142" s="60"/>
    </row>
    <row r="143" spans="1:10" ht="12.75">
      <c r="A143" s="296"/>
      <c r="B143" s="313"/>
      <c r="C143" s="299"/>
      <c r="D143" s="330" t="s">
        <v>112</v>
      </c>
      <c r="E143" s="61">
        <v>0</v>
      </c>
      <c r="F143" s="62">
        <v>500</v>
      </c>
      <c r="G143" s="109">
        <v>0</v>
      </c>
      <c r="H143" s="61">
        <v>0</v>
      </c>
      <c r="I143" s="110">
        <v>0</v>
      </c>
      <c r="J143" s="111">
        <v>0</v>
      </c>
    </row>
    <row r="144" spans="1:10" ht="12.75">
      <c r="A144" s="295"/>
      <c r="B144" s="290">
        <v>75095</v>
      </c>
      <c r="C144" s="310"/>
      <c r="D144" s="323" t="s">
        <v>132</v>
      </c>
      <c r="E144" s="112">
        <f>SUM(E146:E167)+SUM(E182:E188)+E173</f>
        <v>811764.6299999999</v>
      </c>
      <c r="F144" s="113">
        <f>F151+F157+F167+F173+F184</f>
        <v>0</v>
      </c>
      <c r="G144" s="114">
        <f>SUM(G151:G167)+SUM(G182:G188)</f>
        <v>679128</v>
      </c>
      <c r="H144" s="200">
        <f>SUM(H151:H167)+SUM(H182:H188)</f>
        <v>679128.85</v>
      </c>
      <c r="I144" s="115">
        <f>H144/G144*100</f>
        <v>100.00012516049995</v>
      </c>
      <c r="J144" s="116">
        <f>H144/E144*100</f>
        <v>83.6608081827857</v>
      </c>
    </row>
    <row r="145" spans="1:10" ht="12.75">
      <c r="A145" s="295"/>
      <c r="B145" s="293"/>
      <c r="C145" s="310"/>
      <c r="D145" s="322" t="s">
        <v>152</v>
      </c>
      <c r="E145" s="472">
        <f>E167+E184+E188+E173</f>
        <v>602935.0499999999</v>
      </c>
      <c r="F145" s="473">
        <f>F167+F184</f>
        <v>0</v>
      </c>
      <c r="G145" s="474">
        <f>G167+G173</f>
        <v>679128</v>
      </c>
      <c r="H145" s="472">
        <f>H188+H167+H184+H173</f>
        <v>679128.85</v>
      </c>
      <c r="I145" s="475">
        <f>H145/G145*100</f>
        <v>100.00012516049995</v>
      </c>
      <c r="J145" s="476">
        <f>H145/E145*100</f>
        <v>112.63714889356658</v>
      </c>
    </row>
    <row r="146" spans="1:10" ht="12.75">
      <c r="A146" s="295"/>
      <c r="B146" s="293"/>
      <c r="C146" s="299">
        <v>2007</v>
      </c>
      <c r="D146" s="330" t="s">
        <v>206</v>
      </c>
      <c r="E146" s="117"/>
      <c r="F146" s="118"/>
      <c r="G146" s="119"/>
      <c r="H146" s="117"/>
      <c r="I146" s="120"/>
      <c r="J146" s="60"/>
    </row>
    <row r="147" spans="1:10" ht="12.75">
      <c r="A147" s="295"/>
      <c r="B147" s="293"/>
      <c r="C147" s="299"/>
      <c r="D147" s="330" t="s">
        <v>207</v>
      </c>
      <c r="E147" s="117"/>
      <c r="F147" s="118"/>
      <c r="G147" s="119"/>
      <c r="H147" s="117"/>
      <c r="I147" s="120"/>
      <c r="J147" s="60"/>
    </row>
    <row r="148" spans="1:10" ht="12.75">
      <c r="A148" s="295"/>
      <c r="B148" s="293"/>
      <c r="C148" s="299"/>
      <c r="D148" s="330" t="s">
        <v>168</v>
      </c>
      <c r="E148" s="117"/>
      <c r="F148" s="118"/>
      <c r="G148" s="119"/>
      <c r="H148" s="117"/>
      <c r="I148" s="120"/>
      <c r="J148" s="60"/>
    </row>
    <row r="149" spans="1:10" ht="12.75">
      <c r="A149" s="295"/>
      <c r="B149" s="293"/>
      <c r="C149" s="299"/>
      <c r="D149" s="330" t="s">
        <v>208</v>
      </c>
      <c r="E149" s="117"/>
      <c r="F149" s="118"/>
      <c r="G149" s="119"/>
      <c r="H149" s="117"/>
      <c r="I149" s="120"/>
      <c r="J149" s="60"/>
    </row>
    <row r="150" spans="1:10" ht="12.75">
      <c r="A150" s="295"/>
      <c r="B150" s="293"/>
      <c r="C150" s="299"/>
      <c r="D150" s="330" t="s">
        <v>209</v>
      </c>
      <c r="E150" s="117"/>
      <c r="F150" s="118"/>
      <c r="G150" s="119"/>
      <c r="H150" s="117"/>
      <c r="I150" s="120"/>
      <c r="J150" s="60"/>
    </row>
    <row r="151" spans="1:10" ht="12.75">
      <c r="A151" s="295"/>
      <c r="B151" s="293"/>
      <c r="C151" s="299"/>
      <c r="D151" s="330" t="s">
        <v>210</v>
      </c>
      <c r="E151" s="128">
        <v>172955.77</v>
      </c>
      <c r="F151" s="62">
        <v>0</v>
      </c>
      <c r="G151" s="109">
        <v>0</v>
      </c>
      <c r="H151" s="128">
        <v>0</v>
      </c>
      <c r="I151" s="129">
        <v>0</v>
      </c>
      <c r="J151" s="64">
        <f>H151/E151*100</f>
        <v>0</v>
      </c>
    </row>
    <row r="152" spans="1:10" ht="12.75">
      <c r="A152" s="295"/>
      <c r="B152" s="293"/>
      <c r="C152" s="299">
        <v>2009</v>
      </c>
      <c r="D152" s="330" t="s">
        <v>206</v>
      </c>
      <c r="E152" s="117"/>
      <c r="F152" s="118"/>
      <c r="G152" s="119"/>
      <c r="H152" s="117"/>
      <c r="I152" s="120"/>
      <c r="J152" s="60"/>
    </row>
    <row r="153" spans="1:10" ht="12.75">
      <c r="A153" s="295"/>
      <c r="B153" s="293"/>
      <c r="C153" s="299"/>
      <c r="D153" s="330" t="s">
        <v>207</v>
      </c>
      <c r="E153" s="117"/>
      <c r="F153" s="118"/>
      <c r="G153" s="119"/>
      <c r="H153" s="117"/>
      <c r="I153" s="120"/>
      <c r="J153" s="60"/>
    </row>
    <row r="154" spans="1:10" ht="12.75">
      <c r="A154" s="295"/>
      <c r="B154" s="293"/>
      <c r="C154" s="299"/>
      <c r="D154" s="330" t="s">
        <v>168</v>
      </c>
      <c r="E154" s="117"/>
      <c r="F154" s="118"/>
      <c r="G154" s="119"/>
      <c r="H154" s="117"/>
      <c r="I154" s="120"/>
      <c r="J154" s="60"/>
    </row>
    <row r="155" spans="1:10" ht="12.75">
      <c r="A155" s="295"/>
      <c r="B155" s="293"/>
      <c r="C155" s="299"/>
      <c r="D155" s="330" t="s">
        <v>208</v>
      </c>
      <c r="E155" s="117"/>
      <c r="F155" s="118"/>
      <c r="G155" s="119"/>
      <c r="H155" s="117"/>
      <c r="I155" s="120"/>
      <c r="J155" s="60"/>
    </row>
    <row r="156" spans="1:10" ht="12.75">
      <c r="A156" s="295"/>
      <c r="B156" s="293"/>
      <c r="C156" s="299"/>
      <c r="D156" s="330" t="s">
        <v>209</v>
      </c>
      <c r="E156" s="117"/>
      <c r="F156" s="118"/>
      <c r="G156" s="119"/>
      <c r="H156" s="117"/>
      <c r="I156" s="120"/>
      <c r="J156" s="60"/>
    </row>
    <row r="157" spans="1:10" ht="12.75">
      <c r="A157" s="295"/>
      <c r="B157" s="293"/>
      <c r="C157" s="299"/>
      <c r="D157" s="330" t="s">
        <v>210</v>
      </c>
      <c r="E157" s="117">
        <v>30521.62</v>
      </c>
      <c r="F157" s="118">
        <v>0</v>
      </c>
      <c r="G157" s="119">
        <v>0</v>
      </c>
      <c r="H157" s="117">
        <v>0</v>
      </c>
      <c r="I157" s="120">
        <v>0</v>
      </c>
      <c r="J157" s="60">
        <f>H157/E157*100</f>
        <v>0</v>
      </c>
    </row>
    <row r="158" spans="1:10" ht="12.75">
      <c r="A158" s="295"/>
      <c r="B158" s="293"/>
      <c r="C158" s="299">
        <v>2120</v>
      </c>
      <c r="D158" s="279" t="s">
        <v>12</v>
      </c>
      <c r="E158" s="117"/>
      <c r="F158" s="118"/>
      <c r="G158" s="119"/>
      <c r="H158" s="117"/>
      <c r="I158" s="120"/>
      <c r="J158" s="60"/>
    </row>
    <row r="159" spans="1:10" ht="12.75">
      <c r="A159" s="295"/>
      <c r="B159" s="293"/>
      <c r="C159" s="299"/>
      <c r="D159" s="279" t="s">
        <v>86</v>
      </c>
      <c r="E159" s="117"/>
      <c r="F159" s="118"/>
      <c r="G159" s="119"/>
      <c r="H159" s="117"/>
      <c r="I159" s="120"/>
      <c r="J159" s="60"/>
    </row>
    <row r="160" spans="1:10" ht="12.75">
      <c r="A160" s="295"/>
      <c r="B160" s="293"/>
      <c r="C160" s="299"/>
      <c r="D160" s="279" t="s">
        <v>107</v>
      </c>
      <c r="E160" s="117"/>
      <c r="F160" s="118"/>
      <c r="G160" s="119"/>
      <c r="H160" s="117"/>
      <c r="I160" s="120"/>
      <c r="J160" s="60"/>
    </row>
    <row r="161" spans="1:10" ht="12.75">
      <c r="A161" s="295"/>
      <c r="B161" s="293"/>
      <c r="C161" s="299"/>
      <c r="D161" s="330" t="s">
        <v>112</v>
      </c>
      <c r="E161" s="128">
        <v>5352.19</v>
      </c>
      <c r="F161" s="62">
        <v>0</v>
      </c>
      <c r="G161" s="109">
        <v>0</v>
      </c>
      <c r="H161" s="128">
        <v>0</v>
      </c>
      <c r="I161" s="129">
        <v>0</v>
      </c>
      <c r="J161" s="64">
        <v>0</v>
      </c>
    </row>
    <row r="162" spans="1:10" ht="12.75">
      <c r="A162" s="295"/>
      <c r="B162" s="293"/>
      <c r="C162" s="299">
        <v>6207</v>
      </c>
      <c r="D162" s="330" t="s">
        <v>206</v>
      </c>
      <c r="E162" s="117"/>
      <c r="F162" s="118"/>
      <c r="G162" s="119"/>
      <c r="H162" s="117"/>
      <c r="I162" s="120"/>
      <c r="J162" s="60"/>
    </row>
    <row r="163" spans="1:10" ht="12.75">
      <c r="A163" s="295"/>
      <c r="B163" s="293"/>
      <c r="C163" s="299"/>
      <c r="D163" s="330" t="s">
        <v>207</v>
      </c>
      <c r="E163" s="117"/>
      <c r="F163" s="118"/>
      <c r="G163" s="119"/>
      <c r="H163" s="117"/>
      <c r="I163" s="120"/>
      <c r="J163" s="60"/>
    </row>
    <row r="164" spans="1:10" ht="12.75">
      <c r="A164" s="295"/>
      <c r="B164" s="293"/>
      <c r="C164" s="299"/>
      <c r="D164" s="330" t="s">
        <v>168</v>
      </c>
      <c r="E164" s="117"/>
      <c r="F164" s="118"/>
      <c r="G164" s="119"/>
      <c r="H164" s="117"/>
      <c r="I164" s="120"/>
      <c r="J164" s="60"/>
    </row>
    <row r="165" spans="1:10" ht="12.75">
      <c r="A165" s="295"/>
      <c r="B165" s="293"/>
      <c r="C165" s="299"/>
      <c r="D165" s="330" t="s">
        <v>208</v>
      </c>
      <c r="E165" s="117"/>
      <c r="F165" s="118"/>
      <c r="G165" s="119"/>
      <c r="H165" s="117"/>
      <c r="I165" s="120"/>
      <c r="J165" s="60"/>
    </row>
    <row r="166" spans="1:12" ht="12.75">
      <c r="A166" s="295"/>
      <c r="B166" s="293"/>
      <c r="C166" s="299"/>
      <c r="D166" s="330" t="s">
        <v>209</v>
      </c>
      <c r="E166" s="117"/>
      <c r="F166" s="118"/>
      <c r="G166" s="119"/>
      <c r="H166" s="117"/>
      <c r="I166" s="120"/>
      <c r="J166" s="60"/>
      <c r="L166" s="22"/>
    </row>
    <row r="167" spans="1:12" ht="12.75">
      <c r="A167" s="295"/>
      <c r="B167" s="293"/>
      <c r="C167" s="278"/>
      <c r="D167" s="279" t="s">
        <v>210</v>
      </c>
      <c r="E167" s="469">
        <v>413608.86</v>
      </c>
      <c r="F167" s="58">
        <v>0</v>
      </c>
      <c r="G167" s="470">
        <v>679128</v>
      </c>
      <c r="H167" s="469">
        <v>679128.85</v>
      </c>
      <c r="I167" s="471">
        <f>H167/G167*100</f>
        <v>100.00012516049995</v>
      </c>
      <c r="J167" s="64">
        <f>H167/E167*100</f>
        <v>164.19591446856336</v>
      </c>
      <c r="L167" s="33"/>
    </row>
    <row r="168" spans="1:12" ht="12.75">
      <c r="A168" s="295"/>
      <c r="B168" s="293"/>
      <c r="C168" s="313">
        <v>6209</v>
      </c>
      <c r="D168" s="329" t="s">
        <v>206</v>
      </c>
      <c r="E168" s="124"/>
      <c r="F168" s="125"/>
      <c r="G168" s="126"/>
      <c r="H168" s="124"/>
      <c r="I168" s="127"/>
      <c r="J168" s="107"/>
      <c r="L168" s="33"/>
    </row>
    <row r="169" spans="1:12" ht="12.75">
      <c r="A169" s="295"/>
      <c r="B169" s="293"/>
      <c r="C169" s="299"/>
      <c r="D169" s="330" t="s">
        <v>207</v>
      </c>
      <c r="E169" s="117"/>
      <c r="F169" s="118"/>
      <c r="G169" s="119"/>
      <c r="H169" s="117"/>
      <c r="I169" s="120"/>
      <c r="J169" s="60"/>
      <c r="L169" s="33"/>
    </row>
    <row r="170" spans="1:12" ht="12.75">
      <c r="A170" s="295"/>
      <c r="B170" s="293"/>
      <c r="C170" s="299"/>
      <c r="D170" s="330" t="s">
        <v>168</v>
      </c>
      <c r="E170" s="117"/>
      <c r="F170" s="118"/>
      <c r="G170" s="119"/>
      <c r="H170" s="117"/>
      <c r="I170" s="120"/>
      <c r="J170" s="60"/>
      <c r="L170" s="33"/>
    </row>
    <row r="171" spans="1:12" ht="12.75">
      <c r="A171" s="295"/>
      <c r="B171" s="293"/>
      <c r="C171" s="299"/>
      <c r="D171" s="330" t="s">
        <v>208</v>
      </c>
      <c r="E171" s="117"/>
      <c r="F171" s="118"/>
      <c r="G171" s="119"/>
      <c r="H171" s="117"/>
      <c r="I171" s="120"/>
      <c r="J171" s="60"/>
      <c r="L171" s="33"/>
    </row>
    <row r="172" spans="1:12" ht="12.75">
      <c r="A172" s="295"/>
      <c r="B172" s="293"/>
      <c r="C172" s="299"/>
      <c r="D172" s="330" t="s">
        <v>209</v>
      </c>
      <c r="E172" s="117"/>
      <c r="F172" s="118"/>
      <c r="G172" s="119"/>
      <c r="H172" s="117"/>
      <c r="I172" s="120"/>
      <c r="J172" s="60"/>
      <c r="L172" s="33"/>
    </row>
    <row r="173" spans="1:12" ht="12.75">
      <c r="A173" s="318"/>
      <c r="B173" s="331"/>
      <c r="C173" s="278"/>
      <c r="D173" s="279" t="s">
        <v>210</v>
      </c>
      <c r="E173" s="480">
        <v>21957.34</v>
      </c>
      <c r="F173" s="481">
        <v>0</v>
      </c>
      <c r="G173" s="482">
        <v>0</v>
      </c>
      <c r="H173" s="480">
        <v>0</v>
      </c>
      <c r="I173" s="483">
        <v>0</v>
      </c>
      <c r="J173" s="60">
        <f>H173/E173*100</f>
        <v>0</v>
      </c>
      <c r="L173" s="33"/>
    </row>
    <row r="174" spans="1:12" ht="12.75">
      <c r="A174" s="332"/>
      <c r="B174" s="333"/>
      <c r="C174" s="332"/>
      <c r="D174" s="334"/>
      <c r="E174" s="121"/>
      <c r="F174" s="122"/>
      <c r="G174" s="122"/>
      <c r="H174" s="121"/>
      <c r="I174" s="123"/>
      <c r="J174" s="73"/>
      <c r="L174" s="33"/>
    </row>
    <row r="175" spans="1:12" ht="12.75">
      <c r="A175" s="332"/>
      <c r="B175" s="333"/>
      <c r="C175" s="332"/>
      <c r="D175" s="334"/>
      <c r="E175" s="121"/>
      <c r="F175" s="122"/>
      <c r="G175" s="122"/>
      <c r="H175" s="121"/>
      <c r="I175" s="123"/>
      <c r="J175" s="73"/>
      <c r="L175" s="33"/>
    </row>
    <row r="176" spans="1:12" ht="12.75">
      <c r="A176" s="332"/>
      <c r="B176" s="333"/>
      <c r="C176" s="332"/>
      <c r="D176" s="334"/>
      <c r="E176" s="103" t="s">
        <v>290</v>
      </c>
      <c r="F176" s="122"/>
      <c r="G176" s="122"/>
      <c r="H176" s="121"/>
      <c r="I176" s="123"/>
      <c r="J176" s="73"/>
      <c r="L176" s="33"/>
    </row>
    <row r="177" spans="1:12" ht="12.75">
      <c r="A177" s="332"/>
      <c r="B177" s="333"/>
      <c r="C177" s="332"/>
      <c r="D177" s="334"/>
      <c r="E177" s="103"/>
      <c r="F177" s="122"/>
      <c r="G177" s="122"/>
      <c r="H177" s="121"/>
      <c r="I177" s="123"/>
      <c r="J177" s="73"/>
      <c r="L177" s="33"/>
    </row>
    <row r="178" spans="1:12" ht="12.75">
      <c r="A178" s="281"/>
      <c r="B178" s="282"/>
      <c r="C178" s="281"/>
      <c r="D178" s="281"/>
      <c r="E178" s="74" t="s">
        <v>6</v>
      </c>
      <c r="F178" s="75" t="s">
        <v>81</v>
      </c>
      <c r="G178" s="76" t="s">
        <v>79</v>
      </c>
      <c r="H178" s="74" t="s">
        <v>6</v>
      </c>
      <c r="I178" s="77" t="s">
        <v>7</v>
      </c>
      <c r="J178" s="78"/>
      <c r="L178" s="33"/>
    </row>
    <row r="179" spans="1:12" ht="12.75">
      <c r="A179" s="283" t="s">
        <v>2</v>
      </c>
      <c r="B179" s="283" t="s">
        <v>3</v>
      </c>
      <c r="C179" s="283" t="s">
        <v>4</v>
      </c>
      <c r="D179" s="283" t="s">
        <v>142</v>
      </c>
      <c r="E179" s="79" t="s">
        <v>244</v>
      </c>
      <c r="F179" s="80" t="s">
        <v>82</v>
      </c>
      <c r="G179" s="81" t="s">
        <v>80</v>
      </c>
      <c r="H179" s="79" t="s">
        <v>252</v>
      </c>
      <c r="I179" s="82"/>
      <c r="J179" s="83"/>
      <c r="L179" s="33"/>
    </row>
    <row r="180" spans="1:12" ht="12.75">
      <c r="A180" s="284"/>
      <c r="B180" s="284"/>
      <c r="C180" s="284"/>
      <c r="D180" s="283"/>
      <c r="E180" s="84"/>
      <c r="F180" s="85" t="s">
        <v>252</v>
      </c>
      <c r="G180" s="86" t="s">
        <v>5</v>
      </c>
      <c r="H180" s="84"/>
      <c r="I180" s="87" t="s">
        <v>83</v>
      </c>
      <c r="J180" s="88" t="s">
        <v>84</v>
      </c>
      <c r="L180" s="33"/>
    </row>
    <row r="181" spans="1:12" ht="12.75">
      <c r="A181" s="285">
        <v>1</v>
      </c>
      <c r="B181" s="285">
        <v>2</v>
      </c>
      <c r="C181" s="285">
        <v>3</v>
      </c>
      <c r="D181" s="285">
        <v>4</v>
      </c>
      <c r="E181" s="89">
        <v>5</v>
      </c>
      <c r="F181" s="90">
        <v>6</v>
      </c>
      <c r="G181" s="90">
        <v>7</v>
      </c>
      <c r="H181" s="91">
        <v>8</v>
      </c>
      <c r="I181" s="92">
        <v>9</v>
      </c>
      <c r="J181" s="93">
        <v>10</v>
      </c>
      <c r="L181" s="33"/>
    </row>
    <row r="182" spans="1:10" ht="12.75">
      <c r="A182" s="296"/>
      <c r="B182" s="313"/>
      <c r="C182" s="299">
        <v>6290</v>
      </c>
      <c r="D182" s="330" t="s">
        <v>191</v>
      </c>
      <c r="E182" s="128"/>
      <c r="F182" s="62"/>
      <c r="G182" s="109"/>
      <c r="H182" s="128"/>
      <c r="I182" s="129"/>
      <c r="J182" s="60"/>
    </row>
    <row r="183" spans="1:10" ht="12.75">
      <c r="A183" s="296"/>
      <c r="B183" s="313"/>
      <c r="C183" s="299"/>
      <c r="D183" s="330" t="s">
        <v>283</v>
      </c>
      <c r="E183" s="64"/>
      <c r="F183" s="58"/>
      <c r="G183" s="58"/>
      <c r="H183" s="64"/>
      <c r="I183" s="59"/>
      <c r="J183" s="60"/>
    </row>
    <row r="184" spans="1:10" ht="12.75">
      <c r="A184" s="296"/>
      <c r="B184" s="332"/>
      <c r="C184" s="300"/>
      <c r="D184" s="330" t="s">
        <v>237</v>
      </c>
      <c r="E184" s="64">
        <v>159368.85</v>
      </c>
      <c r="F184" s="58">
        <v>0</v>
      </c>
      <c r="G184" s="58">
        <v>0</v>
      </c>
      <c r="H184" s="64">
        <v>0</v>
      </c>
      <c r="I184" s="120">
        <v>0</v>
      </c>
      <c r="J184" s="60">
        <v>0</v>
      </c>
    </row>
    <row r="185" spans="1:10" ht="12.75">
      <c r="A185" s="296"/>
      <c r="B185" s="332"/>
      <c r="C185" s="300">
        <v>6420</v>
      </c>
      <c r="D185" s="335" t="s">
        <v>12</v>
      </c>
      <c r="E185" s="64"/>
      <c r="F185" s="58"/>
      <c r="G185" s="58"/>
      <c r="H185" s="64"/>
      <c r="I185" s="59"/>
      <c r="J185" s="60"/>
    </row>
    <row r="186" spans="1:10" ht="12.75">
      <c r="A186" s="296"/>
      <c r="B186" s="332"/>
      <c r="C186" s="300"/>
      <c r="D186" s="335" t="s">
        <v>233</v>
      </c>
      <c r="E186" s="64"/>
      <c r="F186" s="58"/>
      <c r="G186" s="58"/>
      <c r="H186" s="64"/>
      <c r="I186" s="59"/>
      <c r="J186" s="60"/>
    </row>
    <row r="187" spans="1:10" ht="12.75">
      <c r="A187" s="296"/>
      <c r="B187" s="332"/>
      <c r="C187" s="300"/>
      <c r="D187" s="335" t="s">
        <v>248</v>
      </c>
      <c r="E187" s="64"/>
      <c r="F187" s="58"/>
      <c r="G187" s="58"/>
      <c r="H187" s="64"/>
      <c r="I187" s="59"/>
      <c r="J187" s="60"/>
    </row>
    <row r="188" spans="1:10" ht="12.75">
      <c r="A188" s="298"/>
      <c r="B188" s="332"/>
      <c r="C188" s="297"/>
      <c r="D188" s="335" t="s">
        <v>249</v>
      </c>
      <c r="E188" s="64">
        <v>8000</v>
      </c>
      <c r="F188" s="58">
        <v>0</v>
      </c>
      <c r="G188" s="58">
        <v>0</v>
      </c>
      <c r="H188" s="64">
        <v>0</v>
      </c>
      <c r="I188" s="59">
        <v>100</v>
      </c>
      <c r="J188" s="60">
        <v>0</v>
      </c>
    </row>
    <row r="189" spans="1:10" ht="12.75">
      <c r="A189" s="286">
        <v>754</v>
      </c>
      <c r="B189" s="286"/>
      <c r="C189" s="286"/>
      <c r="D189" s="286" t="s">
        <v>38</v>
      </c>
      <c r="E189" s="136"/>
      <c r="F189" s="95"/>
      <c r="G189" s="137"/>
      <c r="H189" s="136"/>
      <c r="I189" s="138"/>
      <c r="J189" s="139"/>
    </row>
    <row r="190" spans="1:10" ht="12.75">
      <c r="A190" s="305"/>
      <c r="B190" s="305"/>
      <c r="C190" s="305"/>
      <c r="D190" s="305" t="s">
        <v>39</v>
      </c>
      <c r="E190" s="140">
        <f>E192</f>
        <v>3478086</v>
      </c>
      <c r="F190" s="131">
        <f>F192</f>
        <v>3422000</v>
      </c>
      <c r="G190" s="141">
        <f>G192</f>
        <v>3557881</v>
      </c>
      <c r="H190" s="140">
        <f>H192</f>
        <v>3557881</v>
      </c>
      <c r="I190" s="142">
        <f>H190/G190*100</f>
        <v>100</v>
      </c>
      <c r="J190" s="143">
        <f>H190/E190*100</f>
        <v>102.29422159199054</v>
      </c>
    </row>
    <row r="191" spans="1:10" ht="12.75">
      <c r="A191" s="304"/>
      <c r="B191" s="305"/>
      <c r="C191" s="339"/>
      <c r="D191" s="316" t="s">
        <v>152</v>
      </c>
      <c r="E191" s="144">
        <f>E193</f>
        <v>35300</v>
      </c>
      <c r="F191" s="66">
        <v>0</v>
      </c>
      <c r="G191" s="145">
        <f>G204</f>
        <v>0</v>
      </c>
      <c r="H191" s="144">
        <f>H204</f>
        <v>0</v>
      </c>
      <c r="I191" s="146">
        <v>0</v>
      </c>
      <c r="J191" s="147">
        <v>0</v>
      </c>
    </row>
    <row r="192" spans="1:10" ht="12.75">
      <c r="A192" s="289"/>
      <c r="B192" s="290">
        <v>75411</v>
      </c>
      <c r="C192" s="294"/>
      <c r="D192" s="321" t="s">
        <v>40</v>
      </c>
      <c r="E192" s="63">
        <f>E199+E204</f>
        <v>3478086</v>
      </c>
      <c r="F192" s="52">
        <f>F199</f>
        <v>3422000</v>
      </c>
      <c r="G192" s="52">
        <f>G199+G204+G195</f>
        <v>3557881</v>
      </c>
      <c r="H192" s="63">
        <f>H199+H204+H195</f>
        <v>3557881</v>
      </c>
      <c r="I192" s="56">
        <f>H192/G192*100</f>
        <v>100</v>
      </c>
      <c r="J192" s="63">
        <f>H192/E192*100</f>
        <v>102.29422159199054</v>
      </c>
    </row>
    <row r="193" spans="1:10" ht="12.75">
      <c r="A193" s="292"/>
      <c r="B193" s="293"/>
      <c r="C193" s="294"/>
      <c r="D193" s="322" t="s">
        <v>152</v>
      </c>
      <c r="E193" s="63">
        <f>E204</f>
        <v>35300</v>
      </c>
      <c r="F193" s="148">
        <v>0</v>
      </c>
      <c r="G193" s="148">
        <f>G204</f>
        <v>0</v>
      </c>
      <c r="H193" s="63">
        <f>H204</f>
        <v>0</v>
      </c>
      <c r="I193" s="149">
        <v>100</v>
      </c>
      <c r="J193" s="63">
        <v>0</v>
      </c>
    </row>
    <row r="194" spans="1:10" ht="12.75">
      <c r="A194" s="292"/>
      <c r="B194" s="293"/>
      <c r="C194" s="307" t="s">
        <v>176</v>
      </c>
      <c r="D194" s="279" t="s">
        <v>177</v>
      </c>
      <c r="E194" s="60"/>
      <c r="F194" s="181"/>
      <c r="G194" s="181"/>
      <c r="H194" s="60"/>
      <c r="I194" s="227"/>
      <c r="J194" s="60"/>
    </row>
    <row r="195" spans="1:10" ht="12.75">
      <c r="A195" s="292"/>
      <c r="B195" s="293"/>
      <c r="C195" s="278"/>
      <c r="D195" s="279" t="s">
        <v>178</v>
      </c>
      <c r="E195" s="60">
        <v>0</v>
      </c>
      <c r="F195" s="181">
        <v>0</v>
      </c>
      <c r="G195" s="181">
        <v>6500</v>
      </c>
      <c r="H195" s="60">
        <v>6500</v>
      </c>
      <c r="I195" s="227">
        <f>H195/G195*100</f>
        <v>100</v>
      </c>
      <c r="J195" s="60">
        <v>0</v>
      </c>
    </row>
    <row r="196" spans="1:10" s="7" customFormat="1" ht="12.75">
      <c r="A196" s="295"/>
      <c r="B196" s="296"/>
      <c r="C196" s="278">
        <v>2110</v>
      </c>
      <c r="D196" s="297" t="s">
        <v>12</v>
      </c>
      <c r="E196" s="57"/>
      <c r="F196" s="58"/>
      <c r="G196" s="58"/>
      <c r="H196" s="57"/>
      <c r="I196" s="59"/>
      <c r="J196" s="60"/>
    </row>
    <row r="197" spans="1:10" ht="12.75">
      <c r="A197" s="295"/>
      <c r="B197" s="296"/>
      <c r="C197" s="278"/>
      <c r="D197" s="297" t="s">
        <v>13</v>
      </c>
      <c r="E197" s="57"/>
      <c r="F197" s="58"/>
      <c r="G197" s="58"/>
      <c r="H197" s="57"/>
      <c r="I197" s="59"/>
      <c r="J197" s="60"/>
    </row>
    <row r="198" spans="1:10" ht="12.75">
      <c r="A198" s="295"/>
      <c r="B198" s="296"/>
      <c r="C198" s="278"/>
      <c r="D198" s="297" t="s">
        <v>14</v>
      </c>
      <c r="E198" s="57"/>
      <c r="F198" s="58"/>
      <c r="G198" s="58"/>
      <c r="H198" s="57"/>
      <c r="I198" s="59"/>
      <c r="J198" s="60"/>
    </row>
    <row r="199" spans="1:10" ht="12.75">
      <c r="A199" s="295"/>
      <c r="B199" s="296"/>
      <c r="C199" s="278"/>
      <c r="D199" s="297" t="s">
        <v>15</v>
      </c>
      <c r="E199" s="60">
        <v>3442786</v>
      </c>
      <c r="F199" s="58">
        <v>3422000</v>
      </c>
      <c r="G199" s="58">
        <v>3551381</v>
      </c>
      <c r="H199" s="60">
        <v>3551381</v>
      </c>
      <c r="I199" s="59">
        <f>H199/G199*100</f>
        <v>100</v>
      </c>
      <c r="J199" s="64">
        <f>H199/E199*100</f>
        <v>103.15427679791888</v>
      </c>
    </row>
    <row r="200" spans="1:10" ht="12.75">
      <c r="A200" s="295"/>
      <c r="B200" s="296"/>
      <c r="C200" s="299">
        <v>6410</v>
      </c>
      <c r="D200" s="300" t="s">
        <v>12</v>
      </c>
      <c r="E200" s="117"/>
      <c r="F200" s="62"/>
      <c r="G200" s="109"/>
      <c r="H200" s="117"/>
      <c r="I200" s="129"/>
      <c r="J200" s="111"/>
    </row>
    <row r="201" spans="1:10" ht="12.75">
      <c r="A201" s="295"/>
      <c r="B201" s="296"/>
      <c r="C201" s="299"/>
      <c r="D201" s="300" t="s">
        <v>233</v>
      </c>
      <c r="E201" s="117"/>
      <c r="F201" s="62"/>
      <c r="G201" s="109"/>
      <c r="H201" s="117"/>
      <c r="I201" s="129"/>
      <c r="J201" s="111"/>
    </row>
    <row r="202" spans="1:10" ht="12.75">
      <c r="A202" s="295"/>
      <c r="B202" s="296"/>
      <c r="C202" s="299"/>
      <c r="D202" s="300" t="s">
        <v>234</v>
      </c>
      <c r="E202" s="117"/>
      <c r="F202" s="62"/>
      <c r="G202" s="109"/>
      <c r="H202" s="117"/>
      <c r="I202" s="129"/>
      <c r="J202" s="111"/>
    </row>
    <row r="203" spans="1:10" ht="12.75">
      <c r="A203" s="295"/>
      <c r="B203" s="296"/>
      <c r="C203" s="299"/>
      <c r="D203" s="300" t="s">
        <v>235</v>
      </c>
      <c r="E203" s="117"/>
      <c r="F203" s="62"/>
      <c r="G203" s="109"/>
      <c r="H203" s="117"/>
      <c r="I203" s="129"/>
      <c r="J203" s="111"/>
    </row>
    <row r="204" spans="1:10" ht="12.75">
      <c r="A204" s="318"/>
      <c r="B204" s="298"/>
      <c r="C204" s="299"/>
      <c r="D204" s="300" t="s">
        <v>236</v>
      </c>
      <c r="E204" s="117">
        <v>35300</v>
      </c>
      <c r="F204" s="62">
        <v>0</v>
      </c>
      <c r="G204" s="109">
        <v>0</v>
      </c>
      <c r="H204" s="117">
        <v>0</v>
      </c>
      <c r="I204" s="129">
        <v>0</v>
      </c>
      <c r="J204" s="111">
        <v>0</v>
      </c>
    </row>
    <row r="205" spans="1:10" ht="12.75">
      <c r="A205" s="387">
        <v>755</v>
      </c>
      <c r="B205" s="288"/>
      <c r="C205" s="303"/>
      <c r="D205" s="288" t="s">
        <v>263</v>
      </c>
      <c r="E205" s="144">
        <v>0</v>
      </c>
      <c r="F205" s="48">
        <v>0</v>
      </c>
      <c r="G205" s="223">
        <f>G206</f>
        <v>123600</v>
      </c>
      <c r="H205" s="459">
        <f>H206</f>
        <v>123600</v>
      </c>
      <c r="I205" s="388">
        <v>100</v>
      </c>
      <c r="J205" s="50">
        <v>0</v>
      </c>
    </row>
    <row r="206" spans="1:10" ht="12.75">
      <c r="A206" s="290"/>
      <c r="B206" s="310">
        <v>75515</v>
      </c>
      <c r="C206" s="312"/>
      <c r="D206" s="293" t="s">
        <v>264</v>
      </c>
      <c r="E206" s="389">
        <v>0</v>
      </c>
      <c r="F206" s="390">
        <v>0</v>
      </c>
      <c r="G206" s="391">
        <f>G210</f>
        <v>123600</v>
      </c>
      <c r="H206" s="460">
        <f>H210</f>
        <v>123600</v>
      </c>
      <c r="I206" s="392">
        <f>H206/G206*100</f>
        <v>100</v>
      </c>
      <c r="J206" s="393">
        <v>0</v>
      </c>
    </row>
    <row r="207" spans="1:10" ht="12.75">
      <c r="A207" s="296"/>
      <c r="B207" s="313"/>
      <c r="C207" s="299">
        <v>2110</v>
      </c>
      <c r="D207" s="297" t="s">
        <v>12</v>
      </c>
      <c r="E207" s="117"/>
      <c r="F207" s="62"/>
      <c r="G207" s="109"/>
      <c r="H207" s="128"/>
      <c r="I207" s="129"/>
      <c r="J207" s="111"/>
    </row>
    <row r="208" spans="1:10" ht="12.75">
      <c r="A208" s="296"/>
      <c r="B208" s="313"/>
      <c r="C208" s="299"/>
      <c r="D208" s="297" t="s">
        <v>13</v>
      </c>
      <c r="E208" s="117"/>
      <c r="F208" s="62"/>
      <c r="G208" s="109"/>
      <c r="H208" s="128"/>
      <c r="I208" s="129"/>
      <c r="J208" s="111"/>
    </row>
    <row r="209" spans="1:10" ht="12.75">
      <c r="A209" s="296"/>
      <c r="B209" s="313"/>
      <c r="C209" s="299"/>
      <c r="D209" s="297" t="s">
        <v>14</v>
      </c>
      <c r="E209" s="117"/>
      <c r="F209" s="62"/>
      <c r="G209" s="109"/>
      <c r="H209" s="128"/>
      <c r="I209" s="129"/>
      <c r="J209" s="111"/>
    </row>
    <row r="210" spans="1:10" ht="12.75">
      <c r="A210" s="296"/>
      <c r="B210" s="313"/>
      <c r="C210" s="299"/>
      <c r="D210" s="297" t="s">
        <v>15</v>
      </c>
      <c r="E210" s="117">
        <v>0</v>
      </c>
      <c r="F210" s="62">
        <v>0</v>
      </c>
      <c r="G210" s="109">
        <v>123600</v>
      </c>
      <c r="H210" s="128">
        <v>123600</v>
      </c>
      <c r="I210" s="129">
        <f>H210/G210*100</f>
        <v>100</v>
      </c>
      <c r="J210" s="111">
        <v>0</v>
      </c>
    </row>
    <row r="211" spans="1:10" ht="12.75">
      <c r="A211" s="286">
        <v>756</v>
      </c>
      <c r="B211" s="287"/>
      <c r="C211" s="286"/>
      <c r="D211" s="340" t="s">
        <v>41</v>
      </c>
      <c r="E211" s="95"/>
      <c r="F211" s="95"/>
      <c r="G211" s="137"/>
      <c r="H211" s="137"/>
      <c r="I211" s="138"/>
      <c r="J211" s="139"/>
    </row>
    <row r="212" spans="1:10" ht="12.75">
      <c r="A212" s="305"/>
      <c r="B212" s="339"/>
      <c r="C212" s="305"/>
      <c r="D212" s="341" t="s">
        <v>42</v>
      </c>
      <c r="E212" s="131"/>
      <c r="F212" s="131"/>
      <c r="G212" s="141"/>
      <c r="H212" s="141"/>
      <c r="I212" s="151"/>
      <c r="J212" s="152"/>
    </row>
    <row r="213" spans="1:10" ht="12.75">
      <c r="A213" s="305"/>
      <c r="B213" s="339"/>
      <c r="C213" s="305"/>
      <c r="D213" s="341" t="s">
        <v>43</v>
      </c>
      <c r="E213" s="131"/>
      <c r="F213" s="131"/>
      <c r="G213" s="141"/>
      <c r="H213" s="141"/>
      <c r="I213" s="151"/>
      <c r="J213" s="152"/>
    </row>
    <row r="214" spans="1:10" ht="12.75">
      <c r="A214" s="305"/>
      <c r="B214" s="339"/>
      <c r="C214" s="305"/>
      <c r="D214" s="341" t="s">
        <v>50</v>
      </c>
      <c r="E214" s="131"/>
      <c r="F214" s="131"/>
      <c r="G214" s="141"/>
      <c r="H214" s="141"/>
      <c r="I214" s="151"/>
      <c r="J214" s="152"/>
    </row>
    <row r="215" spans="1:10" ht="10.5" customHeight="1">
      <c r="A215" s="314"/>
      <c r="B215" s="315"/>
      <c r="C215" s="314"/>
      <c r="D215" s="342" t="s">
        <v>51</v>
      </c>
      <c r="E215" s="153">
        <f>E221+E217</f>
        <v>7466489.6899999995</v>
      </c>
      <c r="F215" s="133">
        <f>F217+F221</f>
        <v>7774974</v>
      </c>
      <c r="G215" s="154">
        <f>G217+G221</f>
        <v>7748351</v>
      </c>
      <c r="H215" s="153">
        <f>H217+H221</f>
        <v>8060905.84</v>
      </c>
      <c r="I215" s="142">
        <f>H215/G215*100</f>
        <v>104.03382397106171</v>
      </c>
      <c r="J215" s="143">
        <f>H215/E215*100</f>
        <v>107.96111927665437</v>
      </c>
    </row>
    <row r="216" spans="1:10" ht="13.5" customHeight="1">
      <c r="A216" s="323"/>
      <c r="B216" s="343">
        <v>75618</v>
      </c>
      <c r="C216" s="321"/>
      <c r="D216" s="344" t="s">
        <v>172</v>
      </c>
      <c r="E216" s="55"/>
      <c r="F216" s="155"/>
      <c r="G216" s="155"/>
      <c r="H216" s="55"/>
      <c r="I216" s="59"/>
      <c r="J216" s="64"/>
    </row>
    <row r="217" spans="1:10" ht="13.5" customHeight="1">
      <c r="A217" s="326"/>
      <c r="B217" s="345"/>
      <c r="C217" s="321"/>
      <c r="D217" s="344" t="s">
        <v>173</v>
      </c>
      <c r="E217" s="55">
        <f>E218</f>
        <v>961705.55</v>
      </c>
      <c r="F217" s="155">
        <f>F218+F219</f>
        <v>900000</v>
      </c>
      <c r="G217" s="155">
        <f>G218+G219</f>
        <v>900000</v>
      </c>
      <c r="H217" s="63">
        <f>H218+H219</f>
        <v>1027348.37</v>
      </c>
      <c r="I217" s="56">
        <f>H217/G217*100</f>
        <v>114.14981888888889</v>
      </c>
      <c r="J217" s="63">
        <f>H217/E217*100</f>
        <v>106.82566717016451</v>
      </c>
    </row>
    <row r="218" spans="1:10" ht="13.5" customHeight="1">
      <c r="A218" s="326"/>
      <c r="B218" s="345"/>
      <c r="C218" s="394" t="s">
        <v>33</v>
      </c>
      <c r="D218" s="346" t="s">
        <v>174</v>
      </c>
      <c r="E218" s="64">
        <v>961705.55</v>
      </c>
      <c r="F218" s="156">
        <v>780000</v>
      </c>
      <c r="G218" s="156">
        <v>780000</v>
      </c>
      <c r="H218" s="64">
        <v>891559.37</v>
      </c>
      <c r="I218" s="59">
        <f>H218/G218*100</f>
        <v>114.30248333333333</v>
      </c>
      <c r="J218" s="60">
        <f>H218/E218*100</f>
        <v>92.70606476171423</v>
      </c>
    </row>
    <row r="219" spans="1:10" ht="13.5" customHeight="1">
      <c r="A219" s="326"/>
      <c r="B219" s="345"/>
      <c r="C219" s="395" t="s">
        <v>265</v>
      </c>
      <c r="D219" s="346" t="s">
        <v>266</v>
      </c>
      <c r="E219" s="104">
        <v>0</v>
      </c>
      <c r="F219" s="156">
        <v>120000</v>
      </c>
      <c r="G219" s="156">
        <v>120000</v>
      </c>
      <c r="H219" s="104">
        <v>135789</v>
      </c>
      <c r="I219" s="106">
        <f>H219/G219*100</f>
        <v>113.1575</v>
      </c>
      <c r="J219" s="107">
        <v>0</v>
      </c>
    </row>
    <row r="220" spans="1:10" s="8" customFormat="1" ht="12.75">
      <c r="A220" s="347"/>
      <c r="B220" s="310">
        <v>75622</v>
      </c>
      <c r="C220" s="325"/>
      <c r="D220" s="321" t="s">
        <v>44</v>
      </c>
      <c r="E220" s="157"/>
      <c r="F220" s="155"/>
      <c r="G220" s="155"/>
      <c r="H220" s="157"/>
      <c r="I220" s="158"/>
      <c r="J220" s="159"/>
    </row>
    <row r="221" spans="1:10" s="8" customFormat="1" ht="12.75">
      <c r="A221" s="347"/>
      <c r="B221" s="312"/>
      <c r="C221" s="325"/>
      <c r="D221" s="321" t="s">
        <v>45</v>
      </c>
      <c r="E221" s="63">
        <f>E222+E223</f>
        <v>6504784.14</v>
      </c>
      <c r="F221" s="155">
        <f>F222+F223</f>
        <v>6874974</v>
      </c>
      <c r="G221" s="155">
        <f>G222+G223</f>
        <v>6848351</v>
      </c>
      <c r="H221" s="63">
        <f>H222+H223</f>
        <v>7033557.47</v>
      </c>
      <c r="I221" s="56">
        <f>H221/G221*100</f>
        <v>102.70439511643022</v>
      </c>
      <c r="J221" s="63">
        <f>H221/E221*100</f>
        <v>108.12899119508677</v>
      </c>
    </row>
    <row r="222" spans="1:10" ht="12.75">
      <c r="A222" s="296"/>
      <c r="B222" s="313"/>
      <c r="C222" s="348" t="s">
        <v>46</v>
      </c>
      <c r="D222" s="279" t="s">
        <v>109</v>
      </c>
      <c r="E222" s="150">
        <v>6358408</v>
      </c>
      <c r="F222" s="156">
        <v>6744974</v>
      </c>
      <c r="G222" s="156">
        <v>6718351</v>
      </c>
      <c r="H222" s="150">
        <v>6886587</v>
      </c>
      <c r="I222" s="59">
        <f>H222/G222*100</f>
        <v>102.50412638458455</v>
      </c>
      <c r="J222" s="60">
        <f>H222/E222*100</f>
        <v>108.3067805651981</v>
      </c>
    </row>
    <row r="223" spans="1:10" ht="12.75">
      <c r="A223" s="298"/>
      <c r="B223" s="276"/>
      <c r="C223" s="348" t="s">
        <v>47</v>
      </c>
      <c r="D223" s="279" t="s">
        <v>99</v>
      </c>
      <c r="E223" s="64">
        <v>146376.14</v>
      </c>
      <c r="F223" s="156">
        <v>130000</v>
      </c>
      <c r="G223" s="156">
        <v>130000</v>
      </c>
      <c r="H223" s="64">
        <v>146970.47</v>
      </c>
      <c r="I223" s="59">
        <f>H223/G223*100</f>
        <v>113.0542076923077</v>
      </c>
      <c r="J223" s="60">
        <f>H223/E223*100</f>
        <v>100.40602928865319</v>
      </c>
    </row>
    <row r="224" spans="1:10" ht="12.75">
      <c r="A224" s="304">
        <v>758</v>
      </c>
      <c r="B224" s="304"/>
      <c r="C224" s="305"/>
      <c r="D224" s="315" t="s">
        <v>48</v>
      </c>
      <c r="E224" s="147">
        <f>E226+E228+E241+E243+E245</f>
        <v>34731868</v>
      </c>
      <c r="F224" s="160">
        <f>F226+F241+F243+F228</f>
        <v>32630363</v>
      </c>
      <c r="G224" s="160">
        <f>G226+G241+G243+G245+G228</f>
        <v>32720355</v>
      </c>
      <c r="H224" s="147">
        <f>H226+H241+H243+H245+H228</f>
        <v>32720355</v>
      </c>
      <c r="I224" s="134">
        <f>H224/G224*100</f>
        <v>100</v>
      </c>
      <c r="J224" s="143">
        <f aca="true" t="shared" si="3" ref="J224:J229">H224/E224*100</f>
        <v>94.20845144292268</v>
      </c>
    </row>
    <row r="225" spans="1:10" ht="12.75">
      <c r="A225" s="304"/>
      <c r="B225" s="350"/>
      <c r="C225" s="314"/>
      <c r="D225" s="351" t="s">
        <v>152</v>
      </c>
      <c r="E225" s="50">
        <f>E234</f>
        <v>1223560</v>
      </c>
      <c r="F225" s="256">
        <v>0</v>
      </c>
      <c r="G225" s="256">
        <f>G234</f>
        <v>420986</v>
      </c>
      <c r="H225" s="50">
        <f>H234</f>
        <v>420986</v>
      </c>
      <c r="I225" s="206">
        <f>H225/G225*100</f>
        <v>100</v>
      </c>
      <c r="J225" s="50">
        <f t="shared" si="3"/>
        <v>34.40664944914838</v>
      </c>
    </row>
    <row r="226" spans="1:10" s="9" customFormat="1" ht="12.75">
      <c r="A226" s="352"/>
      <c r="B226" s="484">
        <v>78501</v>
      </c>
      <c r="C226" s="353"/>
      <c r="D226" s="353" t="s">
        <v>49</v>
      </c>
      <c r="E226" s="161">
        <f>E227</f>
        <v>25254893</v>
      </c>
      <c r="F226" s="148">
        <f>F227</f>
        <v>24138887</v>
      </c>
      <c r="G226" s="148">
        <f>G227</f>
        <v>23756135</v>
      </c>
      <c r="H226" s="98">
        <f>H227</f>
        <v>23756135</v>
      </c>
      <c r="I226" s="56">
        <v>100</v>
      </c>
      <c r="J226" s="63">
        <f t="shared" si="3"/>
        <v>94.0654747577034</v>
      </c>
    </row>
    <row r="227" spans="1:10" ht="12.75">
      <c r="A227" s="296"/>
      <c r="B227" s="313"/>
      <c r="C227" s="297">
        <v>2920</v>
      </c>
      <c r="D227" s="297" t="s">
        <v>97</v>
      </c>
      <c r="E227" s="150">
        <v>25254893</v>
      </c>
      <c r="F227" s="181">
        <v>24138887</v>
      </c>
      <c r="G227" s="181">
        <v>23756135</v>
      </c>
      <c r="H227" s="150">
        <v>23756135</v>
      </c>
      <c r="I227" s="59">
        <f>H227/G227*100</f>
        <v>100</v>
      </c>
      <c r="J227" s="60">
        <f t="shared" si="3"/>
        <v>94.0654747577034</v>
      </c>
    </row>
    <row r="228" spans="1:10" s="7" customFormat="1" ht="12.75">
      <c r="A228" s="292"/>
      <c r="B228" s="290">
        <v>75802</v>
      </c>
      <c r="C228" s="294"/>
      <c r="D228" s="291" t="s">
        <v>110</v>
      </c>
      <c r="E228" s="63">
        <f>E229+E234</f>
        <v>1272221</v>
      </c>
      <c r="F228" s="52">
        <f>F229</f>
        <v>0</v>
      </c>
      <c r="G228" s="52">
        <f>G234+G229</f>
        <v>472935</v>
      </c>
      <c r="H228" s="63">
        <f>H229+H234</f>
        <v>472935</v>
      </c>
      <c r="I228" s="56">
        <f>H228/G228*100</f>
        <v>100</v>
      </c>
      <c r="J228" s="63">
        <f t="shared" si="3"/>
        <v>37.173965843984654</v>
      </c>
    </row>
    <row r="229" spans="1:10" ht="12.75">
      <c r="A229" s="295"/>
      <c r="B229" s="296"/>
      <c r="C229" s="278">
        <v>2760</v>
      </c>
      <c r="D229" s="297" t="s">
        <v>98</v>
      </c>
      <c r="E229" s="64">
        <v>48661</v>
      </c>
      <c r="F229" s="58">
        <v>0</v>
      </c>
      <c r="G229" s="58">
        <v>51949</v>
      </c>
      <c r="H229" s="64">
        <v>51949</v>
      </c>
      <c r="I229" s="59">
        <v>0</v>
      </c>
      <c r="J229" s="60">
        <f t="shared" si="3"/>
        <v>106.75695115184645</v>
      </c>
    </row>
    <row r="230" spans="1:10" ht="12.75">
      <c r="A230" s="295"/>
      <c r="B230" s="296"/>
      <c r="C230" s="278">
        <v>6180</v>
      </c>
      <c r="D230" s="297" t="s">
        <v>211</v>
      </c>
      <c r="E230" s="64"/>
      <c r="F230" s="58"/>
      <c r="G230" s="58"/>
      <c r="H230" s="64"/>
      <c r="I230" s="59"/>
      <c r="J230" s="60"/>
    </row>
    <row r="231" spans="1:10" ht="12.75">
      <c r="A231" s="295"/>
      <c r="B231" s="296"/>
      <c r="C231" s="278"/>
      <c r="D231" s="297" t="s">
        <v>212</v>
      </c>
      <c r="E231" s="64"/>
      <c r="F231" s="58"/>
      <c r="G231" s="58"/>
      <c r="H231" s="64"/>
      <c r="I231" s="59"/>
      <c r="J231" s="60"/>
    </row>
    <row r="232" spans="1:10" ht="12.75">
      <c r="A232" s="295"/>
      <c r="B232" s="296"/>
      <c r="C232" s="278"/>
      <c r="D232" s="297" t="s">
        <v>277</v>
      </c>
      <c r="E232" s="64"/>
      <c r="F232" s="58"/>
      <c r="G232" s="58"/>
      <c r="H232" s="64"/>
      <c r="I232" s="59"/>
      <c r="J232" s="60"/>
    </row>
    <row r="233" spans="1:10" ht="12.75">
      <c r="A233" s="295"/>
      <c r="B233" s="296"/>
      <c r="C233" s="278"/>
      <c r="D233" s="297" t="s">
        <v>213</v>
      </c>
      <c r="E233" s="64"/>
      <c r="F233" s="58"/>
      <c r="G233" s="58"/>
      <c r="H233" s="64"/>
      <c r="I233" s="59"/>
      <c r="J233" s="60"/>
    </row>
    <row r="234" spans="1:10" ht="12.75">
      <c r="A234" s="318"/>
      <c r="B234" s="298"/>
      <c r="C234" s="278"/>
      <c r="D234" s="297" t="s">
        <v>214</v>
      </c>
      <c r="E234" s="60">
        <v>1223560</v>
      </c>
      <c r="F234" s="58">
        <v>0</v>
      </c>
      <c r="G234" s="58">
        <v>420986</v>
      </c>
      <c r="H234" s="60">
        <v>420986</v>
      </c>
      <c r="I234" s="59">
        <f>H234/G234*100</f>
        <v>100</v>
      </c>
      <c r="J234" s="60">
        <f>H234/E234*100</f>
        <v>34.40664944914838</v>
      </c>
    </row>
    <row r="235" spans="1:10" ht="12.75">
      <c r="A235" s="332"/>
      <c r="B235" s="332"/>
      <c r="C235" s="332"/>
      <c r="D235" s="332"/>
      <c r="E235" s="73" t="s">
        <v>291</v>
      </c>
      <c r="F235" s="71"/>
      <c r="G235" s="71"/>
      <c r="H235" s="73"/>
      <c r="I235" s="72"/>
      <c r="J235" s="73"/>
    </row>
    <row r="236" spans="1:10" ht="12.75">
      <c r="A236" s="332"/>
      <c r="B236" s="332"/>
      <c r="C236" s="332"/>
      <c r="D236" s="332"/>
      <c r="E236" s="73"/>
      <c r="F236" s="71"/>
      <c r="G236" s="71"/>
      <c r="H236" s="73"/>
      <c r="I236" s="72"/>
      <c r="J236" s="73"/>
    </row>
    <row r="237" spans="1:10" ht="12.75">
      <c r="A237" s="281"/>
      <c r="B237" s="282"/>
      <c r="C237" s="281"/>
      <c r="D237" s="281"/>
      <c r="E237" s="74" t="s">
        <v>6</v>
      </c>
      <c r="F237" s="75" t="s">
        <v>81</v>
      </c>
      <c r="G237" s="76" t="s">
        <v>79</v>
      </c>
      <c r="H237" s="74" t="s">
        <v>6</v>
      </c>
      <c r="I237" s="77" t="s">
        <v>7</v>
      </c>
      <c r="J237" s="78"/>
    </row>
    <row r="238" spans="1:10" ht="12.75">
      <c r="A238" s="283" t="s">
        <v>2</v>
      </c>
      <c r="B238" s="283" t="s">
        <v>3</v>
      </c>
      <c r="C238" s="283" t="s">
        <v>4</v>
      </c>
      <c r="D238" s="283" t="s">
        <v>142</v>
      </c>
      <c r="E238" s="79" t="s">
        <v>244</v>
      </c>
      <c r="F238" s="80" t="s">
        <v>82</v>
      </c>
      <c r="G238" s="81" t="s">
        <v>80</v>
      </c>
      <c r="H238" s="79" t="s">
        <v>252</v>
      </c>
      <c r="I238" s="82"/>
      <c r="J238" s="83"/>
    </row>
    <row r="239" spans="1:10" ht="12.75">
      <c r="A239" s="284"/>
      <c r="B239" s="284"/>
      <c r="C239" s="284"/>
      <c r="D239" s="283"/>
      <c r="E239" s="84"/>
      <c r="F239" s="85" t="s">
        <v>252</v>
      </c>
      <c r="G239" s="86" t="s">
        <v>5</v>
      </c>
      <c r="H239" s="84"/>
      <c r="I239" s="87" t="s">
        <v>83</v>
      </c>
      <c r="J239" s="88" t="s">
        <v>84</v>
      </c>
    </row>
    <row r="240" spans="1:10" ht="12.75">
      <c r="A240" s="285">
        <v>1</v>
      </c>
      <c r="B240" s="285">
        <v>2</v>
      </c>
      <c r="C240" s="285">
        <v>3</v>
      </c>
      <c r="D240" s="285">
        <v>4</v>
      </c>
      <c r="E240" s="89">
        <v>5</v>
      </c>
      <c r="F240" s="90">
        <v>6</v>
      </c>
      <c r="G240" s="90">
        <v>7</v>
      </c>
      <c r="H240" s="91">
        <v>8</v>
      </c>
      <c r="I240" s="92">
        <v>9</v>
      </c>
      <c r="J240" s="93">
        <v>10</v>
      </c>
    </row>
    <row r="241" spans="1:10" s="7" customFormat="1" ht="12.75">
      <c r="A241" s="311"/>
      <c r="B241" s="312">
        <v>75803</v>
      </c>
      <c r="C241" s="291"/>
      <c r="D241" s="291" t="s">
        <v>141</v>
      </c>
      <c r="E241" s="63">
        <f>E242</f>
        <v>5930020</v>
      </c>
      <c r="F241" s="52">
        <f>F242</f>
        <v>6455847</v>
      </c>
      <c r="G241" s="52">
        <f>G242</f>
        <v>6455847</v>
      </c>
      <c r="H241" s="63">
        <f>H242</f>
        <v>6455847</v>
      </c>
      <c r="I241" s="56">
        <f>H241/G241*100</f>
        <v>100</v>
      </c>
      <c r="J241" s="63">
        <f>H241/E241*100</f>
        <v>108.86720449509446</v>
      </c>
    </row>
    <row r="242" spans="1:10" ht="12.75">
      <c r="A242" s="296"/>
      <c r="B242" s="276"/>
      <c r="C242" s="297">
        <v>2920</v>
      </c>
      <c r="D242" s="297" t="s">
        <v>97</v>
      </c>
      <c r="E242" s="60">
        <v>5930020</v>
      </c>
      <c r="F242" s="58">
        <v>6455847</v>
      </c>
      <c r="G242" s="58">
        <v>6455847</v>
      </c>
      <c r="H242" s="60">
        <v>6455847</v>
      </c>
      <c r="I242" s="59">
        <f>H242/G242*100</f>
        <v>100</v>
      </c>
      <c r="J242" s="60">
        <f>H242/E242*100</f>
        <v>108.86720449509446</v>
      </c>
    </row>
    <row r="243" spans="1:10" ht="12.75">
      <c r="A243" s="311"/>
      <c r="B243" s="310">
        <v>75832</v>
      </c>
      <c r="C243" s="291"/>
      <c r="D243" s="291" t="s">
        <v>52</v>
      </c>
      <c r="E243" s="63">
        <f>E244</f>
        <v>2274734</v>
      </c>
      <c r="F243" s="52">
        <f>F244</f>
        <v>2035629</v>
      </c>
      <c r="G243" s="52">
        <f>G244</f>
        <v>2035438</v>
      </c>
      <c r="H243" s="63">
        <f>H244</f>
        <v>2035438</v>
      </c>
      <c r="I243" s="56">
        <f>H243/G243*100</f>
        <v>100</v>
      </c>
      <c r="J243" s="63">
        <f>H243/E243*100</f>
        <v>89.48026450565209</v>
      </c>
    </row>
    <row r="244" spans="1:10" ht="12.75">
      <c r="A244" s="296"/>
      <c r="B244" s="276"/>
      <c r="C244" s="297">
        <v>2920</v>
      </c>
      <c r="D244" s="297" t="s">
        <v>97</v>
      </c>
      <c r="E244" s="60">
        <v>2274734</v>
      </c>
      <c r="F244" s="58">
        <v>2035629</v>
      </c>
      <c r="G244" s="58">
        <v>2035438</v>
      </c>
      <c r="H244" s="60">
        <v>2035438</v>
      </c>
      <c r="I244" s="59">
        <f>H244/G244*100</f>
        <v>100</v>
      </c>
      <c r="J244" s="60">
        <f>H244/E244*100</f>
        <v>89.48026450565209</v>
      </c>
    </row>
    <row r="245" spans="1:10" ht="12.75">
      <c r="A245" s="296"/>
      <c r="B245" s="312">
        <v>75814</v>
      </c>
      <c r="C245" s="291"/>
      <c r="D245" s="291" t="s">
        <v>127</v>
      </c>
      <c r="E245" s="55">
        <v>0</v>
      </c>
      <c r="F245" s="52">
        <v>0</v>
      </c>
      <c r="G245" s="52">
        <v>0</v>
      </c>
      <c r="H245" s="55">
        <v>0</v>
      </c>
      <c r="I245" s="56">
        <v>0</v>
      </c>
      <c r="J245" s="63">
        <v>0</v>
      </c>
    </row>
    <row r="246" spans="1:10" ht="12.75">
      <c r="A246" s="296"/>
      <c r="B246" s="313"/>
      <c r="C246" s="300" t="s">
        <v>37</v>
      </c>
      <c r="D246" s="297" t="s">
        <v>128</v>
      </c>
      <c r="E246" s="64">
        <v>0</v>
      </c>
      <c r="F246" s="58">
        <v>0</v>
      </c>
      <c r="G246" s="58">
        <v>0</v>
      </c>
      <c r="H246" s="64">
        <v>0</v>
      </c>
      <c r="I246" s="59">
        <v>0</v>
      </c>
      <c r="J246" s="60">
        <v>0</v>
      </c>
    </row>
    <row r="247" spans="1:10" ht="12.75">
      <c r="A247" s="302">
        <v>801</v>
      </c>
      <c r="B247" s="354"/>
      <c r="C247" s="355"/>
      <c r="D247" s="303" t="s">
        <v>53</v>
      </c>
      <c r="E247" s="46">
        <f>E276+E281+E249+E265</f>
        <v>206513.66999999998</v>
      </c>
      <c r="F247" s="48">
        <f>F276+F281</f>
        <v>141248</v>
      </c>
      <c r="G247" s="48">
        <f>G276+G281+G249+G265+G260</f>
        <v>196360</v>
      </c>
      <c r="H247" s="46">
        <f>H276+H281+H249+H265+H260</f>
        <v>179085.76</v>
      </c>
      <c r="I247" s="49">
        <f>H247/G247*100</f>
        <v>91.20277042167449</v>
      </c>
      <c r="J247" s="50">
        <f>H247/E247*100</f>
        <v>86.71859833782433</v>
      </c>
    </row>
    <row r="248" spans="1:10" ht="12.75">
      <c r="A248" s="304"/>
      <c r="B248" s="356"/>
      <c r="C248" s="357"/>
      <c r="D248" s="351" t="s">
        <v>152</v>
      </c>
      <c r="E248" s="65">
        <v>0</v>
      </c>
      <c r="F248" s="66">
        <f>F282</f>
        <v>0</v>
      </c>
      <c r="G248" s="66">
        <f>G282+G250+G266</f>
        <v>6500</v>
      </c>
      <c r="H248" s="65">
        <f>H250+H266+H282</f>
        <v>6500</v>
      </c>
      <c r="I248" s="146">
        <f>H248/G248*100</f>
        <v>100</v>
      </c>
      <c r="J248" s="65">
        <v>0</v>
      </c>
    </row>
    <row r="249" spans="1:10" ht="12.75">
      <c r="A249" s="323"/>
      <c r="B249" s="358">
        <v>80102</v>
      </c>
      <c r="C249" s="321"/>
      <c r="D249" s="325" t="s">
        <v>215</v>
      </c>
      <c r="E249" s="55">
        <f>E254+E259</f>
        <v>2224.87</v>
      </c>
      <c r="F249" s="155">
        <v>0</v>
      </c>
      <c r="G249" s="155">
        <f>G254+G259</f>
        <v>9672</v>
      </c>
      <c r="H249" s="55">
        <f>H254+H259</f>
        <v>9671.42</v>
      </c>
      <c r="I249" s="56">
        <f>H249/G249*100</f>
        <v>99.99400330851944</v>
      </c>
      <c r="J249" s="55">
        <f>H249/E249*100</f>
        <v>434.6959597639413</v>
      </c>
    </row>
    <row r="250" spans="1:10" ht="12.75">
      <c r="A250" s="326"/>
      <c r="B250" s="386"/>
      <c r="C250" s="321"/>
      <c r="D250" s="322" t="s">
        <v>152</v>
      </c>
      <c r="E250" s="55">
        <v>0</v>
      </c>
      <c r="F250" s="155">
        <v>0</v>
      </c>
      <c r="G250" s="155">
        <f>G259</f>
        <v>1663</v>
      </c>
      <c r="H250" s="55">
        <f>H259</f>
        <v>1663.32</v>
      </c>
      <c r="I250" s="158">
        <f>H250/G250*100</f>
        <v>100.01924233313288</v>
      </c>
      <c r="J250" s="55">
        <v>0</v>
      </c>
    </row>
    <row r="251" spans="1:10" ht="12.75">
      <c r="A251" s="326"/>
      <c r="B251" s="334"/>
      <c r="C251" s="279">
        <v>2110</v>
      </c>
      <c r="D251" s="297" t="s">
        <v>12</v>
      </c>
      <c r="E251" s="55"/>
      <c r="F251" s="155"/>
      <c r="G251" s="155"/>
      <c r="H251" s="55"/>
      <c r="I251" s="106"/>
      <c r="J251" s="55"/>
    </row>
    <row r="252" spans="1:10" ht="12.75">
      <c r="A252" s="326"/>
      <c r="B252" s="334"/>
      <c r="C252" s="279"/>
      <c r="D252" s="297" t="s">
        <v>13</v>
      </c>
      <c r="E252" s="55"/>
      <c r="F252" s="155"/>
      <c r="G252" s="155"/>
      <c r="H252" s="55"/>
      <c r="I252" s="106"/>
      <c r="J252" s="55"/>
    </row>
    <row r="253" spans="1:10" ht="12.75">
      <c r="A253" s="326"/>
      <c r="B253" s="334"/>
      <c r="C253" s="279"/>
      <c r="D253" s="297" t="s">
        <v>14</v>
      </c>
      <c r="E253" s="55"/>
      <c r="F253" s="155"/>
      <c r="G253" s="155"/>
      <c r="H253" s="55"/>
      <c r="I253" s="106"/>
      <c r="J253" s="55"/>
    </row>
    <row r="254" spans="1:10" ht="12.75">
      <c r="A254" s="326"/>
      <c r="B254" s="334"/>
      <c r="C254" s="279"/>
      <c r="D254" s="297" t="s">
        <v>15</v>
      </c>
      <c r="E254" s="64">
        <v>2224.87</v>
      </c>
      <c r="F254" s="156">
        <v>0</v>
      </c>
      <c r="G254" s="156">
        <v>8009</v>
      </c>
      <c r="H254" s="64">
        <v>8008.1</v>
      </c>
      <c r="I254" s="106">
        <f>H254/G254*100</f>
        <v>99.98876264202772</v>
      </c>
      <c r="J254" s="60">
        <f>H254/E254*100</f>
        <v>359.93563668888527</v>
      </c>
    </row>
    <row r="255" spans="1:10" ht="12.75">
      <c r="A255" s="326"/>
      <c r="B255" s="334"/>
      <c r="C255" s="279">
        <v>6410</v>
      </c>
      <c r="D255" s="300" t="s">
        <v>12</v>
      </c>
      <c r="E255" s="64"/>
      <c r="F255" s="156"/>
      <c r="G255" s="156"/>
      <c r="H255" s="64"/>
      <c r="I255" s="106"/>
      <c r="J255" s="64"/>
    </row>
    <row r="256" spans="1:10" ht="12.75">
      <c r="A256" s="326"/>
      <c r="B256" s="334"/>
      <c r="C256" s="279"/>
      <c r="D256" s="300" t="s">
        <v>233</v>
      </c>
      <c r="E256" s="64"/>
      <c r="F256" s="156"/>
      <c r="G256" s="156"/>
      <c r="H256" s="64"/>
      <c r="I256" s="106"/>
      <c r="J256" s="64"/>
    </row>
    <row r="257" spans="1:10" ht="12.75">
      <c r="A257" s="326"/>
      <c r="B257" s="334"/>
      <c r="C257" s="279"/>
      <c r="D257" s="300" t="s">
        <v>234</v>
      </c>
      <c r="E257" s="64"/>
      <c r="F257" s="156"/>
      <c r="G257" s="156"/>
      <c r="H257" s="64"/>
      <c r="I257" s="106"/>
      <c r="J257" s="64"/>
    </row>
    <row r="258" spans="1:10" ht="12.75">
      <c r="A258" s="326"/>
      <c r="B258" s="334"/>
      <c r="C258" s="279"/>
      <c r="D258" s="300" t="s">
        <v>235</v>
      </c>
      <c r="E258" s="64"/>
      <c r="F258" s="156"/>
      <c r="G258" s="156"/>
      <c r="H258" s="64"/>
      <c r="I258" s="106"/>
      <c r="J258" s="64"/>
    </row>
    <row r="259" spans="1:10" ht="12.75">
      <c r="A259" s="326"/>
      <c r="B259" s="359"/>
      <c r="C259" s="279"/>
      <c r="D259" s="300" t="s">
        <v>236</v>
      </c>
      <c r="E259" s="64">
        <v>0</v>
      </c>
      <c r="F259" s="156">
        <v>0</v>
      </c>
      <c r="G259" s="156">
        <v>1663</v>
      </c>
      <c r="H259" s="64">
        <v>1663.32</v>
      </c>
      <c r="I259" s="106">
        <f>H259/G259*100</f>
        <v>100.01924233313288</v>
      </c>
      <c r="J259" s="64">
        <v>0</v>
      </c>
    </row>
    <row r="260" spans="1:10" ht="12.75">
      <c r="A260" s="326"/>
      <c r="B260" s="386">
        <v>80105</v>
      </c>
      <c r="C260" s="321"/>
      <c r="D260" s="291" t="s">
        <v>267</v>
      </c>
      <c r="E260" s="55">
        <v>0</v>
      </c>
      <c r="F260" s="155">
        <v>0</v>
      </c>
      <c r="G260" s="155">
        <f>G264</f>
        <v>16109</v>
      </c>
      <c r="H260" s="55">
        <f>H264</f>
        <v>16109.36</v>
      </c>
      <c r="I260" s="158">
        <f>H260/G260*100</f>
        <v>100.00223477559129</v>
      </c>
      <c r="J260" s="55">
        <v>0</v>
      </c>
    </row>
    <row r="261" spans="1:10" ht="12.75">
      <c r="A261" s="326"/>
      <c r="B261" s="334"/>
      <c r="C261" s="279">
        <v>2310</v>
      </c>
      <c r="D261" s="277" t="s">
        <v>136</v>
      </c>
      <c r="E261" s="64"/>
      <c r="F261" s="156"/>
      <c r="G261" s="156"/>
      <c r="H261" s="64"/>
      <c r="I261" s="106"/>
      <c r="J261" s="64"/>
    </row>
    <row r="262" spans="1:10" ht="12.75">
      <c r="A262" s="326"/>
      <c r="B262" s="334"/>
      <c r="C262" s="279"/>
      <c r="D262" s="277" t="s">
        <v>87</v>
      </c>
      <c r="E262" s="64"/>
      <c r="F262" s="156"/>
      <c r="G262" s="156"/>
      <c r="H262" s="64"/>
      <c r="I262" s="106"/>
      <c r="J262" s="64"/>
    </row>
    <row r="263" spans="1:10" ht="12.75">
      <c r="A263" s="326"/>
      <c r="B263" s="334"/>
      <c r="C263" s="279"/>
      <c r="D263" s="277" t="s">
        <v>137</v>
      </c>
      <c r="E263" s="64"/>
      <c r="F263" s="156"/>
      <c r="G263" s="156"/>
      <c r="H263" s="64"/>
      <c r="I263" s="106"/>
      <c r="J263" s="64"/>
    </row>
    <row r="264" spans="1:10" ht="12.75">
      <c r="A264" s="326"/>
      <c r="B264" s="334"/>
      <c r="C264" s="279"/>
      <c r="D264" s="277" t="s">
        <v>138</v>
      </c>
      <c r="E264" s="64">
        <v>0</v>
      </c>
      <c r="F264" s="156">
        <v>0</v>
      </c>
      <c r="G264" s="156">
        <v>16109</v>
      </c>
      <c r="H264" s="64">
        <v>16109.36</v>
      </c>
      <c r="I264" s="106">
        <f>H264/G264*100</f>
        <v>100.00223477559129</v>
      </c>
      <c r="J264" s="64">
        <v>0</v>
      </c>
    </row>
    <row r="265" spans="1:10" ht="12.75">
      <c r="A265" s="396"/>
      <c r="B265" s="323">
        <v>80111</v>
      </c>
      <c r="C265" s="325"/>
      <c r="D265" s="321" t="s">
        <v>238</v>
      </c>
      <c r="E265" s="55">
        <f>E270</f>
        <v>16111.61</v>
      </c>
      <c r="F265" s="155"/>
      <c r="G265" s="155">
        <f>G270+G275</f>
        <v>20837</v>
      </c>
      <c r="H265" s="55">
        <f>H270+H275</f>
        <v>20837</v>
      </c>
      <c r="I265" s="56">
        <f>H265/G265*100</f>
        <v>100</v>
      </c>
      <c r="J265" s="55">
        <v>0</v>
      </c>
    </row>
    <row r="266" spans="1:10" ht="12.75">
      <c r="A266" s="396"/>
      <c r="B266" s="326"/>
      <c r="C266" s="325"/>
      <c r="D266" s="322" t="s">
        <v>152</v>
      </c>
      <c r="E266" s="55"/>
      <c r="F266" s="155"/>
      <c r="G266" s="155">
        <f>G275</f>
        <v>4837</v>
      </c>
      <c r="H266" s="55">
        <f>H275</f>
        <v>4836.68</v>
      </c>
      <c r="I266" s="56">
        <f>H266/G266*100</f>
        <v>99.99338432912963</v>
      </c>
      <c r="J266" s="55">
        <v>0</v>
      </c>
    </row>
    <row r="267" spans="1:10" ht="12.75">
      <c r="A267" s="396"/>
      <c r="B267" s="329"/>
      <c r="C267" s="348">
        <v>2110</v>
      </c>
      <c r="D267" s="297" t="s">
        <v>12</v>
      </c>
      <c r="E267" s="64"/>
      <c r="F267" s="156"/>
      <c r="G267" s="156"/>
      <c r="H267" s="64"/>
      <c r="I267" s="59"/>
      <c r="J267" s="64"/>
    </row>
    <row r="268" spans="1:10" ht="12.75">
      <c r="A268" s="396"/>
      <c r="B268" s="329"/>
      <c r="C268" s="348"/>
      <c r="D268" s="297" t="s">
        <v>13</v>
      </c>
      <c r="E268" s="64"/>
      <c r="F268" s="156"/>
      <c r="G268" s="156"/>
      <c r="H268" s="64"/>
      <c r="I268" s="59"/>
      <c r="J268" s="64"/>
    </row>
    <row r="269" spans="1:10" ht="12.75">
      <c r="A269" s="396"/>
      <c r="B269" s="329"/>
      <c r="C269" s="348"/>
      <c r="D269" s="297" t="s">
        <v>14</v>
      </c>
      <c r="E269" s="64"/>
      <c r="F269" s="156"/>
      <c r="G269" s="156"/>
      <c r="H269" s="64"/>
      <c r="I269" s="59"/>
      <c r="J269" s="64"/>
    </row>
    <row r="270" spans="1:10" ht="12.75">
      <c r="A270" s="396"/>
      <c r="B270" s="329"/>
      <c r="C270" s="348"/>
      <c r="D270" s="297" t="s">
        <v>15</v>
      </c>
      <c r="E270" s="64">
        <v>16111.61</v>
      </c>
      <c r="F270" s="156">
        <v>0</v>
      </c>
      <c r="G270" s="156">
        <v>16000</v>
      </c>
      <c r="H270" s="64">
        <v>16000.32</v>
      </c>
      <c r="I270" s="59">
        <f>H270/G270*100</f>
        <v>100.002</v>
      </c>
      <c r="J270" s="64">
        <v>0</v>
      </c>
    </row>
    <row r="271" spans="1:10" ht="12.75">
      <c r="A271" s="396"/>
      <c r="B271" s="329"/>
      <c r="C271" s="348">
        <v>6410</v>
      </c>
      <c r="D271" s="300" t="s">
        <v>12</v>
      </c>
      <c r="E271" s="64"/>
      <c r="F271" s="156"/>
      <c r="G271" s="156"/>
      <c r="H271" s="64"/>
      <c r="I271" s="59"/>
      <c r="J271" s="64"/>
    </row>
    <row r="272" spans="1:10" ht="12.75">
      <c r="A272" s="396"/>
      <c r="B272" s="329"/>
      <c r="C272" s="348"/>
      <c r="D272" s="300" t="s">
        <v>233</v>
      </c>
      <c r="E272" s="64"/>
      <c r="F272" s="156"/>
      <c r="G272" s="156"/>
      <c r="H272" s="64"/>
      <c r="I272" s="59"/>
      <c r="J272" s="64"/>
    </row>
    <row r="273" spans="1:10" ht="12.75">
      <c r="A273" s="396"/>
      <c r="B273" s="329"/>
      <c r="C273" s="348"/>
      <c r="D273" s="300" t="s">
        <v>234</v>
      </c>
      <c r="E273" s="64"/>
      <c r="F273" s="156"/>
      <c r="G273" s="156"/>
      <c r="H273" s="64"/>
      <c r="I273" s="59"/>
      <c r="J273" s="64"/>
    </row>
    <row r="274" spans="1:10" ht="12.75">
      <c r="A274" s="396"/>
      <c r="B274" s="329"/>
      <c r="C274" s="348"/>
      <c r="D274" s="300" t="s">
        <v>235</v>
      </c>
      <c r="E274" s="64"/>
      <c r="F274" s="156"/>
      <c r="G274" s="156"/>
      <c r="H274" s="64"/>
      <c r="I274" s="59"/>
      <c r="J274" s="64"/>
    </row>
    <row r="275" spans="1:10" ht="12.75">
      <c r="A275" s="396"/>
      <c r="B275" s="277"/>
      <c r="C275" s="348"/>
      <c r="D275" s="300" t="s">
        <v>236</v>
      </c>
      <c r="E275" s="64">
        <v>0</v>
      </c>
      <c r="F275" s="156">
        <v>0</v>
      </c>
      <c r="G275" s="156">
        <v>4837</v>
      </c>
      <c r="H275" s="64">
        <v>4836.68</v>
      </c>
      <c r="I275" s="59">
        <f>H275/G275*100</f>
        <v>99.99338432912963</v>
      </c>
      <c r="J275" s="64">
        <v>0</v>
      </c>
    </row>
    <row r="276" spans="1:10" s="7" customFormat="1" ht="12.75">
      <c r="A276" s="311"/>
      <c r="B276" s="312">
        <v>80120</v>
      </c>
      <c r="C276" s="294"/>
      <c r="D276" s="321" t="s">
        <v>54</v>
      </c>
      <c r="E276" s="55">
        <f>SUM(E277:E280)</f>
        <v>63969.44</v>
      </c>
      <c r="F276" s="52">
        <f>SUM(F277:F280)</f>
        <v>35248</v>
      </c>
      <c r="G276" s="52">
        <f>SUM(G277:G280)</f>
        <v>43242</v>
      </c>
      <c r="H276" s="55">
        <f>SUM(H277:H280)</f>
        <v>40105.579999999994</v>
      </c>
      <c r="I276" s="56">
        <f>H276/G276*100</f>
        <v>92.74682022108134</v>
      </c>
      <c r="J276" s="63">
        <f aca="true" t="shared" si="4" ref="J276:J281">H276/E276*100</f>
        <v>62.69490556740843</v>
      </c>
    </row>
    <row r="277" spans="1:13" ht="12.75">
      <c r="A277" s="296"/>
      <c r="B277" s="313"/>
      <c r="C277" s="278" t="s">
        <v>34</v>
      </c>
      <c r="D277" s="279" t="s">
        <v>96</v>
      </c>
      <c r="E277" s="64">
        <v>648</v>
      </c>
      <c r="F277" s="58">
        <v>546</v>
      </c>
      <c r="G277" s="58">
        <v>546</v>
      </c>
      <c r="H277" s="64">
        <v>602</v>
      </c>
      <c r="I277" s="106">
        <f>H277/G277*100</f>
        <v>110.25641025641026</v>
      </c>
      <c r="J277" s="60">
        <f t="shared" si="4"/>
        <v>92.90123456790124</v>
      </c>
      <c r="K277" s="29"/>
      <c r="L277" s="29"/>
      <c r="M277" s="31"/>
    </row>
    <row r="278" spans="1:13" ht="12.75">
      <c r="A278" s="296"/>
      <c r="B278" s="313"/>
      <c r="C278" s="278" t="s">
        <v>55</v>
      </c>
      <c r="D278" s="279" t="s">
        <v>94</v>
      </c>
      <c r="E278" s="64">
        <v>49347.48</v>
      </c>
      <c r="F278" s="58">
        <v>34702</v>
      </c>
      <c r="G278" s="58">
        <v>38492</v>
      </c>
      <c r="H278" s="64">
        <v>35242.74</v>
      </c>
      <c r="I278" s="106">
        <f>H278/G278*100</f>
        <v>91.55860958121167</v>
      </c>
      <c r="J278" s="60">
        <f t="shared" si="4"/>
        <v>71.41750703379381</v>
      </c>
      <c r="K278" s="29"/>
      <c r="L278" s="29"/>
      <c r="M278" s="29"/>
    </row>
    <row r="279" spans="1:13" ht="12.75">
      <c r="A279" s="296"/>
      <c r="B279" s="313"/>
      <c r="C279" s="278" t="s">
        <v>36</v>
      </c>
      <c r="D279" s="279" t="s">
        <v>100</v>
      </c>
      <c r="E279" s="64">
        <v>24.63</v>
      </c>
      <c r="F279" s="58">
        <v>0</v>
      </c>
      <c r="G279" s="58">
        <v>0</v>
      </c>
      <c r="H279" s="64">
        <v>52.31</v>
      </c>
      <c r="I279" s="106">
        <v>0</v>
      </c>
      <c r="J279" s="60">
        <f t="shared" si="4"/>
        <v>212.38327243199353</v>
      </c>
      <c r="K279" s="29"/>
      <c r="L279" s="29"/>
      <c r="M279" s="31"/>
    </row>
    <row r="280" spans="1:13" ht="12.75">
      <c r="A280" s="296"/>
      <c r="B280" s="276"/>
      <c r="C280" s="278" t="s">
        <v>37</v>
      </c>
      <c r="D280" s="279" t="s">
        <v>93</v>
      </c>
      <c r="E280" s="64">
        <v>13949.33</v>
      </c>
      <c r="F280" s="58">
        <v>0</v>
      </c>
      <c r="G280" s="58">
        <v>4204</v>
      </c>
      <c r="H280" s="64">
        <v>4208.53</v>
      </c>
      <c r="I280" s="106">
        <f>H280/G280*100</f>
        <v>100.10775451950522</v>
      </c>
      <c r="J280" s="60">
        <f t="shared" si="4"/>
        <v>30.17012286611615</v>
      </c>
      <c r="K280" s="29"/>
      <c r="L280" s="29"/>
      <c r="M280" s="31"/>
    </row>
    <row r="281" spans="1:12" s="7" customFormat="1" ht="12.75">
      <c r="A281" s="311"/>
      <c r="B281" s="310">
        <v>80130</v>
      </c>
      <c r="C281" s="360"/>
      <c r="D281" s="361" t="s">
        <v>122</v>
      </c>
      <c r="E281" s="157">
        <f>SUM(E283:E285)</f>
        <v>124207.75</v>
      </c>
      <c r="F281" s="162">
        <f>SUM(F283:F285)</f>
        <v>106000</v>
      </c>
      <c r="G281" s="162">
        <f>SUM(G283:G285)</f>
        <v>106500</v>
      </c>
      <c r="H281" s="157">
        <f>SUM(H283:H285)</f>
        <v>92362.4</v>
      </c>
      <c r="I281" s="158">
        <f>H281/G281*100</f>
        <v>86.72525821596243</v>
      </c>
      <c r="J281" s="63">
        <f t="shared" si="4"/>
        <v>74.36122142136863</v>
      </c>
      <c r="K281" s="30"/>
      <c r="L281" s="30"/>
    </row>
    <row r="282" spans="1:12" s="7" customFormat="1" ht="12.75">
      <c r="A282" s="311"/>
      <c r="B282" s="312"/>
      <c r="C282" s="360"/>
      <c r="D282" s="322" t="s">
        <v>152</v>
      </c>
      <c r="E282" s="163">
        <v>0</v>
      </c>
      <c r="F282" s="164">
        <v>0</v>
      </c>
      <c r="G282" s="164">
        <v>0</v>
      </c>
      <c r="H282" s="163">
        <v>0</v>
      </c>
      <c r="I282" s="165">
        <v>0</v>
      </c>
      <c r="J282" s="98">
        <v>0</v>
      </c>
      <c r="K282" s="30"/>
      <c r="L282" s="30"/>
    </row>
    <row r="283" spans="1:12" ht="12.75">
      <c r="A283" s="296"/>
      <c r="B283" s="313"/>
      <c r="C283" s="278" t="s">
        <v>34</v>
      </c>
      <c r="D283" s="279" t="s">
        <v>96</v>
      </c>
      <c r="E283" s="64">
        <v>1162</v>
      </c>
      <c r="F283" s="58">
        <v>500</v>
      </c>
      <c r="G283" s="58">
        <v>1000</v>
      </c>
      <c r="H283" s="64">
        <v>918</v>
      </c>
      <c r="I283" s="106">
        <f>H283/G283*100</f>
        <v>91.8</v>
      </c>
      <c r="J283" s="60">
        <f>H283/E283*100</f>
        <v>79.00172117039587</v>
      </c>
      <c r="K283" s="29"/>
      <c r="L283" s="29"/>
    </row>
    <row r="284" spans="1:12" ht="12.75">
      <c r="A284" s="296"/>
      <c r="B284" s="313"/>
      <c r="C284" s="278" t="s">
        <v>56</v>
      </c>
      <c r="D284" s="279" t="s">
        <v>94</v>
      </c>
      <c r="E284" s="64">
        <v>123045.75</v>
      </c>
      <c r="F284" s="58">
        <v>104500</v>
      </c>
      <c r="G284" s="58">
        <v>104500</v>
      </c>
      <c r="H284" s="64">
        <v>91443.48</v>
      </c>
      <c r="I284" s="106">
        <f>H284/G284*100</f>
        <v>87.50572248803827</v>
      </c>
      <c r="J284" s="60">
        <f>H284/E284*100</f>
        <v>74.31665051413803</v>
      </c>
      <c r="K284" s="29"/>
      <c r="L284" s="29"/>
    </row>
    <row r="285" spans="1:12" ht="12.75">
      <c r="A285" s="296"/>
      <c r="B285" s="313"/>
      <c r="C285" s="278" t="s">
        <v>37</v>
      </c>
      <c r="D285" s="279" t="s">
        <v>93</v>
      </c>
      <c r="E285" s="64">
        <v>0</v>
      </c>
      <c r="F285" s="58">
        <v>1000</v>
      </c>
      <c r="G285" s="58">
        <v>1000</v>
      </c>
      <c r="H285" s="64">
        <v>0.92</v>
      </c>
      <c r="I285" s="106">
        <f>H285/G285*100</f>
        <v>0.092</v>
      </c>
      <c r="J285" s="60">
        <v>0</v>
      </c>
      <c r="K285" s="29"/>
      <c r="L285" s="29"/>
    </row>
    <row r="286" spans="1:21" ht="12.75">
      <c r="A286" s="362">
        <v>851</v>
      </c>
      <c r="B286" s="362"/>
      <c r="C286" s="363"/>
      <c r="D286" s="364" t="s">
        <v>74</v>
      </c>
      <c r="E286" s="166">
        <f>E288+E300+E305+E312+E317</f>
        <v>4730242.84</v>
      </c>
      <c r="F286" s="167">
        <f>F288+F300+F305+F312+F317</f>
        <v>3356189</v>
      </c>
      <c r="G286" s="167">
        <f>G288+G300+G305+G312+G317</f>
        <v>3481511</v>
      </c>
      <c r="H286" s="166">
        <f>H288+H300+H305+H312+H317</f>
        <v>3330318.84</v>
      </c>
      <c r="I286" s="168">
        <f>H286/G286*100</f>
        <v>95.65728328877891</v>
      </c>
      <c r="J286" s="50">
        <f>H286/E286*100</f>
        <v>70.40481752518228</v>
      </c>
      <c r="L286" s="18"/>
      <c r="M286" s="18"/>
      <c r="N286" s="18"/>
      <c r="O286" s="18"/>
      <c r="P286" s="19"/>
      <c r="Q286" s="19"/>
      <c r="R286" s="19"/>
      <c r="S286" s="20"/>
      <c r="T286" s="20"/>
      <c r="U286" s="21"/>
    </row>
    <row r="287" spans="1:21" ht="12.75">
      <c r="A287" s="350"/>
      <c r="B287" s="357"/>
      <c r="C287" s="357"/>
      <c r="D287" s="351" t="s">
        <v>152</v>
      </c>
      <c r="E287" s="169">
        <v>0</v>
      </c>
      <c r="F287" s="170">
        <v>0</v>
      </c>
      <c r="G287" s="170">
        <v>0</v>
      </c>
      <c r="H287" s="169">
        <v>0</v>
      </c>
      <c r="I287" s="171">
        <v>0</v>
      </c>
      <c r="J287" s="65">
        <v>0</v>
      </c>
      <c r="L287" s="18"/>
      <c r="M287" s="18"/>
      <c r="N287" s="18"/>
      <c r="O287" s="18"/>
      <c r="P287" s="19"/>
      <c r="Q287" s="19"/>
      <c r="R287" s="19"/>
      <c r="S287" s="20"/>
      <c r="T287" s="20"/>
      <c r="U287" s="21"/>
    </row>
    <row r="288" spans="1:21" ht="12.75">
      <c r="A288" s="323"/>
      <c r="B288" s="343">
        <v>85111</v>
      </c>
      <c r="C288" s="325"/>
      <c r="D288" s="325" t="s">
        <v>175</v>
      </c>
      <c r="E288" s="172">
        <f>E289+E290+E291</f>
        <v>485210.92</v>
      </c>
      <c r="F288" s="173">
        <f>F289+F290</f>
        <v>351780</v>
      </c>
      <c r="G288" s="173">
        <f>G289+G290+G291</f>
        <v>351780</v>
      </c>
      <c r="H288" s="172">
        <f>H289+H290+H291</f>
        <v>732909.86</v>
      </c>
      <c r="I288" s="174">
        <f>H288/G288*100</f>
        <v>208.34324293592584</v>
      </c>
      <c r="J288" s="63">
        <f>H288/E288*100</f>
        <v>151.04974554158838</v>
      </c>
      <c r="K288" s="26"/>
      <c r="L288" s="18"/>
      <c r="M288" s="18"/>
      <c r="N288" s="18"/>
      <c r="O288" s="18"/>
      <c r="P288" s="19"/>
      <c r="Q288" s="19"/>
      <c r="R288" s="19"/>
      <c r="S288" s="20"/>
      <c r="T288" s="20"/>
      <c r="U288" s="21"/>
    </row>
    <row r="289" spans="1:21" ht="12.75">
      <c r="A289" s="326"/>
      <c r="B289" s="365"/>
      <c r="C289" s="366" t="s">
        <v>24</v>
      </c>
      <c r="D289" s="279" t="s">
        <v>125</v>
      </c>
      <c r="E289" s="175">
        <v>383760</v>
      </c>
      <c r="F289" s="176">
        <v>351780</v>
      </c>
      <c r="G289" s="176">
        <v>351780</v>
      </c>
      <c r="H289" s="175">
        <v>348901.8</v>
      </c>
      <c r="I289" s="177">
        <f>H289/G289*100</f>
        <v>99.18181818181819</v>
      </c>
      <c r="J289" s="60">
        <f>H289/E289*100</f>
        <v>90.91666666666667</v>
      </c>
      <c r="L289" s="18"/>
      <c r="M289" s="18"/>
      <c r="N289" s="18"/>
      <c r="O289" s="18"/>
      <c r="P289" s="19"/>
      <c r="Q289" s="19"/>
      <c r="R289" s="19"/>
      <c r="S289" s="20"/>
      <c r="T289" s="20"/>
      <c r="U289" s="21"/>
    </row>
    <row r="290" spans="1:21" ht="12.75">
      <c r="A290" s="326"/>
      <c r="B290" s="365"/>
      <c r="C290" s="366" t="s">
        <v>36</v>
      </c>
      <c r="D290" s="279" t="s">
        <v>100</v>
      </c>
      <c r="E290" s="175">
        <v>1450.92</v>
      </c>
      <c r="F290" s="176">
        <v>0</v>
      </c>
      <c r="G290" s="176">
        <v>0</v>
      </c>
      <c r="H290" s="175">
        <v>39034.12</v>
      </c>
      <c r="I290" s="177">
        <v>0</v>
      </c>
      <c r="J290" s="60">
        <f>H290/E290*100</f>
        <v>2690.3013260551925</v>
      </c>
      <c r="L290" s="18"/>
      <c r="M290" s="18"/>
      <c r="N290" s="18"/>
      <c r="O290" s="18"/>
      <c r="P290" s="19"/>
      <c r="Q290" s="19"/>
      <c r="R290" s="19"/>
      <c r="S290" s="20"/>
      <c r="T290" s="20"/>
      <c r="U290" s="21"/>
    </row>
    <row r="291" spans="1:21" ht="12.75">
      <c r="A291" s="361"/>
      <c r="B291" s="366"/>
      <c r="C291" s="366" t="s">
        <v>37</v>
      </c>
      <c r="D291" s="279" t="s">
        <v>93</v>
      </c>
      <c r="E291" s="175">
        <v>100000</v>
      </c>
      <c r="F291" s="176">
        <v>0</v>
      </c>
      <c r="G291" s="176"/>
      <c r="H291" s="175">
        <v>344973.94</v>
      </c>
      <c r="I291" s="177">
        <v>0</v>
      </c>
      <c r="J291" s="60">
        <f>H291/E291*100</f>
        <v>344.97393999999997</v>
      </c>
      <c r="L291" s="18"/>
      <c r="M291" s="18"/>
      <c r="N291" s="18"/>
      <c r="O291" s="18"/>
      <c r="P291" s="19"/>
      <c r="Q291" s="19"/>
      <c r="R291" s="19"/>
      <c r="S291" s="20"/>
      <c r="T291" s="20"/>
      <c r="U291" s="21"/>
    </row>
    <row r="292" spans="1:21" ht="12.75">
      <c r="A292" s="386"/>
      <c r="B292" s="334"/>
      <c r="C292" s="334"/>
      <c r="D292" s="334"/>
      <c r="E292" s="186"/>
      <c r="F292" s="187"/>
      <c r="G292" s="187"/>
      <c r="H292" s="186"/>
      <c r="I292" s="188"/>
      <c r="J292" s="73"/>
      <c r="L292" s="18"/>
      <c r="M292" s="18"/>
      <c r="N292" s="18"/>
      <c r="O292" s="18"/>
      <c r="P292" s="19"/>
      <c r="Q292" s="19"/>
      <c r="R292" s="19"/>
      <c r="S292" s="20"/>
      <c r="T292" s="20"/>
      <c r="U292" s="21"/>
    </row>
    <row r="293" spans="1:21" ht="12.75">
      <c r="A293" s="386"/>
      <c r="B293" s="334"/>
      <c r="C293" s="334"/>
      <c r="D293" s="334"/>
      <c r="E293" s="186"/>
      <c r="F293" s="187"/>
      <c r="G293" s="187"/>
      <c r="H293" s="186"/>
      <c r="I293" s="188"/>
      <c r="J293" s="73"/>
      <c r="L293" s="18"/>
      <c r="M293" s="18"/>
      <c r="N293" s="18"/>
      <c r="O293" s="18"/>
      <c r="P293" s="19"/>
      <c r="Q293" s="19"/>
      <c r="R293" s="19"/>
      <c r="S293" s="20"/>
      <c r="T293" s="20"/>
      <c r="U293" s="21"/>
    </row>
    <row r="294" spans="1:21" ht="12.75">
      <c r="A294" s="386"/>
      <c r="B294" s="334"/>
      <c r="C294" s="334"/>
      <c r="D294" s="334"/>
      <c r="E294" s="70" t="s">
        <v>292</v>
      </c>
      <c r="F294" s="187"/>
      <c r="G294" s="187"/>
      <c r="H294" s="186"/>
      <c r="I294" s="188"/>
      <c r="J294" s="73"/>
      <c r="L294" s="18"/>
      <c r="M294" s="18"/>
      <c r="N294" s="18"/>
      <c r="O294" s="18"/>
      <c r="P294" s="19"/>
      <c r="Q294" s="19"/>
      <c r="R294" s="19"/>
      <c r="S294" s="20"/>
      <c r="T294" s="20"/>
      <c r="U294" s="21"/>
    </row>
    <row r="295" spans="1:21" ht="12.75">
      <c r="A295" s="386"/>
      <c r="B295" s="334"/>
      <c r="C295" s="334"/>
      <c r="D295" s="334"/>
      <c r="E295" s="186"/>
      <c r="F295" s="187"/>
      <c r="G295" s="187"/>
      <c r="H295" s="186"/>
      <c r="I295" s="188"/>
      <c r="J295" s="73"/>
      <c r="L295" s="18"/>
      <c r="M295" s="18"/>
      <c r="N295" s="18"/>
      <c r="O295" s="18"/>
      <c r="P295" s="19"/>
      <c r="Q295" s="19"/>
      <c r="R295" s="19"/>
      <c r="S295" s="20"/>
      <c r="T295" s="20"/>
      <c r="U295" s="21"/>
    </row>
    <row r="296" spans="1:21" ht="12.75">
      <c r="A296" s="281"/>
      <c r="B296" s="282"/>
      <c r="C296" s="281"/>
      <c r="D296" s="281"/>
      <c r="E296" s="74" t="s">
        <v>6</v>
      </c>
      <c r="F296" s="75" t="s">
        <v>81</v>
      </c>
      <c r="G296" s="76" t="s">
        <v>79</v>
      </c>
      <c r="H296" s="74" t="s">
        <v>6</v>
      </c>
      <c r="I296" s="77" t="s">
        <v>7</v>
      </c>
      <c r="J296" s="78"/>
      <c r="L296" s="18"/>
      <c r="M296" s="18"/>
      <c r="N296" s="18"/>
      <c r="O296" s="18"/>
      <c r="P296" s="19"/>
      <c r="Q296" s="19"/>
      <c r="R296" s="19"/>
      <c r="S296" s="20"/>
      <c r="T296" s="20"/>
      <c r="U296" s="21"/>
    </row>
    <row r="297" spans="1:21" ht="12.75">
      <c r="A297" s="283" t="s">
        <v>2</v>
      </c>
      <c r="B297" s="283" t="s">
        <v>3</v>
      </c>
      <c r="C297" s="283" t="s">
        <v>4</v>
      </c>
      <c r="D297" s="283" t="s">
        <v>142</v>
      </c>
      <c r="E297" s="79" t="s">
        <v>244</v>
      </c>
      <c r="F297" s="80" t="s">
        <v>82</v>
      </c>
      <c r="G297" s="81" t="s">
        <v>80</v>
      </c>
      <c r="H297" s="79" t="s">
        <v>252</v>
      </c>
      <c r="I297" s="82"/>
      <c r="J297" s="83"/>
      <c r="L297" s="18"/>
      <c r="M297" s="18"/>
      <c r="N297" s="18"/>
      <c r="O297" s="18"/>
      <c r="P297" s="19"/>
      <c r="Q297" s="19"/>
      <c r="R297" s="19"/>
      <c r="S297" s="20"/>
      <c r="T297" s="20"/>
      <c r="U297" s="21"/>
    </row>
    <row r="298" spans="1:21" ht="12.75">
      <c r="A298" s="284"/>
      <c r="B298" s="284"/>
      <c r="C298" s="284"/>
      <c r="D298" s="283"/>
      <c r="E298" s="84"/>
      <c r="F298" s="85" t="s">
        <v>252</v>
      </c>
      <c r="G298" s="86" t="s">
        <v>5</v>
      </c>
      <c r="H298" s="84"/>
      <c r="I298" s="87" t="s">
        <v>83</v>
      </c>
      <c r="J298" s="88" t="s">
        <v>84</v>
      </c>
      <c r="L298" s="18"/>
      <c r="M298" s="18"/>
      <c r="N298" s="18"/>
      <c r="O298" s="18"/>
      <c r="P298" s="19"/>
      <c r="Q298" s="19"/>
      <c r="R298" s="19"/>
      <c r="S298" s="20"/>
      <c r="T298" s="20"/>
      <c r="U298" s="21"/>
    </row>
    <row r="299" spans="1:21" ht="12.75">
      <c r="A299" s="281">
        <v>1</v>
      </c>
      <c r="B299" s="285">
        <v>2</v>
      </c>
      <c r="C299" s="285">
        <v>3</v>
      </c>
      <c r="D299" s="285">
        <v>4</v>
      </c>
      <c r="E299" s="89">
        <v>5</v>
      </c>
      <c r="F299" s="90">
        <v>6</v>
      </c>
      <c r="G299" s="90">
        <v>7</v>
      </c>
      <c r="H299" s="91">
        <v>8</v>
      </c>
      <c r="I299" s="92">
        <v>9</v>
      </c>
      <c r="J299" s="93">
        <v>10</v>
      </c>
      <c r="L299" s="18"/>
      <c r="M299" s="18"/>
      <c r="N299" s="18"/>
      <c r="O299" s="18"/>
      <c r="P299" s="19"/>
      <c r="Q299" s="19"/>
      <c r="R299" s="19"/>
      <c r="S299" s="20"/>
      <c r="T299" s="20"/>
      <c r="U299" s="21"/>
    </row>
    <row r="300" spans="1:21" ht="12.75">
      <c r="A300" s="486"/>
      <c r="B300" s="371">
        <v>85153</v>
      </c>
      <c r="C300" s="372"/>
      <c r="D300" s="485" t="s">
        <v>139</v>
      </c>
      <c r="E300" s="182">
        <f>E304</f>
        <v>2800</v>
      </c>
      <c r="F300" s="183">
        <v>0</v>
      </c>
      <c r="G300" s="183">
        <f>G304</f>
        <v>3000</v>
      </c>
      <c r="H300" s="182">
        <f>H304</f>
        <v>3000</v>
      </c>
      <c r="I300" s="184">
        <f>H300/G300*100</f>
        <v>100</v>
      </c>
      <c r="J300" s="107">
        <f>H300/E300*100</f>
        <v>107.14285714285714</v>
      </c>
      <c r="L300" s="18"/>
      <c r="M300" s="18"/>
      <c r="N300" s="18"/>
      <c r="O300" s="18"/>
      <c r="P300" s="19"/>
      <c r="Q300" s="19"/>
      <c r="R300" s="19"/>
      <c r="S300" s="20"/>
      <c r="T300" s="20"/>
      <c r="U300" s="21"/>
    </row>
    <row r="301" spans="1:21" ht="12.75">
      <c r="A301" s="367"/>
      <c r="B301" s="368"/>
      <c r="C301" s="369">
        <v>2310</v>
      </c>
      <c r="D301" s="277" t="s">
        <v>136</v>
      </c>
      <c r="E301" s="175"/>
      <c r="F301" s="176"/>
      <c r="G301" s="176"/>
      <c r="H301" s="175"/>
      <c r="I301" s="177"/>
      <c r="J301" s="60"/>
      <c r="L301" s="18"/>
      <c r="M301" s="18"/>
      <c r="N301" s="18"/>
      <c r="O301" s="18"/>
      <c r="P301" s="19"/>
      <c r="Q301" s="19"/>
      <c r="R301" s="19"/>
      <c r="S301" s="20"/>
      <c r="T301" s="20"/>
      <c r="U301" s="21"/>
    </row>
    <row r="302" spans="1:21" ht="12.75">
      <c r="A302" s="367"/>
      <c r="B302" s="368"/>
      <c r="C302" s="369"/>
      <c r="D302" s="277" t="s">
        <v>87</v>
      </c>
      <c r="E302" s="175"/>
      <c r="F302" s="176"/>
      <c r="G302" s="176"/>
      <c r="H302" s="175"/>
      <c r="I302" s="177"/>
      <c r="J302" s="60"/>
      <c r="L302" s="18"/>
      <c r="M302" s="18"/>
      <c r="N302" s="18"/>
      <c r="O302" s="18"/>
      <c r="P302" s="19"/>
      <c r="Q302" s="19"/>
      <c r="R302" s="19"/>
      <c r="S302" s="20"/>
      <c r="T302" s="20"/>
      <c r="U302" s="21"/>
    </row>
    <row r="303" spans="1:21" ht="12.75">
      <c r="A303" s="367"/>
      <c r="B303" s="368"/>
      <c r="C303" s="369"/>
      <c r="D303" s="277" t="s">
        <v>137</v>
      </c>
      <c r="E303" s="175"/>
      <c r="F303" s="176"/>
      <c r="G303" s="176"/>
      <c r="H303" s="175"/>
      <c r="I303" s="177"/>
      <c r="J303" s="60"/>
      <c r="L303" s="18"/>
      <c r="M303" s="18"/>
      <c r="N303" s="18"/>
      <c r="O303" s="18"/>
      <c r="P303" s="19"/>
      <c r="Q303" s="19"/>
      <c r="R303" s="19"/>
      <c r="S303" s="20"/>
      <c r="T303" s="20"/>
      <c r="U303" s="21"/>
    </row>
    <row r="304" spans="1:21" ht="12.75">
      <c r="A304" s="367"/>
      <c r="B304" s="370"/>
      <c r="C304" s="369"/>
      <c r="D304" s="277" t="s">
        <v>138</v>
      </c>
      <c r="E304" s="175">
        <v>2800</v>
      </c>
      <c r="F304" s="176">
        <v>0</v>
      </c>
      <c r="G304" s="176">
        <v>3000</v>
      </c>
      <c r="H304" s="175">
        <v>3000</v>
      </c>
      <c r="I304" s="177">
        <f>H304/G304*100</f>
        <v>100</v>
      </c>
      <c r="J304" s="60">
        <f>H304/E304*100</f>
        <v>107.14285714285714</v>
      </c>
      <c r="L304" s="18"/>
      <c r="M304" s="18"/>
      <c r="N304" s="18"/>
      <c r="O304" s="18"/>
      <c r="P304" s="19"/>
      <c r="Q304" s="19"/>
      <c r="R304" s="19"/>
      <c r="S304" s="20"/>
      <c r="T304" s="20"/>
      <c r="U304" s="21"/>
    </row>
    <row r="305" spans="1:10" s="7" customFormat="1" ht="12.75">
      <c r="A305" s="367"/>
      <c r="B305" s="371">
        <v>85154</v>
      </c>
      <c r="C305" s="372"/>
      <c r="D305" s="361" t="s">
        <v>140</v>
      </c>
      <c r="E305" s="182">
        <f>E309</f>
        <v>2600</v>
      </c>
      <c r="F305" s="183">
        <v>0</v>
      </c>
      <c r="G305" s="183">
        <f>G309</f>
        <v>2600</v>
      </c>
      <c r="H305" s="182">
        <f>H309</f>
        <v>2600</v>
      </c>
      <c r="I305" s="184">
        <v>100</v>
      </c>
      <c r="J305" s="185">
        <f>H305/E305*100</f>
        <v>100</v>
      </c>
    </row>
    <row r="306" spans="1:10" s="7" customFormat="1" ht="12.75">
      <c r="A306" s="367"/>
      <c r="B306" s="368"/>
      <c r="C306" s="369">
        <v>2310</v>
      </c>
      <c r="D306" s="277" t="s">
        <v>136</v>
      </c>
      <c r="E306" s="175"/>
      <c r="F306" s="176"/>
      <c r="G306" s="176"/>
      <c r="H306" s="175"/>
      <c r="I306" s="177"/>
      <c r="J306" s="60"/>
    </row>
    <row r="307" spans="1:10" s="7" customFormat="1" ht="12.75">
      <c r="A307" s="367"/>
      <c r="B307" s="368"/>
      <c r="C307" s="369"/>
      <c r="D307" s="277" t="s">
        <v>87</v>
      </c>
      <c r="E307" s="175"/>
      <c r="F307" s="176"/>
      <c r="G307" s="176"/>
      <c r="H307" s="175"/>
      <c r="I307" s="177"/>
      <c r="J307" s="60"/>
    </row>
    <row r="308" spans="1:10" s="7" customFormat="1" ht="12.75">
      <c r="A308" s="367"/>
      <c r="B308" s="368"/>
      <c r="C308" s="369"/>
      <c r="D308" s="277" t="s">
        <v>137</v>
      </c>
      <c r="E308" s="175"/>
      <c r="F308" s="176"/>
      <c r="G308" s="176"/>
      <c r="H308" s="175"/>
      <c r="I308" s="177"/>
      <c r="J308" s="60"/>
    </row>
    <row r="309" spans="1:10" s="7" customFormat="1" ht="12.75">
      <c r="A309" s="367"/>
      <c r="B309" s="370"/>
      <c r="C309" s="369"/>
      <c r="D309" s="277" t="s">
        <v>138</v>
      </c>
      <c r="E309" s="175">
        <v>2600</v>
      </c>
      <c r="F309" s="176">
        <v>0</v>
      </c>
      <c r="G309" s="176">
        <v>2600</v>
      </c>
      <c r="H309" s="175">
        <v>2600</v>
      </c>
      <c r="I309" s="177">
        <v>100</v>
      </c>
      <c r="J309" s="60">
        <f>H309/E309*100</f>
        <v>100</v>
      </c>
    </row>
    <row r="310" spans="1:10" s="7" customFormat="1" ht="12.75">
      <c r="A310" s="311"/>
      <c r="B310" s="310">
        <v>85156</v>
      </c>
      <c r="C310" s="291"/>
      <c r="D310" s="321" t="s">
        <v>111</v>
      </c>
      <c r="E310" s="51"/>
      <c r="F310" s="52"/>
      <c r="G310" s="52"/>
      <c r="H310" s="51"/>
      <c r="I310" s="53"/>
      <c r="J310" s="54"/>
    </row>
    <row r="311" spans="1:10" s="7" customFormat="1" ht="12.75">
      <c r="A311" s="311"/>
      <c r="B311" s="312"/>
      <c r="C311" s="291"/>
      <c r="D311" s="321" t="s">
        <v>58</v>
      </c>
      <c r="E311" s="51"/>
      <c r="F311" s="52"/>
      <c r="G311" s="52"/>
      <c r="H311" s="51"/>
      <c r="I311" s="53"/>
      <c r="J311" s="54"/>
    </row>
    <row r="312" spans="1:10" ht="12.75">
      <c r="A312" s="311"/>
      <c r="B312" s="312"/>
      <c r="C312" s="291"/>
      <c r="D312" s="321" t="s">
        <v>59</v>
      </c>
      <c r="E312" s="63">
        <f>E316</f>
        <v>2157521</v>
      </c>
      <c r="F312" s="52">
        <f>F316</f>
        <v>2165000</v>
      </c>
      <c r="G312" s="52">
        <f>G316</f>
        <v>1925000</v>
      </c>
      <c r="H312" s="63">
        <f>H316</f>
        <v>1883151.6</v>
      </c>
      <c r="I312" s="56">
        <v>99.4</v>
      </c>
      <c r="J312" s="178">
        <v>124.45</v>
      </c>
    </row>
    <row r="313" spans="1:10" ht="12.75">
      <c r="A313" s="296"/>
      <c r="B313" s="313"/>
      <c r="C313" s="297">
        <v>2110</v>
      </c>
      <c r="D313" s="297" t="s">
        <v>12</v>
      </c>
      <c r="E313" s="57"/>
      <c r="F313" s="58"/>
      <c r="G313" s="58"/>
      <c r="H313" s="57"/>
      <c r="I313" s="179"/>
      <c r="J313" s="54"/>
    </row>
    <row r="314" spans="1:10" ht="12.75">
      <c r="A314" s="296"/>
      <c r="B314" s="313"/>
      <c r="C314" s="297"/>
      <c r="D314" s="297" t="s">
        <v>13</v>
      </c>
      <c r="E314" s="57"/>
      <c r="F314" s="58"/>
      <c r="G314" s="58"/>
      <c r="H314" s="57"/>
      <c r="I314" s="179"/>
      <c r="J314" s="54"/>
    </row>
    <row r="315" spans="1:10" ht="12.75">
      <c r="A315" s="296"/>
      <c r="B315" s="313"/>
      <c r="C315" s="297"/>
      <c r="D315" s="297" t="s">
        <v>14</v>
      </c>
      <c r="E315" s="57"/>
      <c r="F315" s="58"/>
      <c r="G315" s="58"/>
      <c r="H315" s="57"/>
      <c r="I315" s="179"/>
      <c r="J315" s="54"/>
    </row>
    <row r="316" spans="1:10" ht="12.75">
      <c r="A316" s="296"/>
      <c r="B316" s="276"/>
      <c r="C316" s="297"/>
      <c r="D316" s="297" t="s">
        <v>15</v>
      </c>
      <c r="E316" s="60">
        <v>2157521</v>
      </c>
      <c r="F316" s="58">
        <v>2165000</v>
      </c>
      <c r="G316" s="58">
        <v>1925000</v>
      </c>
      <c r="H316" s="60">
        <v>1883151.6</v>
      </c>
      <c r="I316" s="59">
        <f>H316/G316*100</f>
        <v>97.82605714285715</v>
      </c>
      <c r="J316" s="54">
        <f>H316/E316*100</f>
        <v>87.2831179858736</v>
      </c>
    </row>
    <row r="317" spans="1:10" ht="12.75">
      <c r="A317" s="296"/>
      <c r="B317" s="333">
        <v>85195</v>
      </c>
      <c r="C317" s="291"/>
      <c r="D317" s="294" t="s">
        <v>239</v>
      </c>
      <c r="E317" s="63">
        <f>E323+E329</f>
        <v>2082110.92</v>
      </c>
      <c r="F317" s="52">
        <f>F323+F329</f>
        <v>839409</v>
      </c>
      <c r="G317" s="52">
        <f>G323+G329</f>
        <v>1199131</v>
      </c>
      <c r="H317" s="63">
        <f>H323+H329</f>
        <v>708657.38</v>
      </c>
      <c r="I317" s="56">
        <f>H317/G317*100</f>
        <v>59.09757816285294</v>
      </c>
      <c r="J317" s="178">
        <f>H317/E317*100</f>
        <v>34.03552487011595</v>
      </c>
    </row>
    <row r="318" spans="1:10" ht="12.75">
      <c r="A318" s="296"/>
      <c r="B318" s="332"/>
      <c r="C318" s="297">
        <v>2006</v>
      </c>
      <c r="D318" s="330" t="s">
        <v>206</v>
      </c>
      <c r="E318" s="60"/>
      <c r="F318" s="58"/>
      <c r="G318" s="58"/>
      <c r="H318" s="60"/>
      <c r="I318" s="59"/>
      <c r="J318" s="54"/>
    </row>
    <row r="319" spans="1:10" ht="12.75">
      <c r="A319" s="296"/>
      <c r="B319" s="332"/>
      <c r="C319" s="297"/>
      <c r="D319" s="330" t="s">
        <v>207</v>
      </c>
      <c r="E319" s="60"/>
      <c r="F319" s="58"/>
      <c r="G319" s="58"/>
      <c r="H319" s="60"/>
      <c r="I319" s="59"/>
      <c r="J319" s="54"/>
    </row>
    <row r="320" spans="1:10" ht="12.75">
      <c r="A320" s="296"/>
      <c r="B320" s="332"/>
      <c r="C320" s="297"/>
      <c r="D320" s="330" t="s">
        <v>168</v>
      </c>
      <c r="E320" s="60"/>
      <c r="F320" s="58"/>
      <c r="G320" s="58"/>
      <c r="H320" s="60"/>
      <c r="I320" s="59"/>
      <c r="J320" s="54"/>
    </row>
    <row r="321" spans="1:10" ht="12.75">
      <c r="A321" s="296"/>
      <c r="B321" s="332"/>
      <c r="C321" s="297"/>
      <c r="D321" s="330" t="s">
        <v>208</v>
      </c>
      <c r="E321" s="60"/>
      <c r="F321" s="58"/>
      <c r="G321" s="58"/>
      <c r="H321" s="60"/>
      <c r="I321" s="59"/>
      <c r="J321" s="54"/>
    </row>
    <row r="322" spans="1:10" ht="12.75">
      <c r="A322" s="296"/>
      <c r="B322" s="332"/>
      <c r="C322" s="297"/>
      <c r="D322" s="330" t="s">
        <v>209</v>
      </c>
      <c r="E322" s="60"/>
      <c r="F322" s="58"/>
      <c r="G322" s="58"/>
      <c r="H322" s="60"/>
      <c r="I322" s="59"/>
      <c r="J322" s="54"/>
    </row>
    <row r="323" spans="1:10" ht="12.75">
      <c r="A323" s="296"/>
      <c r="B323" s="332"/>
      <c r="C323" s="297"/>
      <c r="D323" s="330" t="s">
        <v>210</v>
      </c>
      <c r="E323" s="60">
        <v>312316.63</v>
      </c>
      <c r="F323" s="58">
        <v>125911</v>
      </c>
      <c r="G323" s="58">
        <v>179869</v>
      </c>
      <c r="H323" s="60">
        <v>106298.61</v>
      </c>
      <c r="I323" s="59">
        <f>H323/G323*100</f>
        <v>59.09779339408124</v>
      </c>
      <c r="J323" s="54">
        <f>H323/E323*100</f>
        <v>34.035526702500604</v>
      </c>
    </row>
    <row r="324" spans="1:10" ht="12.75">
      <c r="A324" s="296"/>
      <c r="B324" s="332"/>
      <c r="C324" s="297">
        <v>2007</v>
      </c>
      <c r="D324" s="330" t="s">
        <v>206</v>
      </c>
      <c r="E324" s="60"/>
      <c r="F324" s="58"/>
      <c r="G324" s="58"/>
      <c r="H324" s="60"/>
      <c r="I324" s="59"/>
      <c r="J324" s="54"/>
    </row>
    <row r="325" spans="1:10" ht="12.75">
      <c r="A325" s="296"/>
      <c r="B325" s="332"/>
      <c r="C325" s="297"/>
      <c r="D325" s="330" t="s">
        <v>207</v>
      </c>
      <c r="E325" s="60"/>
      <c r="F325" s="58"/>
      <c r="G325" s="58"/>
      <c r="H325" s="60"/>
      <c r="I325" s="59"/>
      <c r="J325" s="54"/>
    </row>
    <row r="326" spans="1:10" ht="12.75">
      <c r="A326" s="296"/>
      <c r="B326" s="332"/>
      <c r="C326" s="297"/>
      <c r="D326" s="330" t="s">
        <v>168</v>
      </c>
      <c r="E326" s="60"/>
      <c r="F326" s="58"/>
      <c r="G326" s="58"/>
      <c r="H326" s="60"/>
      <c r="I326" s="59"/>
      <c r="J326" s="54"/>
    </row>
    <row r="327" spans="1:10" ht="12.75">
      <c r="A327" s="296"/>
      <c r="B327" s="332"/>
      <c r="C327" s="297"/>
      <c r="D327" s="330" t="s">
        <v>208</v>
      </c>
      <c r="E327" s="60"/>
      <c r="F327" s="58"/>
      <c r="G327" s="58"/>
      <c r="H327" s="60"/>
      <c r="I327" s="59"/>
      <c r="J327" s="54"/>
    </row>
    <row r="328" spans="1:10" ht="12.75">
      <c r="A328" s="296"/>
      <c r="B328" s="332"/>
      <c r="C328" s="297"/>
      <c r="D328" s="330" t="s">
        <v>209</v>
      </c>
      <c r="E328" s="60"/>
      <c r="F328" s="58"/>
      <c r="G328" s="58"/>
      <c r="H328" s="60"/>
      <c r="I328" s="59"/>
      <c r="J328" s="54"/>
    </row>
    <row r="329" spans="1:10" ht="12.75">
      <c r="A329" s="298"/>
      <c r="B329" s="332"/>
      <c r="C329" s="297"/>
      <c r="D329" s="330" t="s">
        <v>210</v>
      </c>
      <c r="E329" s="60">
        <v>1769794.29</v>
      </c>
      <c r="F329" s="58">
        <v>713498</v>
      </c>
      <c r="G329" s="58">
        <v>1019262</v>
      </c>
      <c r="H329" s="60">
        <v>602358.77</v>
      </c>
      <c r="I329" s="59">
        <f>H329/G329*100</f>
        <v>59.09754018103295</v>
      </c>
      <c r="J329" s="54">
        <f>H329/E329*100</f>
        <v>34.03552454675396</v>
      </c>
    </row>
    <row r="330" spans="1:10" ht="12.75">
      <c r="A330" s="305">
        <v>852</v>
      </c>
      <c r="B330" s="302"/>
      <c r="C330" s="286"/>
      <c r="D330" s="303" t="s">
        <v>60</v>
      </c>
      <c r="E330" s="50">
        <f>E332+E340+E359+E378</f>
        <v>7233190.74</v>
      </c>
      <c r="F330" s="48">
        <f>F332+F340+F359+F378</f>
        <v>7412470</v>
      </c>
      <c r="G330" s="48">
        <f>G332+G340+G359+G378</f>
        <v>8773140</v>
      </c>
      <c r="H330" s="65">
        <f>H332+H340+H359+H378</f>
        <v>8761067.32</v>
      </c>
      <c r="I330" s="49">
        <f>H330/G330*100</f>
        <v>99.86239043261592</v>
      </c>
      <c r="J330" s="50">
        <f>H330/E330*100</f>
        <v>121.1231341038851</v>
      </c>
    </row>
    <row r="331" spans="1:10" ht="12.75">
      <c r="A331" s="305"/>
      <c r="B331" s="304"/>
      <c r="C331" s="314"/>
      <c r="D331" s="351" t="s">
        <v>152</v>
      </c>
      <c r="E331" s="65">
        <f>E341</f>
        <v>0</v>
      </c>
      <c r="F331" s="66">
        <f>F333</f>
        <v>0</v>
      </c>
      <c r="G331" s="66">
        <f>G341</f>
        <v>0</v>
      </c>
      <c r="H331" s="65">
        <f>H341</f>
        <v>0</v>
      </c>
      <c r="I331" s="67">
        <v>0</v>
      </c>
      <c r="J331" s="65">
        <v>0</v>
      </c>
    </row>
    <row r="332" spans="1:10" ht="12.75">
      <c r="A332" s="301"/>
      <c r="B332" s="310">
        <v>85201</v>
      </c>
      <c r="C332" s="294"/>
      <c r="D332" s="321" t="s">
        <v>61</v>
      </c>
      <c r="E332" s="55">
        <f>SUM(E335:E339)</f>
        <v>41624.13</v>
      </c>
      <c r="F332" s="52">
        <f>SUM(F335:F339)</f>
        <v>19575</v>
      </c>
      <c r="G332" s="52">
        <f>SUM(G335:G339)</f>
        <v>126098</v>
      </c>
      <c r="H332" s="55">
        <f>SUM(H335:H339)</f>
        <v>98097.92</v>
      </c>
      <c r="I332" s="56">
        <f>H332/G332*100</f>
        <v>77.79498485305079</v>
      </c>
      <c r="J332" s="178">
        <f>H332/E332*100</f>
        <v>235.67560451113332</v>
      </c>
    </row>
    <row r="333" spans="1:10" ht="12.75">
      <c r="A333" s="347"/>
      <c r="B333" s="312"/>
      <c r="C333" s="294"/>
      <c r="D333" s="322" t="s">
        <v>152</v>
      </c>
      <c r="E333" s="98">
        <v>0</v>
      </c>
      <c r="F333" s="99">
        <v>0</v>
      </c>
      <c r="G333" s="99">
        <v>0</v>
      </c>
      <c r="H333" s="98"/>
      <c r="I333" s="100">
        <v>0</v>
      </c>
      <c r="J333" s="180">
        <v>0</v>
      </c>
    </row>
    <row r="334" spans="1:10" ht="12.75">
      <c r="A334" s="296"/>
      <c r="B334" s="312"/>
      <c r="C334" s="278" t="s">
        <v>90</v>
      </c>
      <c r="D334" s="297" t="s">
        <v>102</v>
      </c>
      <c r="E334" s="55"/>
      <c r="F334" s="52"/>
      <c r="G334" s="52"/>
      <c r="H334" s="55"/>
      <c r="I334" s="59"/>
      <c r="J334" s="54"/>
    </row>
    <row r="335" spans="1:10" ht="12.75">
      <c r="A335" s="296"/>
      <c r="B335" s="312"/>
      <c r="C335" s="294"/>
      <c r="D335" s="297" t="s">
        <v>103</v>
      </c>
      <c r="E335" s="64">
        <v>2002.46</v>
      </c>
      <c r="F335" s="58">
        <v>0</v>
      </c>
      <c r="G335" s="58">
        <v>0</v>
      </c>
      <c r="H335" s="64">
        <v>0</v>
      </c>
      <c r="I335" s="59">
        <v>0</v>
      </c>
      <c r="J335" s="54">
        <f>H335/E335*100</f>
        <v>0</v>
      </c>
    </row>
    <row r="336" spans="1:10" ht="12.75">
      <c r="A336" s="296"/>
      <c r="B336" s="313"/>
      <c r="C336" s="278" t="s">
        <v>56</v>
      </c>
      <c r="D336" s="279" t="s">
        <v>94</v>
      </c>
      <c r="E336" s="64">
        <v>24841.67</v>
      </c>
      <c r="F336" s="58">
        <v>19575</v>
      </c>
      <c r="G336" s="58">
        <v>24548</v>
      </c>
      <c r="H336" s="64">
        <v>24547.92</v>
      </c>
      <c r="I336" s="59">
        <f>H336/G336*100</f>
        <v>99.99967410787029</v>
      </c>
      <c r="J336" s="54">
        <f>H336/E336*100</f>
        <v>98.81751106105186</v>
      </c>
    </row>
    <row r="337" spans="1:10" ht="12.75">
      <c r="A337" s="296"/>
      <c r="B337" s="313"/>
      <c r="C337" s="278" t="s">
        <v>176</v>
      </c>
      <c r="D337" s="279" t="s">
        <v>177</v>
      </c>
      <c r="E337" s="64"/>
      <c r="F337" s="58"/>
      <c r="G337" s="58"/>
      <c r="H337" s="64"/>
      <c r="I337" s="59"/>
      <c r="J337" s="54"/>
    </row>
    <row r="338" spans="1:10" ht="12.75">
      <c r="A338" s="296"/>
      <c r="B338" s="313"/>
      <c r="C338" s="278"/>
      <c r="D338" s="279" t="s">
        <v>178</v>
      </c>
      <c r="E338" s="64">
        <v>9780</v>
      </c>
      <c r="F338" s="58">
        <v>0</v>
      </c>
      <c r="G338" s="58">
        <v>100350</v>
      </c>
      <c r="H338" s="64">
        <v>72350</v>
      </c>
      <c r="I338" s="59">
        <f>H338/G338*100</f>
        <v>72.0976581963129</v>
      </c>
      <c r="J338" s="54">
        <f>H338/E338*100</f>
        <v>739.7750511247443</v>
      </c>
    </row>
    <row r="339" spans="1:10" ht="12.75">
      <c r="A339" s="296"/>
      <c r="B339" s="276"/>
      <c r="C339" s="307" t="s">
        <v>37</v>
      </c>
      <c r="D339" s="279" t="s">
        <v>93</v>
      </c>
      <c r="E339" s="64">
        <v>5000</v>
      </c>
      <c r="F339" s="58">
        <v>0</v>
      </c>
      <c r="G339" s="58">
        <v>1200</v>
      </c>
      <c r="H339" s="64">
        <v>1200</v>
      </c>
      <c r="I339" s="59">
        <f>H339/G339*100</f>
        <v>100</v>
      </c>
      <c r="J339" s="54">
        <v>0</v>
      </c>
    </row>
    <row r="340" spans="1:13" ht="12.75">
      <c r="A340" s="311"/>
      <c r="B340" s="312">
        <v>85202</v>
      </c>
      <c r="C340" s="397"/>
      <c r="D340" s="361" t="s">
        <v>62</v>
      </c>
      <c r="E340" s="189">
        <f>SUM(E342:E349)</f>
        <v>6431127.890000001</v>
      </c>
      <c r="F340" s="162">
        <f>SUM(F342:F349)</f>
        <v>6368400</v>
      </c>
      <c r="G340" s="162">
        <f>SUM(G342:G349)</f>
        <v>7019718</v>
      </c>
      <c r="H340" s="189">
        <f>SUM(H342:H349)</f>
        <v>7020824.91</v>
      </c>
      <c r="I340" s="190">
        <f>H340/G340*100</f>
        <v>100.01576858215672</v>
      </c>
      <c r="J340" s="189">
        <f aca="true" t="shared" si="5" ref="J340:J347">H340/E340*100</f>
        <v>109.16941833666442</v>
      </c>
      <c r="K340" s="29"/>
      <c r="L340" s="29"/>
      <c r="M340" s="29"/>
    </row>
    <row r="341" spans="1:10" ht="12.75">
      <c r="A341" s="311"/>
      <c r="B341" s="312"/>
      <c r="C341" s="319"/>
      <c r="D341" s="322" t="s">
        <v>152</v>
      </c>
      <c r="E341" s="178">
        <f>E344</f>
        <v>0</v>
      </c>
      <c r="F341" s="148">
        <v>0</v>
      </c>
      <c r="G341" s="148">
        <f>G344</f>
        <v>0</v>
      </c>
      <c r="H341" s="178">
        <f>H344</f>
        <v>0</v>
      </c>
      <c r="I341" s="191">
        <v>0</v>
      </c>
      <c r="J341" s="178">
        <v>0</v>
      </c>
    </row>
    <row r="342" spans="1:13" ht="12.75">
      <c r="A342" s="296"/>
      <c r="B342" s="313"/>
      <c r="C342" s="307" t="s">
        <v>24</v>
      </c>
      <c r="D342" s="279" t="s">
        <v>95</v>
      </c>
      <c r="E342" s="64">
        <v>4832.16</v>
      </c>
      <c r="F342" s="58">
        <v>0</v>
      </c>
      <c r="G342" s="58">
        <v>4568</v>
      </c>
      <c r="H342" s="64">
        <v>4568.99</v>
      </c>
      <c r="I342" s="179">
        <f>H342/G342*100</f>
        <v>100.02167250437827</v>
      </c>
      <c r="J342" s="54">
        <f t="shared" si="5"/>
        <v>94.55378133174398</v>
      </c>
      <c r="K342" s="29"/>
      <c r="L342" s="29"/>
      <c r="M342" s="29"/>
    </row>
    <row r="343" spans="1:13" ht="12.75">
      <c r="A343" s="283"/>
      <c r="B343" s="373"/>
      <c r="C343" s="320" t="s">
        <v>56</v>
      </c>
      <c r="D343" s="330" t="s">
        <v>94</v>
      </c>
      <c r="E343" s="111">
        <v>4273961.75</v>
      </c>
      <c r="F343" s="62">
        <v>4316400</v>
      </c>
      <c r="G343" s="62">
        <v>4600832</v>
      </c>
      <c r="H343" s="111">
        <v>4601912.79</v>
      </c>
      <c r="I343" s="179">
        <f>H343/G343*100</f>
        <v>100.02349118594202</v>
      </c>
      <c r="J343" s="54">
        <f t="shared" si="5"/>
        <v>107.6732329202525</v>
      </c>
      <c r="K343" s="29"/>
      <c r="L343" s="29"/>
      <c r="M343" s="29"/>
    </row>
    <row r="344" spans="1:13" ht="12.75">
      <c r="A344" s="283"/>
      <c r="B344" s="373"/>
      <c r="C344" s="307" t="s">
        <v>85</v>
      </c>
      <c r="D344" s="374" t="s">
        <v>187</v>
      </c>
      <c r="E344" s="64">
        <v>0</v>
      </c>
      <c r="F344" s="58">
        <v>0</v>
      </c>
      <c r="G344" s="58">
        <v>0</v>
      </c>
      <c r="H344" s="64"/>
      <c r="I344" s="179">
        <v>0</v>
      </c>
      <c r="J344" s="54">
        <v>0</v>
      </c>
      <c r="K344" s="29"/>
      <c r="L344" s="29"/>
      <c r="M344" s="29"/>
    </row>
    <row r="345" spans="1:13" ht="12.75">
      <c r="A345" s="283"/>
      <c r="B345" s="373"/>
      <c r="C345" s="307" t="s">
        <v>176</v>
      </c>
      <c r="D345" s="279" t="s">
        <v>177</v>
      </c>
      <c r="E345" s="64"/>
      <c r="F345" s="58"/>
      <c r="G345" s="58"/>
      <c r="H345" s="64"/>
      <c r="I345" s="179"/>
      <c r="J345" s="54"/>
      <c r="K345" s="29"/>
      <c r="L345" s="29"/>
      <c r="M345" s="29"/>
    </row>
    <row r="346" spans="1:13" ht="12.75">
      <c r="A346" s="283"/>
      <c r="B346" s="373"/>
      <c r="C346" s="307"/>
      <c r="D346" s="279" t="s">
        <v>178</v>
      </c>
      <c r="E346" s="64">
        <v>0</v>
      </c>
      <c r="F346" s="58">
        <v>0</v>
      </c>
      <c r="G346" s="58">
        <v>200</v>
      </c>
      <c r="H346" s="64">
        <v>200</v>
      </c>
      <c r="I346" s="179">
        <v>100</v>
      </c>
      <c r="J346" s="54">
        <v>0</v>
      </c>
      <c r="K346" s="29"/>
      <c r="L346" s="29"/>
      <c r="M346" s="29"/>
    </row>
    <row r="347" spans="1:13" ht="12.75">
      <c r="A347" s="283"/>
      <c r="B347" s="373"/>
      <c r="C347" s="307" t="s">
        <v>63</v>
      </c>
      <c r="D347" s="279" t="s">
        <v>93</v>
      </c>
      <c r="E347" s="64">
        <v>22.98</v>
      </c>
      <c r="F347" s="58">
        <v>0</v>
      </c>
      <c r="G347" s="58">
        <v>0</v>
      </c>
      <c r="H347" s="64">
        <v>25.13</v>
      </c>
      <c r="I347" s="179">
        <v>0</v>
      </c>
      <c r="J347" s="57">
        <f t="shared" si="5"/>
        <v>109.35596170583115</v>
      </c>
      <c r="K347" s="29"/>
      <c r="L347" s="29"/>
      <c r="M347" s="29"/>
    </row>
    <row r="348" spans="1:10" ht="12.75">
      <c r="A348" s="296"/>
      <c r="B348" s="313"/>
      <c r="C348" s="307">
        <v>2130</v>
      </c>
      <c r="D348" s="279" t="s">
        <v>92</v>
      </c>
      <c r="E348" s="64"/>
      <c r="F348" s="58"/>
      <c r="G348" s="58"/>
      <c r="H348" s="64"/>
      <c r="I348" s="179"/>
      <c r="J348" s="54"/>
    </row>
    <row r="349" spans="1:10" ht="12.75">
      <c r="A349" s="298"/>
      <c r="B349" s="276"/>
      <c r="C349" s="307"/>
      <c r="D349" s="279" t="s">
        <v>57</v>
      </c>
      <c r="E349" s="60">
        <v>2152311</v>
      </c>
      <c r="F349" s="58">
        <v>2052000</v>
      </c>
      <c r="G349" s="58">
        <v>2414118</v>
      </c>
      <c r="H349" s="60">
        <v>2414118</v>
      </c>
      <c r="I349" s="179">
        <f>H349/G349*100</f>
        <v>100</v>
      </c>
      <c r="J349" s="54">
        <f>H349/E349*100</f>
        <v>112.16399488735595</v>
      </c>
    </row>
    <row r="350" spans="1:10" ht="12.75">
      <c r="A350" s="332"/>
      <c r="B350" s="332"/>
      <c r="C350" s="428"/>
      <c r="D350" s="334"/>
      <c r="E350" s="73"/>
      <c r="F350" s="71"/>
      <c r="G350" s="71"/>
      <c r="H350" s="73"/>
      <c r="I350" s="196"/>
      <c r="J350" s="197"/>
    </row>
    <row r="351" spans="1:10" ht="12.75">
      <c r="A351" s="332"/>
      <c r="B351" s="332"/>
      <c r="C351" s="428"/>
      <c r="D351" s="334"/>
      <c r="E351" s="73"/>
      <c r="F351" s="71"/>
      <c r="G351" s="71"/>
      <c r="H351" s="73"/>
      <c r="I351" s="196"/>
      <c r="J351" s="197"/>
    </row>
    <row r="352" spans="1:10" ht="12.75">
      <c r="A352" s="332"/>
      <c r="B352" s="332"/>
      <c r="C352" s="428"/>
      <c r="D352" s="334"/>
      <c r="E352" s="73"/>
      <c r="F352" s="71"/>
      <c r="G352" s="71"/>
      <c r="H352" s="73"/>
      <c r="I352" s="196"/>
      <c r="J352" s="197"/>
    </row>
    <row r="353" spans="1:10" ht="12.75">
      <c r="A353" s="332"/>
      <c r="B353" s="332"/>
      <c r="C353" s="428"/>
      <c r="D353" s="334"/>
      <c r="E353" s="103" t="s">
        <v>293</v>
      </c>
      <c r="F353" s="71"/>
      <c r="G353" s="71"/>
      <c r="H353" s="73"/>
      <c r="I353" s="196"/>
      <c r="J353" s="197"/>
    </row>
    <row r="354" spans="1:10" ht="12.75">
      <c r="A354" s="332"/>
      <c r="B354" s="332"/>
      <c r="C354" s="428"/>
      <c r="D354" s="334"/>
      <c r="E354" s="73"/>
      <c r="F354" s="71"/>
      <c r="G354" s="71"/>
      <c r="H354" s="73"/>
      <c r="I354" s="196"/>
      <c r="J354" s="197"/>
    </row>
    <row r="355" spans="1:10" ht="12.75">
      <c r="A355" s="281"/>
      <c r="B355" s="282"/>
      <c r="C355" s="281"/>
      <c r="D355" s="281"/>
      <c r="E355" s="74" t="s">
        <v>6</v>
      </c>
      <c r="F355" s="75" t="s">
        <v>81</v>
      </c>
      <c r="G355" s="76" t="s">
        <v>79</v>
      </c>
      <c r="H355" s="74" t="s">
        <v>6</v>
      </c>
      <c r="I355" s="77" t="s">
        <v>7</v>
      </c>
      <c r="J355" s="78"/>
    </row>
    <row r="356" spans="1:10" ht="12.75">
      <c r="A356" s="283" t="s">
        <v>2</v>
      </c>
      <c r="B356" s="283" t="s">
        <v>3</v>
      </c>
      <c r="C356" s="283" t="s">
        <v>4</v>
      </c>
      <c r="D356" s="283" t="s">
        <v>142</v>
      </c>
      <c r="E356" s="79" t="s">
        <v>244</v>
      </c>
      <c r="F356" s="80" t="s">
        <v>82</v>
      </c>
      <c r="G356" s="81" t="s">
        <v>80</v>
      </c>
      <c r="H356" s="79" t="s">
        <v>252</v>
      </c>
      <c r="I356" s="82"/>
      <c r="J356" s="83"/>
    </row>
    <row r="357" spans="1:10" ht="12.75">
      <c r="A357" s="284"/>
      <c r="B357" s="284"/>
      <c r="C357" s="284"/>
      <c r="D357" s="283"/>
      <c r="E357" s="84"/>
      <c r="F357" s="85" t="s">
        <v>252</v>
      </c>
      <c r="G357" s="86" t="s">
        <v>5</v>
      </c>
      <c r="H357" s="84"/>
      <c r="I357" s="87" t="s">
        <v>83</v>
      </c>
      <c r="J357" s="88" t="s">
        <v>84</v>
      </c>
    </row>
    <row r="358" spans="1:10" ht="12.75">
      <c r="A358" s="281">
        <v>1</v>
      </c>
      <c r="B358" s="281">
        <v>2</v>
      </c>
      <c r="C358" s="285">
        <v>3</v>
      </c>
      <c r="D358" s="285">
        <v>4</v>
      </c>
      <c r="E358" s="89">
        <v>5</v>
      </c>
      <c r="F358" s="90">
        <v>6</v>
      </c>
      <c r="G358" s="90">
        <v>7</v>
      </c>
      <c r="H358" s="91">
        <v>8</v>
      </c>
      <c r="I358" s="92">
        <v>9</v>
      </c>
      <c r="J358" s="93">
        <v>10</v>
      </c>
    </row>
    <row r="359" spans="1:10" s="7" customFormat="1" ht="12.75">
      <c r="A359" s="309"/>
      <c r="B359" s="310">
        <v>85204</v>
      </c>
      <c r="C359" s="397"/>
      <c r="D359" s="331" t="s">
        <v>72</v>
      </c>
      <c r="E359" s="157">
        <f>E363+E365+E376</f>
        <v>750288.72</v>
      </c>
      <c r="F359" s="162">
        <f>F363+F365+F376</f>
        <v>1015495</v>
      </c>
      <c r="G359" s="162">
        <f>G363+G365+G376+G372</f>
        <v>1618018</v>
      </c>
      <c r="H359" s="185">
        <f>H363+H365+H376+H372</f>
        <v>1632838.49</v>
      </c>
      <c r="I359" s="190">
        <f>H359/G359*100</f>
        <v>100.91596570619114</v>
      </c>
      <c r="J359" s="189">
        <f>H359/E359*100</f>
        <v>217.62802058386274</v>
      </c>
    </row>
    <row r="360" spans="1:10" s="7" customFormat="1" ht="12.75">
      <c r="A360" s="311"/>
      <c r="B360" s="312"/>
      <c r="C360" s="307">
        <v>2120</v>
      </c>
      <c r="D360" s="297" t="s">
        <v>12</v>
      </c>
      <c r="E360" s="64"/>
      <c r="F360" s="58"/>
      <c r="G360" s="58"/>
      <c r="H360" s="64"/>
      <c r="I360" s="179"/>
      <c r="J360" s="54"/>
    </row>
    <row r="361" spans="1:10" s="7" customFormat="1" ht="12.75">
      <c r="A361" s="311"/>
      <c r="B361" s="312"/>
      <c r="C361" s="307"/>
      <c r="D361" s="297" t="s">
        <v>188</v>
      </c>
      <c r="E361" s="64"/>
      <c r="F361" s="58"/>
      <c r="G361" s="58"/>
      <c r="H361" s="64"/>
      <c r="I361" s="179"/>
      <c r="J361" s="54"/>
    </row>
    <row r="362" spans="1:10" s="7" customFormat="1" ht="12.75">
      <c r="A362" s="311"/>
      <c r="B362" s="312"/>
      <c r="C362" s="307"/>
      <c r="D362" s="297" t="s">
        <v>107</v>
      </c>
      <c r="E362" s="64"/>
      <c r="F362" s="58"/>
      <c r="G362" s="58"/>
      <c r="H362" s="64"/>
      <c r="I362" s="179"/>
      <c r="J362" s="54"/>
    </row>
    <row r="363" spans="1:10" s="7" customFormat="1" ht="12.75">
      <c r="A363" s="311"/>
      <c r="B363" s="312"/>
      <c r="C363" s="307"/>
      <c r="D363" s="297" t="s">
        <v>189</v>
      </c>
      <c r="E363" s="64">
        <v>0</v>
      </c>
      <c r="F363" s="58">
        <v>0</v>
      </c>
      <c r="G363" s="58">
        <v>0</v>
      </c>
      <c r="H363" s="64">
        <v>0</v>
      </c>
      <c r="I363" s="179">
        <v>0</v>
      </c>
      <c r="J363" s="54">
        <v>0</v>
      </c>
    </row>
    <row r="364" spans="1:10" s="7" customFormat="1" ht="12.75">
      <c r="A364" s="311"/>
      <c r="B364" s="312"/>
      <c r="C364" s="307">
        <v>2130</v>
      </c>
      <c r="D364" s="279" t="s">
        <v>92</v>
      </c>
      <c r="E364" s="64"/>
      <c r="F364" s="58"/>
      <c r="G364" s="58"/>
      <c r="H364" s="64"/>
      <c r="I364" s="179"/>
      <c r="J364" s="54"/>
    </row>
    <row r="365" spans="1:10" s="7" customFormat="1" ht="12.75">
      <c r="A365" s="311"/>
      <c r="B365" s="312"/>
      <c r="C365" s="278"/>
      <c r="D365" s="279" t="s">
        <v>57</v>
      </c>
      <c r="E365" s="64">
        <v>28701</v>
      </c>
      <c r="F365" s="58">
        <v>0</v>
      </c>
      <c r="G365" s="58">
        <v>25308</v>
      </c>
      <c r="H365" s="64">
        <v>25308</v>
      </c>
      <c r="I365" s="179">
        <f>H365/G365*100</f>
        <v>100</v>
      </c>
      <c r="J365" s="54">
        <f>H365/E365*100</f>
        <v>88.17811226089684</v>
      </c>
    </row>
    <row r="366" spans="1:11" ht="12.75">
      <c r="A366" s="283"/>
      <c r="B366" s="373"/>
      <c r="C366" s="457">
        <v>2160</v>
      </c>
      <c r="D366" s="297" t="s">
        <v>232</v>
      </c>
      <c r="E366" s="219"/>
      <c r="F366" s="219"/>
      <c r="G366" s="219"/>
      <c r="H366" s="274"/>
      <c r="I366" s="274"/>
      <c r="J366" s="403"/>
      <c r="K366" s="24"/>
    </row>
    <row r="367" spans="1:11" ht="12.75">
      <c r="A367" s="283"/>
      <c r="B367" s="373"/>
      <c r="C367" s="457"/>
      <c r="D367" s="297" t="s">
        <v>13</v>
      </c>
      <c r="E367" s="219"/>
      <c r="F367" s="219"/>
      <c r="G367" s="219"/>
      <c r="H367" s="274"/>
      <c r="I367" s="274"/>
      <c r="J367" s="403"/>
      <c r="K367" s="24"/>
    </row>
    <row r="368" spans="1:11" ht="12.75">
      <c r="A368" s="283"/>
      <c r="B368" s="373"/>
      <c r="C368" s="457"/>
      <c r="D368" s="297" t="s">
        <v>278</v>
      </c>
      <c r="E368" s="219"/>
      <c r="F368" s="219"/>
      <c r="G368" s="219"/>
      <c r="H368" s="274"/>
      <c r="I368" s="274"/>
      <c r="J368" s="403"/>
      <c r="K368" s="24"/>
    </row>
    <row r="369" spans="1:11" ht="12.75">
      <c r="A369" s="283"/>
      <c r="B369" s="373"/>
      <c r="C369" s="457"/>
      <c r="D369" s="297" t="s">
        <v>279</v>
      </c>
      <c r="E369" s="219"/>
      <c r="F369" s="219"/>
      <c r="G369" s="219"/>
      <c r="H369" s="274"/>
      <c r="I369" s="274"/>
      <c r="J369" s="403"/>
      <c r="K369" s="24"/>
    </row>
    <row r="370" spans="1:11" ht="12.75">
      <c r="A370" s="283"/>
      <c r="B370" s="373"/>
      <c r="C370" s="457"/>
      <c r="D370" s="297" t="s">
        <v>280</v>
      </c>
      <c r="E370" s="219"/>
      <c r="F370" s="219"/>
      <c r="G370" s="219"/>
      <c r="H370" s="274"/>
      <c r="I370" s="274"/>
      <c r="J370" s="403"/>
      <c r="K370" s="24"/>
    </row>
    <row r="371" spans="1:11" ht="12.75">
      <c r="A371" s="283"/>
      <c r="B371" s="373"/>
      <c r="C371" s="457"/>
      <c r="D371" s="297" t="s">
        <v>281</v>
      </c>
      <c r="E371" s="219"/>
      <c r="F371" s="219"/>
      <c r="G371" s="219"/>
      <c r="H371" s="274"/>
      <c r="I371" s="274"/>
      <c r="J371" s="403"/>
      <c r="K371" s="24"/>
    </row>
    <row r="372" spans="1:11" ht="12.75">
      <c r="A372" s="283"/>
      <c r="B372" s="373"/>
      <c r="C372" s="457"/>
      <c r="D372" s="297" t="s">
        <v>282</v>
      </c>
      <c r="E372" s="219">
        <v>0</v>
      </c>
      <c r="F372" s="219">
        <v>0</v>
      </c>
      <c r="G372" s="219">
        <v>577215</v>
      </c>
      <c r="H372" s="274">
        <v>573102.98</v>
      </c>
      <c r="I372" s="274">
        <f>H372/G372*100</f>
        <v>99.28761033583673</v>
      </c>
      <c r="J372" s="403">
        <v>0</v>
      </c>
      <c r="K372" s="24"/>
    </row>
    <row r="373" spans="1:10" ht="12.75">
      <c r="A373" s="296"/>
      <c r="B373" s="313"/>
      <c r="C373" s="398">
        <v>2900</v>
      </c>
      <c r="D373" s="404" t="s">
        <v>197</v>
      </c>
      <c r="E373" s="401"/>
      <c r="F373" s="402"/>
      <c r="G373" s="402"/>
      <c r="H373" s="401"/>
      <c r="I373" s="403"/>
      <c r="J373" s="403"/>
    </row>
    <row r="374" spans="1:10" ht="12.75">
      <c r="A374" s="296"/>
      <c r="B374" s="313"/>
      <c r="C374" s="299"/>
      <c r="D374" s="300" t="s">
        <v>198</v>
      </c>
      <c r="E374" s="111"/>
      <c r="F374" s="235"/>
      <c r="G374" s="236"/>
      <c r="H374" s="111"/>
      <c r="I374" s="54"/>
      <c r="J374" s="54"/>
    </row>
    <row r="375" spans="1:10" ht="12.75">
      <c r="A375" s="296"/>
      <c r="B375" s="313"/>
      <c r="C375" s="299"/>
      <c r="D375" s="300" t="s">
        <v>199</v>
      </c>
      <c r="E375" s="111"/>
      <c r="F375" s="235"/>
      <c r="G375" s="236"/>
      <c r="H375" s="111"/>
      <c r="I375" s="54"/>
      <c r="J375" s="54"/>
    </row>
    <row r="376" spans="1:10" ht="12.75">
      <c r="A376" s="296"/>
      <c r="B376" s="276"/>
      <c r="C376" s="299"/>
      <c r="D376" s="300" t="s">
        <v>200</v>
      </c>
      <c r="E376" s="111">
        <v>721587.72</v>
      </c>
      <c r="F376" s="235">
        <v>1015495</v>
      </c>
      <c r="G376" s="236">
        <v>1015495</v>
      </c>
      <c r="H376" s="111">
        <v>1034427.51</v>
      </c>
      <c r="I376" s="54">
        <f>H376/G376*100</f>
        <v>101.86436269996406</v>
      </c>
      <c r="J376" s="54">
        <f>H376/E376*100</f>
        <v>143.35436722786804</v>
      </c>
    </row>
    <row r="377" spans="1:10" ht="12.75">
      <c r="A377" s="296"/>
      <c r="B377" s="312">
        <v>85205</v>
      </c>
      <c r="C377" s="310"/>
      <c r="D377" s="290" t="s">
        <v>155</v>
      </c>
      <c r="E377" s="116"/>
      <c r="F377" s="237"/>
      <c r="G377" s="238"/>
      <c r="H377" s="116"/>
      <c r="I377" s="178"/>
      <c r="J377" s="178"/>
    </row>
    <row r="378" spans="1:10" ht="12.75">
      <c r="A378" s="296"/>
      <c r="B378" s="312"/>
      <c r="C378" s="310"/>
      <c r="D378" s="290" t="s">
        <v>156</v>
      </c>
      <c r="E378" s="116">
        <f>E382</f>
        <v>10150</v>
      </c>
      <c r="F378" s="237">
        <f>F382</f>
        <v>9000</v>
      </c>
      <c r="G378" s="238">
        <f>G382</f>
        <v>9306</v>
      </c>
      <c r="H378" s="116">
        <f>H382</f>
        <v>9306</v>
      </c>
      <c r="I378" s="178">
        <v>100</v>
      </c>
      <c r="J378" s="178">
        <f>H378/E378*100</f>
        <v>91.6847290640394</v>
      </c>
    </row>
    <row r="379" spans="1:10" ht="12.75">
      <c r="A379" s="296"/>
      <c r="B379" s="313"/>
      <c r="C379" s="299">
        <v>2110</v>
      </c>
      <c r="D379" s="297" t="s">
        <v>12</v>
      </c>
      <c r="E379" s="111"/>
      <c r="F379" s="235"/>
      <c r="G379" s="236"/>
      <c r="H379" s="111"/>
      <c r="I379" s="54"/>
      <c r="J379" s="54"/>
    </row>
    <row r="380" spans="1:10" ht="12.75">
      <c r="A380" s="296"/>
      <c r="B380" s="313"/>
      <c r="C380" s="299"/>
      <c r="D380" s="297" t="s">
        <v>13</v>
      </c>
      <c r="E380" s="111"/>
      <c r="F380" s="235"/>
      <c r="G380" s="236"/>
      <c r="H380" s="111"/>
      <c r="I380" s="54"/>
      <c r="J380" s="54"/>
    </row>
    <row r="381" spans="1:10" ht="12.75">
      <c r="A381" s="296"/>
      <c r="B381" s="313"/>
      <c r="C381" s="299"/>
      <c r="D381" s="297" t="s">
        <v>14</v>
      </c>
      <c r="E381" s="111"/>
      <c r="F381" s="235"/>
      <c r="G381" s="236"/>
      <c r="H381" s="111"/>
      <c r="I381" s="54"/>
      <c r="J381" s="54"/>
    </row>
    <row r="382" spans="1:10" ht="12.75">
      <c r="A382" s="298"/>
      <c r="B382" s="276"/>
      <c r="C382" s="299"/>
      <c r="D382" s="297" t="s">
        <v>15</v>
      </c>
      <c r="E382" s="111">
        <v>10150</v>
      </c>
      <c r="F382" s="235">
        <v>9000</v>
      </c>
      <c r="G382" s="236">
        <v>9306</v>
      </c>
      <c r="H382" s="111">
        <v>9306</v>
      </c>
      <c r="I382" s="54">
        <v>100</v>
      </c>
      <c r="J382" s="54">
        <f>H382/E382*100</f>
        <v>91.6847290640394</v>
      </c>
    </row>
    <row r="383" spans="1:13" ht="12.75">
      <c r="A383" s="305">
        <v>853</v>
      </c>
      <c r="B383" s="286"/>
      <c r="C383" s="287"/>
      <c r="D383" s="286" t="s">
        <v>64</v>
      </c>
      <c r="E383" s="239"/>
      <c r="F383" s="240"/>
      <c r="G383" s="241"/>
      <c r="H383" s="239"/>
      <c r="I383" s="209"/>
      <c r="J383" s="193"/>
      <c r="L383" s="22"/>
      <c r="M383" s="22"/>
    </row>
    <row r="384" spans="1:13" ht="12.75">
      <c r="A384" s="305"/>
      <c r="B384" s="305"/>
      <c r="C384" s="315"/>
      <c r="D384" s="314" t="s">
        <v>65</v>
      </c>
      <c r="E384" s="153">
        <f>E386+E391+E403+E406+E397</f>
        <v>1794581.87</v>
      </c>
      <c r="F384" s="160">
        <f>F386+F391+F406</f>
        <v>622400</v>
      </c>
      <c r="G384" s="242">
        <f>G386+G391+G406+G403+G397</f>
        <v>725465</v>
      </c>
      <c r="H384" s="153">
        <f>H388+H391+H406+H403+H397+H386</f>
        <v>745870.03</v>
      </c>
      <c r="I384" s="243">
        <f>H384/G384*100</f>
        <v>102.81268289993315</v>
      </c>
      <c r="J384" s="135">
        <f>H384/E384*100</f>
        <v>41.562329502414954</v>
      </c>
      <c r="L384" s="22"/>
      <c r="M384" s="22"/>
    </row>
    <row r="385" spans="1:13" ht="12.75">
      <c r="A385" s="314"/>
      <c r="B385" s="314"/>
      <c r="C385" s="315"/>
      <c r="D385" s="375" t="s">
        <v>152</v>
      </c>
      <c r="E385" s="153">
        <f>E402</f>
        <v>914693</v>
      </c>
      <c r="F385" s="160">
        <v>0</v>
      </c>
      <c r="G385" s="242">
        <f>G402</f>
        <v>0</v>
      </c>
      <c r="H385" s="153">
        <f>H402</f>
        <v>0</v>
      </c>
      <c r="I385" s="243">
        <v>0</v>
      </c>
      <c r="J385" s="135">
        <v>0</v>
      </c>
      <c r="L385" s="22"/>
      <c r="M385" s="22"/>
    </row>
    <row r="386" spans="1:13" s="7" customFormat="1" ht="12.75">
      <c r="A386" s="309"/>
      <c r="B386" s="310">
        <v>85321</v>
      </c>
      <c r="C386" s="291"/>
      <c r="D386" s="291" t="s">
        <v>73</v>
      </c>
      <c r="E386" s="63">
        <f>E390</f>
        <v>131612</v>
      </c>
      <c r="F386" s="148">
        <f>F390</f>
        <v>104000</v>
      </c>
      <c r="G386" s="148">
        <f>G390</f>
        <v>165765</v>
      </c>
      <c r="H386" s="63">
        <f>H390</f>
        <v>165765</v>
      </c>
      <c r="I386" s="191">
        <v>100</v>
      </c>
      <c r="J386" s="178">
        <f>H386/E386*100</f>
        <v>125.9497614199313</v>
      </c>
      <c r="L386" s="23"/>
      <c r="M386" s="23"/>
    </row>
    <row r="387" spans="1:13" ht="12.75">
      <c r="A387" s="296"/>
      <c r="B387" s="313"/>
      <c r="C387" s="297">
        <v>2110</v>
      </c>
      <c r="D387" s="297" t="s">
        <v>12</v>
      </c>
      <c r="E387" s="63"/>
      <c r="F387" s="181"/>
      <c r="G387" s="181"/>
      <c r="H387" s="179"/>
      <c r="I387" s="149"/>
      <c r="J387" s="54"/>
      <c r="L387" s="22"/>
      <c r="M387" s="22"/>
    </row>
    <row r="388" spans="1:10" ht="12.75">
      <c r="A388" s="296"/>
      <c r="B388" s="313"/>
      <c r="C388" s="297"/>
      <c r="D388" s="297" t="s">
        <v>13</v>
      </c>
      <c r="E388" s="63"/>
      <c r="F388" s="181"/>
      <c r="G388" s="181"/>
      <c r="H388" s="63"/>
      <c r="I388" s="149"/>
      <c r="J388" s="54"/>
    </row>
    <row r="389" spans="1:10" ht="12.75">
      <c r="A389" s="296"/>
      <c r="B389" s="313"/>
      <c r="C389" s="297"/>
      <c r="D389" s="297" t="s">
        <v>14</v>
      </c>
      <c r="E389" s="63"/>
      <c r="F389" s="181"/>
      <c r="G389" s="181"/>
      <c r="H389" s="63"/>
      <c r="I389" s="149"/>
      <c r="J389" s="54"/>
    </row>
    <row r="390" spans="1:10" ht="12.75">
      <c r="A390" s="296"/>
      <c r="B390" s="276"/>
      <c r="C390" s="297"/>
      <c r="D390" s="297" t="s">
        <v>15</v>
      </c>
      <c r="E390" s="60">
        <v>131612</v>
      </c>
      <c r="F390" s="181">
        <v>104000</v>
      </c>
      <c r="G390" s="181">
        <v>165765</v>
      </c>
      <c r="H390" s="60">
        <v>165765</v>
      </c>
      <c r="I390" s="234">
        <f>H390/G390*100</f>
        <v>100</v>
      </c>
      <c r="J390" s="54">
        <f>H390/E390*100</f>
        <v>125.9497614199313</v>
      </c>
    </row>
    <row r="391" spans="1:10" ht="12.75">
      <c r="A391" s="283"/>
      <c r="B391" s="310">
        <v>85322</v>
      </c>
      <c r="C391" s="290"/>
      <c r="D391" s="376" t="s">
        <v>117</v>
      </c>
      <c r="E391" s="200">
        <f>E395</f>
        <v>404000</v>
      </c>
      <c r="F391" s="237">
        <f>F395</f>
        <v>518400</v>
      </c>
      <c r="G391" s="237">
        <f>G395</f>
        <v>559700</v>
      </c>
      <c r="H391" s="200">
        <f>H395</f>
        <v>559700</v>
      </c>
      <c r="I391" s="234">
        <f>H391/G391*100</f>
        <v>100</v>
      </c>
      <c r="J391" s="178">
        <f>H391/E391*100</f>
        <v>138.53960396039605</v>
      </c>
    </row>
    <row r="392" spans="1:10" ht="12.75">
      <c r="A392" s="283"/>
      <c r="B392" s="313"/>
      <c r="C392" s="300">
        <v>2690</v>
      </c>
      <c r="D392" s="377" t="s">
        <v>123</v>
      </c>
      <c r="E392" s="244"/>
      <c r="F392" s="235"/>
      <c r="G392" s="235"/>
      <c r="H392" s="244"/>
      <c r="I392" s="234"/>
      <c r="J392" s="192"/>
    </row>
    <row r="393" spans="1:10" ht="12.75">
      <c r="A393" s="283"/>
      <c r="B393" s="313"/>
      <c r="C393" s="300"/>
      <c r="D393" s="377" t="s">
        <v>118</v>
      </c>
      <c r="E393" s="244"/>
      <c r="F393" s="235"/>
      <c r="G393" s="235"/>
      <c r="H393" s="244"/>
      <c r="I393" s="234"/>
      <c r="J393" s="192"/>
    </row>
    <row r="394" spans="1:10" ht="12.75">
      <c r="A394" s="283"/>
      <c r="B394" s="313"/>
      <c r="C394" s="300"/>
      <c r="D394" s="377" t="s">
        <v>119</v>
      </c>
      <c r="E394" s="244"/>
      <c r="F394" s="235"/>
      <c r="G394" s="235"/>
      <c r="H394" s="244"/>
      <c r="I394" s="234"/>
      <c r="J394" s="192"/>
    </row>
    <row r="395" spans="1:10" ht="12.75">
      <c r="A395" s="283"/>
      <c r="B395" s="276"/>
      <c r="C395" s="297"/>
      <c r="D395" s="378" t="s">
        <v>124</v>
      </c>
      <c r="E395" s="204">
        <v>404000</v>
      </c>
      <c r="F395" s="181">
        <v>518400</v>
      </c>
      <c r="G395" s="181">
        <v>559700</v>
      </c>
      <c r="H395" s="204">
        <v>559700</v>
      </c>
      <c r="I395" s="234">
        <f>H395/G395*100</f>
        <v>100</v>
      </c>
      <c r="J395" s="54">
        <f>H395/E395*100</f>
        <v>138.53960396039605</v>
      </c>
    </row>
    <row r="396" spans="1:10" ht="12.75">
      <c r="A396" s="283"/>
      <c r="B396" s="310">
        <v>85324</v>
      </c>
      <c r="C396" s="360"/>
      <c r="D396" s="331" t="s">
        <v>88</v>
      </c>
      <c r="E396" s="185"/>
      <c r="F396" s="245"/>
      <c r="G396" s="245"/>
      <c r="H396" s="185"/>
      <c r="I396" s="234"/>
      <c r="J396" s="189"/>
    </row>
    <row r="397" spans="1:10" ht="12.75">
      <c r="A397" s="283"/>
      <c r="B397" s="312"/>
      <c r="C397" s="294"/>
      <c r="D397" s="291" t="s">
        <v>89</v>
      </c>
      <c r="E397" s="63">
        <f>E398+E402</f>
        <v>934739</v>
      </c>
      <c r="F397" s="246">
        <v>0</v>
      </c>
      <c r="G397" s="148">
        <f>G398+G402</f>
        <v>0</v>
      </c>
      <c r="H397" s="63">
        <f>H398+H402</f>
        <v>19953</v>
      </c>
      <c r="I397" s="234">
        <v>0</v>
      </c>
      <c r="J397" s="178">
        <f>H397/E397*100</f>
        <v>2.1346065586222465</v>
      </c>
    </row>
    <row r="398" spans="1:10" ht="12.75">
      <c r="A398" s="283"/>
      <c r="B398" s="313"/>
      <c r="C398" s="278" t="s">
        <v>37</v>
      </c>
      <c r="D398" s="297" t="s">
        <v>93</v>
      </c>
      <c r="E398" s="60">
        <v>20046</v>
      </c>
      <c r="F398" s="247">
        <v>0</v>
      </c>
      <c r="G398" s="181">
        <v>0</v>
      </c>
      <c r="H398" s="60">
        <v>19953</v>
      </c>
      <c r="I398" s="234">
        <v>0</v>
      </c>
      <c r="J398" s="54">
        <f>H398/E398*100</f>
        <v>99.53606704579468</v>
      </c>
    </row>
    <row r="399" spans="1:10" ht="12.75">
      <c r="A399" s="283"/>
      <c r="B399" s="313"/>
      <c r="C399" s="299">
        <v>6260</v>
      </c>
      <c r="D399" s="377" t="s">
        <v>240</v>
      </c>
      <c r="E399" s="60"/>
      <c r="F399" s="248"/>
      <c r="G399" s="235"/>
      <c r="H399" s="244"/>
      <c r="I399" s="234"/>
      <c r="J399" s="54"/>
    </row>
    <row r="400" spans="1:10" ht="12.75">
      <c r="A400" s="283"/>
      <c r="B400" s="313"/>
      <c r="C400" s="299"/>
      <c r="D400" s="377" t="s">
        <v>241</v>
      </c>
      <c r="E400" s="60"/>
      <c r="F400" s="248"/>
      <c r="G400" s="235"/>
      <c r="H400" s="244"/>
      <c r="I400" s="234"/>
      <c r="J400" s="54"/>
    </row>
    <row r="401" spans="1:10" ht="12.75">
      <c r="A401" s="283"/>
      <c r="B401" s="313"/>
      <c r="C401" s="299"/>
      <c r="D401" s="377" t="s">
        <v>242</v>
      </c>
      <c r="E401" s="60"/>
      <c r="F401" s="248"/>
      <c r="G401" s="235"/>
      <c r="H401" s="244"/>
      <c r="I401" s="234"/>
      <c r="J401" s="54"/>
    </row>
    <row r="402" spans="1:10" ht="12.75">
      <c r="A402" s="283"/>
      <c r="B402" s="276"/>
      <c r="C402" s="299"/>
      <c r="D402" s="377" t="s">
        <v>243</v>
      </c>
      <c r="E402" s="60">
        <v>914693</v>
      </c>
      <c r="F402" s="248">
        <v>0</v>
      </c>
      <c r="G402" s="235">
        <v>0</v>
      </c>
      <c r="H402" s="244">
        <v>0</v>
      </c>
      <c r="I402" s="234">
        <v>0</v>
      </c>
      <c r="J402" s="54">
        <v>0</v>
      </c>
    </row>
    <row r="403" spans="1:10" ht="12.75">
      <c r="A403" s="296"/>
      <c r="B403" s="312">
        <v>85333</v>
      </c>
      <c r="C403" s="310"/>
      <c r="D403" s="376" t="s">
        <v>129</v>
      </c>
      <c r="E403" s="200">
        <f>E404+E405</f>
        <v>383.74</v>
      </c>
      <c r="F403" s="237">
        <v>0</v>
      </c>
      <c r="G403" s="237">
        <v>0</v>
      </c>
      <c r="H403" s="200">
        <f>H404+H405</f>
        <v>452.03</v>
      </c>
      <c r="I403" s="234">
        <v>0</v>
      </c>
      <c r="J403" s="178">
        <f>H403/E403*100</f>
        <v>117.79590347631208</v>
      </c>
    </row>
    <row r="404" spans="1:10" ht="12.75">
      <c r="A404" s="296"/>
      <c r="B404" s="313"/>
      <c r="C404" s="299" t="s">
        <v>24</v>
      </c>
      <c r="D404" s="279" t="s">
        <v>121</v>
      </c>
      <c r="E404" s="244">
        <v>0</v>
      </c>
      <c r="F404" s="235">
        <v>0</v>
      </c>
      <c r="G404" s="235">
        <v>0</v>
      </c>
      <c r="H404" s="244">
        <v>0</v>
      </c>
      <c r="I404" s="234">
        <v>0</v>
      </c>
      <c r="J404" s="54">
        <v>0</v>
      </c>
    </row>
    <row r="405" spans="1:10" ht="12.75">
      <c r="A405" s="296"/>
      <c r="B405" s="313"/>
      <c r="C405" s="299" t="s">
        <v>37</v>
      </c>
      <c r="D405" s="297" t="s">
        <v>93</v>
      </c>
      <c r="E405" s="244">
        <v>383.74</v>
      </c>
      <c r="F405" s="235">
        <v>0</v>
      </c>
      <c r="G405" s="235">
        <v>0</v>
      </c>
      <c r="H405" s="244">
        <v>452.03</v>
      </c>
      <c r="I405" s="234">
        <v>0</v>
      </c>
      <c r="J405" s="54">
        <f>H405/E405*100</f>
        <v>117.79590347631208</v>
      </c>
    </row>
    <row r="406" spans="1:11" ht="12.75">
      <c r="A406" s="296"/>
      <c r="B406" s="310">
        <v>85395</v>
      </c>
      <c r="C406" s="310"/>
      <c r="D406" s="358" t="s">
        <v>132</v>
      </c>
      <c r="E406" s="200">
        <f>E411</f>
        <v>323847.13</v>
      </c>
      <c r="F406" s="237">
        <f>F411</f>
        <v>0</v>
      </c>
      <c r="G406" s="237">
        <f>G411</f>
        <v>0</v>
      </c>
      <c r="H406" s="200">
        <f>H411</f>
        <v>0</v>
      </c>
      <c r="I406" s="234">
        <v>0</v>
      </c>
      <c r="J406" s="178">
        <f>H406/E406*100</f>
        <v>0</v>
      </c>
      <c r="K406" s="26"/>
    </row>
    <row r="407" spans="1:11" ht="12.75">
      <c r="A407" s="296"/>
      <c r="B407" s="312"/>
      <c r="C407" s="299">
        <v>2007</v>
      </c>
      <c r="D407" s="335" t="s">
        <v>153</v>
      </c>
      <c r="E407" s="244"/>
      <c r="F407" s="235"/>
      <c r="G407" s="235"/>
      <c r="H407" s="244"/>
      <c r="I407" s="234"/>
      <c r="J407" s="192"/>
      <c r="K407" s="26"/>
    </row>
    <row r="408" spans="1:11" ht="12.75">
      <c r="A408" s="296"/>
      <c r="B408" s="312"/>
      <c r="C408" s="299"/>
      <c r="D408" s="335" t="s">
        <v>157</v>
      </c>
      <c r="E408" s="244"/>
      <c r="F408" s="235"/>
      <c r="G408" s="235"/>
      <c r="H408" s="244"/>
      <c r="I408" s="234"/>
      <c r="J408" s="192"/>
      <c r="K408" s="26"/>
    </row>
    <row r="409" spans="1:11" ht="12.75">
      <c r="A409" s="296"/>
      <c r="B409" s="312"/>
      <c r="C409" s="299"/>
      <c r="D409" s="335" t="s">
        <v>158</v>
      </c>
      <c r="E409" s="244"/>
      <c r="F409" s="235"/>
      <c r="G409" s="235"/>
      <c r="H409" s="244"/>
      <c r="I409" s="234"/>
      <c r="J409" s="192"/>
      <c r="K409" s="26"/>
    </row>
    <row r="410" spans="1:11" ht="12.75">
      <c r="A410" s="296"/>
      <c r="B410" s="312"/>
      <c r="C410" s="299"/>
      <c r="D410" s="335" t="s">
        <v>159</v>
      </c>
      <c r="E410" s="244"/>
      <c r="F410" s="235"/>
      <c r="G410" s="235"/>
      <c r="H410" s="244"/>
      <c r="I410" s="234"/>
      <c r="J410" s="192"/>
      <c r="K410" s="26"/>
    </row>
    <row r="411" spans="1:11" ht="12.75">
      <c r="A411" s="298"/>
      <c r="B411" s="360"/>
      <c r="C411" s="278"/>
      <c r="D411" s="379" t="s">
        <v>160</v>
      </c>
      <c r="E411" s="204">
        <v>323847.13</v>
      </c>
      <c r="F411" s="181">
        <v>0</v>
      </c>
      <c r="G411" s="181">
        <v>0</v>
      </c>
      <c r="H411" s="204">
        <v>0</v>
      </c>
      <c r="I411" s="234">
        <v>0</v>
      </c>
      <c r="J411" s="54">
        <f>H411/E411*100</f>
        <v>0</v>
      </c>
      <c r="K411" s="26"/>
    </row>
    <row r="412" spans="1:11" ht="12.75">
      <c r="A412" s="332"/>
      <c r="B412" s="332"/>
      <c r="C412" s="332"/>
      <c r="D412" s="334"/>
      <c r="E412" s="103" t="s">
        <v>294</v>
      </c>
      <c r="F412" s="71"/>
      <c r="G412" s="71"/>
      <c r="H412" s="103"/>
      <c r="I412" s="196"/>
      <c r="J412" s="197"/>
      <c r="K412" s="26"/>
    </row>
    <row r="413" spans="1:11" ht="12.75">
      <c r="A413" s="332"/>
      <c r="B413" s="332"/>
      <c r="C413" s="332"/>
      <c r="D413" s="334"/>
      <c r="E413" s="103"/>
      <c r="F413" s="71"/>
      <c r="G413" s="71"/>
      <c r="H413" s="103"/>
      <c r="I413" s="196"/>
      <c r="J413" s="197"/>
      <c r="K413" s="26"/>
    </row>
    <row r="414" spans="1:11" ht="12.75">
      <c r="A414" s="281"/>
      <c r="B414" s="282"/>
      <c r="C414" s="281"/>
      <c r="D414" s="281"/>
      <c r="E414" s="74" t="s">
        <v>6</v>
      </c>
      <c r="F414" s="75" t="s">
        <v>81</v>
      </c>
      <c r="G414" s="76" t="s">
        <v>79</v>
      </c>
      <c r="H414" s="74" t="s">
        <v>6</v>
      </c>
      <c r="I414" s="77" t="s">
        <v>7</v>
      </c>
      <c r="J414" s="78"/>
      <c r="K414" s="26"/>
    </row>
    <row r="415" spans="1:11" ht="12.75">
      <c r="A415" s="283" t="s">
        <v>2</v>
      </c>
      <c r="B415" s="283" t="s">
        <v>3</v>
      </c>
      <c r="C415" s="283" t="s">
        <v>4</v>
      </c>
      <c r="D415" s="283" t="s">
        <v>142</v>
      </c>
      <c r="E415" s="79" t="s">
        <v>244</v>
      </c>
      <c r="F415" s="80" t="s">
        <v>82</v>
      </c>
      <c r="G415" s="81" t="s">
        <v>80</v>
      </c>
      <c r="H415" s="79" t="s">
        <v>252</v>
      </c>
      <c r="I415" s="82"/>
      <c r="J415" s="83"/>
      <c r="K415" s="26"/>
    </row>
    <row r="416" spans="1:11" ht="12.75">
      <c r="A416" s="284"/>
      <c r="B416" s="284"/>
      <c r="C416" s="284"/>
      <c r="D416" s="283"/>
      <c r="E416" s="84"/>
      <c r="F416" s="85" t="s">
        <v>252</v>
      </c>
      <c r="G416" s="86" t="s">
        <v>5</v>
      </c>
      <c r="H416" s="84"/>
      <c r="I416" s="87" t="s">
        <v>83</v>
      </c>
      <c r="J416" s="88" t="s">
        <v>84</v>
      </c>
      <c r="K416" s="26"/>
    </row>
    <row r="417" spans="1:11" ht="12.75">
      <c r="A417" s="285">
        <v>1</v>
      </c>
      <c r="B417" s="285">
        <v>2</v>
      </c>
      <c r="C417" s="285">
        <v>3</v>
      </c>
      <c r="D417" s="285">
        <v>4</v>
      </c>
      <c r="E417" s="89">
        <v>5</v>
      </c>
      <c r="F417" s="90">
        <v>6</v>
      </c>
      <c r="G417" s="90">
        <v>7</v>
      </c>
      <c r="H417" s="91">
        <v>8</v>
      </c>
      <c r="I417" s="92">
        <v>9</v>
      </c>
      <c r="J417" s="93">
        <v>10</v>
      </c>
      <c r="K417" s="26"/>
    </row>
    <row r="418" spans="1:10" ht="12.75">
      <c r="A418" s="304">
        <v>854</v>
      </c>
      <c r="B418" s="304"/>
      <c r="C418" s="305"/>
      <c r="D418" s="337" t="s">
        <v>66</v>
      </c>
      <c r="E418" s="249"/>
      <c r="F418" s="250"/>
      <c r="G418" s="250"/>
      <c r="H418" s="140"/>
      <c r="I418" s="251"/>
      <c r="J418" s="152"/>
    </row>
    <row r="419" spans="1:10" ht="12.75">
      <c r="A419" s="380"/>
      <c r="B419" s="304"/>
      <c r="C419" s="305"/>
      <c r="D419" s="338" t="s">
        <v>67</v>
      </c>
      <c r="E419" s="153">
        <f>E421+E430+E432</f>
        <v>1455981.65</v>
      </c>
      <c r="F419" s="160">
        <f>F421+F430+F432</f>
        <v>1304550</v>
      </c>
      <c r="G419" s="160">
        <f>G421+G430+G432</f>
        <v>1544934</v>
      </c>
      <c r="H419" s="153">
        <f>H421+H430+H432</f>
        <v>1507782.7000000002</v>
      </c>
      <c r="I419" s="243">
        <f>H419/G419*100</f>
        <v>97.59528238746769</v>
      </c>
      <c r="J419" s="143">
        <f>H419/E419*100</f>
        <v>103.55780926222526</v>
      </c>
    </row>
    <row r="420" spans="1:10" ht="12.75">
      <c r="A420" s="380"/>
      <c r="B420" s="304"/>
      <c r="C420" s="314"/>
      <c r="D420" s="375" t="s">
        <v>152</v>
      </c>
      <c r="E420" s="153">
        <v>0</v>
      </c>
      <c r="F420" s="160">
        <v>0</v>
      </c>
      <c r="G420" s="160">
        <v>0</v>
      </c>
      <c r="H420" s="153">
        <v>0</v>
      </c>
      <c r="I420" s="243">
        <v>0</v>
      </c>
      <c r="J420" s="143">
        <v>0</v>
      </c>
    </row>
    <row r="421" spans="1:10" s="7" customFormat="1" ht="12.75">
      <c r="A421" s="289"/>
      <c r="B421" s="290">
        <v>85403</v>
      </c>
      <c r="C421" s="294"/>
      <c r="D421" s="291" t="s">
        <v>68</v>
      </c>
      <c r="E421" s="63">
        <f>E423+SUM(E424:E428)+E429</f>
        <v>93617.76000000001</v>
      </c>
      <c r="F421" s="148">
        <f>SUM(F423)+SUM(F424:F428)</f>
        <v>110150</v>
      </c>
      <c r="G421" s="148">
        <f>SUM(G423)+SUM(G424:G428)+G429</f>
        <v>113934</v>
      </c>
      <c r="H421" s="63">
        <f>H423+H424+H425+H426+H428+H429</f>
        <v>99768.3</v>
      </c>
      <c r="I421" s="191">
        <f>H421/G421*100</f>
        <v>87.56674917057245</v>
      </c>
      <c r="J421" s="178">
        <f>H421/E421*100</f>
        <v>106.5698431579649</v>
      </c>
    </row>
    <row r="422" spans="1:10" ht="12.75">
      <c r="A422" s="295"/>
      <c r="B422" s="293"/>
      <c r="C422" s="278" t="s">
        <v>90</v>
      </c>
      <c r="D422" s="297" t="s">
        <v>102</v>
      </c>
      <c r="E422" s="60"/>
      <c r="F422" s="181"/>
      <c r="G422" s="181"/>
      <c r="H422" s="60"/>
      <c r="I422" s="234"/>
      <c r="J422" s="54"/>
    </row>
    <row r="423" spans="1:10" ht="12.75">
      <c r="A423" s="295"/>
      <c r="B423" s="293"/>
      <c r="C423" s="278"/>
      <c r="D423" s="297" t="s">
        <v>103</v>
      </c>
      <c r="E423" s="60">
        <v>47047.32</v>
      </c>
      <c r="F423" s="181">
        <v>0</v>
      </c>
      <c r="G423" s="181">
        <v>0</v>
      </c>
      <c r="H423" s="60">
        <v>0</v>
      </c>
      <c r="I423" s="234">
        <v>0</v>
      </c>
      <c r="J423" s="54">
        <f>H423/E423*100</f>
        <v>0</v>
      </c>
    </row>
    <row r="424" spans="1:10" ht="12.75">
      <c r="A424" s="295"/>
      <c r="B424" s="296"/>
      <c r="C424" s="278" t="s">
        <v>34</v>
      </c>
      <c r="D424" s="297" t="s">
        <v>96</v>
      </c>
      <c r="E424" s="60">
        <v>124</v>
      </c>
      <c r="F424" s="181">
        <v>65150</v>
      </c>
      <c r="G424" s="181">
        <v>65150</v>
      </c>
      <c r="H424" s="60">
        <v>49872.15</v>
      </c>
      <c r="I424" s="234">
        <f aca="true" t="shared" si="6" ref="I424:I435">H424/G424*100</f>
        <v>76.54973138910208</v>
      </c>
      <c r="J424" s="479">
        <f>H424/E424*100</f>
        <v>40219.47580645161</v>
      </c>
    </row>
    <row r="425" spans="1:10" ht="12.75">
      <c r="A425" s="295"/>
      <c r="B425" s="296"/>
      <c r="C425" s="278" t="s">
        <v>56</v>
      </c>
      <c r="D425" s="279" t="s">
        <v>94</v>
      </c>
      <c r="E425" s="60">
        <v>44120.4</v>
      </c>
      <c r="F425" s="181">
        <v>45000</v>
      </c>
      <c r="G425" s="181">
        <v>45000</v>
      </c>
      <c r="H425" s="60">
        <v>45333.71</v>
      </c>
      <c r="I425" s="234">
        <f t="shared" si="6"/>
        <v>100.74157777777776</v>
      </c>
      <c r="J425" s="54">
        <f>H425/E425*100</f>
        <v>102.74999773347476</v>
      </c>
    </row>
    <row r="426" spans="1:10" ht="12.75">
      <c r="A426" s="295"/>
      <c r="B426" s="296"/>
      <c r="C426" s="278" t="s">
        <v>36</v>
      </c>
      <c r="D426" s="279" t="s">
        <v>192</v>
      </c>
      <c r="E426" s="60">
        <v>1507.04</v>
      </c>
      <c r="F426" s="181">
        <v>0</v>
      </c>
      <c r="G426" s="181">
        <v>0</v>
      </c>
      <c r="H426" s="60">
        <v>778.48</v>
      </c>
      <c r="I426" s="234">
        <v>0</v>
      </c>
      <c r="J426" s="54">
        <f>H426/E426*100</f>
        <v>51.65622677566621</v>
      </c>
    </row>
    <row r="427" spans="1:10" ht="12.75">
      <c r="A427" s="295"/>
      <c r="B427" s="296"/>
      <c r="C427" s="278" t="s">
        <v>176</v>
      </c>
      <c r="D427" s="279" t="s">
        <v>177</v>
      </c>
      <c r="E427" s="60"/>
      <c r="F427" s="181"/>
      <c r="G427" s="181"/>
      <c r="H427" s="60"/>
      <c r="I427" s="234"/>
      <c r="J427" s="54"/>
    </row>
    <row r="428" spans="1:10" ht="12.75">
      <c r="A428" s="295"/>
      <c r="B428" s="296"/>
      <c r="C428" s="278"/>
      <c r="D428" s="279" t="s">
        <v>179</v>
      </c>
      <c r="E428" s="60">
        <v>520</v>
      </c>
      <c r="F428" s="181">
        <v>0</v>
      </c>
      <c r="G428" s="181">
        <v>3784</v>
      </c>
      <c r="H428" s="60">
        <v>3783.96</v>
      </c>
      <c r="I428" s="234">
        <f t="shared" si="6"/>
        <v>99.99894291754757</v>
      </c>
      <c r="J428" s="54">
        <f>H428/E428*100</f>
        <v>727.6846153846153</v>
      </c>
    </row>
    <row r="429" spans="1:10" ht="12.75">
      <c r="A429" s="295"/>
      <c r="B429" s="298"/>
      <c r="C429" s="278" t="s">
        <v>37</v>
      </c>
      <c r="D429" s="279" t="s">
        <v>93</v>
      </c>
      <c r="E429" s="60">
        <v>299</v>
      </c>
      <c r="F429" s="181">
        <v>0</v>
      </c>
      <c r="G429" s="181">
        <v>0</v>
      </c>
      <c r="H429" s="60">
        <v>0</v>
      </c>
      <c r="I429" s="234">
        <v>0</v>
      </c>
      <c r="J429" s="54">
        <v>0</v>
      </c>
    </row>
    <row r="430" spans="1:12" s="8" customFormat="1" ht="12.75">
      <c r="A430" s="347"/>
      <c r="B430" s="312">
        <v>85410</v>
      </c>
      <c r="C430" s="291"/>
      <c r="D430" s="321" t="s">
        <v>69</v>
      </c>
      <c r="E430" s="63">
        <f>E431</f>
        <v>777102.71</v>
      </c>
      <c r="F430" s="148">
        <f>F431</f>
        <v>490400</v>
      </c>
      <c r="G430" s="148">
        <f>G431</f>
        <v>877000</v>
      </c>
      <c r="H430" s="63">
        <f>H431</f>
        <v>855468.3</v>
      </c>
      <c r="I430" s="234">
        <f t="shared" si="6"/>
        <v>97.54484606613455</v>
      </c>
      <c r="J430" s="178">
        <f aca="true" t="shared" si="7" ref="J430:J435">H430/E430*100</f>
        <v>110.08432849243314</v>
      </c>
      <c r="K430" s="32"/>
      <c r="L430" s="32"/>
    </row>
    <row r="431" spans="1:13" ht="12.75">
      <c r="A431" s="296"/>
      <c r="B431" s="313"/>
      <c r="C431" s="297" t="s">
        <v>56</v>
      </c>
      <c r="D431" s="279" t="s">
        <v>94</v>
      </c>
      <c r="E431" s="60">
        <v>777102.71</v>
      </c>
      <c r="F431" s="181">
        <v>490400</v>
      </c>
      <c r="G431" s="181">
        <v>877000</v>
      </c>
      <c r="H431" s="60">
        <v>855468.3</v>
      </c>
      <c r="I431" s="234">
        <f t="shared" si="6"/>
        <v>97.54484606613455</v>
      </c>
      <c r="J431" s="54">
        <f t="shared" si="7"/>
        <v>110.08432849243314</v>
      </c>
      <c r="K431" s="29"/>
      <c r="L431" s="29"/>
      <c r="M431" s="29"/>
    </row>
    <row r="432" spans="1:10" s="8" customFormat="1" ht="12.75">
      <c r="A432" s="347"/>
      <c r="B432" s="310">
        <v>85411</v>
      </c>
      <c r="C432" s="291"/>
      <c r="D432" s="321" t="s">
        <v>104</v>
      </c>
      <c r="E432" s="63">
        <f>E433+E435+E434</f>
        <v>585261.1799999999</v>
      </c>
      <c r="F432" s="148">
        <f>F433+F435</f>
        <v>704000</v>
      </c>
      <c r="G432" s="148">
        <f>G433+G435</f>
        <v>554000</v>
      </c>
      <c r="H432" s="63">
        <f>H433+H435+H434</f>
        <v>552546.1</v>
      </c>
      <c r="I432" s="234">
        <f t="shared" si="6"/>
        <v>99.7375631768953</v>
      </c>
      <c r="J432" s="54">
        <f t="shared" si="7"/>
        <v>94.4101742746717</v>
      </c>
    </row>
    <row r="433" spans="1:13" ht="12.75">
      <c r="A433" s="296"/>
      <c r="B433" s="313"/>
      <c r="C433" s="297" t="s">
        <v>56</v>
      </c>
      <c r="D433" s="279" t="s">
        <v>94</v>
      </c>
      <c r="E433" s="60">
        <v>563741.72</v>
      </c>
      <c r="F433" s="181">
        <v>700000</v>
      </c>
      <c r="G433" s="181">
        <v>550000</v>
      </c>
      <c r="H433" s="60">
        <v>548688.2</v>
      </c>
      <c r="I433" s="234">
        <f t="shared" si="6"/>
        <v>99.7614909090909</v>
      </c>
      <c r="J433" s="54">
        <f t="shared" si="7"/>
        <v>97.32971333042373</v>
      </c>
      <c r="M433" s="16"/>
    </row>
    <row r="434" spans="1:13" ht="12.75">
      <c r="A434" s="296"/>
      <c r="B434" s="313"/>
      <c r="C434" s="297" t="s">
        <v>36</v>
      </c>
      <c r="D434" s="279" t="s">
        <v>192</v>
      </c>
      <c r="E434" s="60">
        <v>146.5</v>
      </c>
      <c r="F434" s="181">
        <v>0</v>
      </c>
      <c r="G434" s="181">
        <v>0</v>
      </c>
      <c r="H434" s="60">
        <v>31.53</v>
      </c>
      <c r="I434" s="234">
        <v>0</v>
      </c>
      <c r="J434" s="54">
        <f t="shared" si="7"/>
        <v>21.522184300341298</v>
      </c>
      <c r="M434" s="16"/>
    </row>
    <row r="435" spans="1:10" ht="12.75">
      <c r="A435" s="298"/>
      <c r="B435" s="276"/>
      <c r="C435" s="300" t="s">
        <v>37</v>
      </c>
      <c r="D435" s="279" t="s">
        <v>93</v>
      </c>
      <c r="E435" s="60">
        <v>21372.96</v>
      </c>
      <c r="F435" s="181">
        <v>4000</v>
      </c>
      <c r="G435" s="181">
        <v>4000</v>
      </c>
      <c r="H435" s="60">
        <v>3826.37</v>
      </c>
      <c r="I435" s="234">
        <f t="shared" si="6"/>
        <v>95.65925</v>
      </c>
      <c r="J435" s="54">
        <f t="shared" si="7"/>
        <v>17.902854822167825</v>
      </c>
    </row>
    <row r="436" spans="1:10" ht="12.75">
      <c r="A436" s="305">
        <v>900</v>
      </c>
      <c r="B436" s="302"/>
      <c r="C436" s="286"/>
      <c r="D436" s="336" t="s">
        <v>161</v>
      </c>
      <c r="E436" s="201"/>
      <c r="F436" s="252"/>
      <c r="G436" s="240"/>
      <c r="H436" s="253"/>
      <c r="I436" s="209"/>
      <c r="J436" s="201"/>
    </row>
    <row r="437" spans="1:10" ht="12.75">
      <c r="A437" s="305"/>
      <c r="B437" s="304"/>
      <c r="C437" s="305"/>
      <c r="D437" s="338" t="s">
        <v>162</v>
      </c>
      <c r="E437" s="143">
        <f>E440+E443</f>
        <v>432144.31</v>
      </c>
      <c r="F437" s="254">
        <f>F440+F443</f>
        <v>514932</v>
      </c>
      <c r="G437" s="160">
        <f>G440+G443</f>
        <v>426930</v>
      </c>
      <c r="H437" s="202">
        <f>H440+H443</f>
        <v>393082.64</v>
      </c>
      <c r="I437" s="243">
        <f>H437/G437*100</f>
        <v>92.0719181130396</v>
      </c>
      <c r="J437" s="143">
        <f>H437/E437*100</f>
        <v>90.96096625685064</v>
      </c>
    </row>
    <row r="438" spans="1:10" ht="12.75">
      <c r="A438" s="304"/>
      <c r="B438" s="304"/>
      <c r="C438" s="381"/>
      <c r="D438" s="375" t="s">
        <v>152</v>
      </c>
      <c r="E438" s="50">
        <f>E443</f>
        <v>315114.86</v>
      </c>
      <c r="F438" s="255">
        <f>F449+F458+F453</f>
        <v>374932</v>
      </c>
      <c r="G438" s="256">
        <f>G449+G458</f>
        <v>286930</v>
      </c>
      <c r="H438" s="205">
        <f>H449+H458</f>
        <v>305945.33</v>
      </c>
      <c r="I438" s="243">
        <f>H438/G438*100</f>
        <v>106.62716690481999</v>
      </c>
      <c r="J438" s="143">
        <f>H438/E438*100</f>
        <v>97.0900991467048</v>
      </c>
    </row>
    <row r="439" spans="1:10" ht="12.75">
      <c r="A439" s="300"/>
      <c r="B439" s="382">
        <v>90019</v>
      </c>
      <c r="C439" s="310"/>
      <c r="D439" s="358" t="s">
        <v>163</v>
      </c>
      <c r="E439" s="116"/>
      <c r="F439" s="257"/>
      <c r="G439" s="237"/>
      <c r="H439" s="116"/>
      <c r="I439" s="258"/>
      <c r="J439" s="203"/>
    </row>
    <row r="440" spans="1:10" ht="12.75">
      <c r="A440" s="296"/>
      <c r="B440" s="312"/>
      <c r="C440" s="310"/>
      <c r="D440" s="358" t="s">
        <v>164</v>
      </c>
      <c r="E440" s="116">
        <f>E441+E442</f>
        <v>117029.45</v>
      </c>
      <c r="F440" s="257">
        <f>F441</f>
        <v>140000</v>
      </c>
      <c r="G440" s="237">
        <f>G441+G442</f>
        <v>140000</v>
      </c>
      <c r="H440" s="116">
        <f>SUM(H441:H442)</f>
        <v>87137.31</v>
      </c>
      <c r="I440" s="258">
        <f>H440/G440*100</f>
        <v>62.24093571428572</v>
      </c>
      <c r="J440" s="203">
        <f>H440/E440*100</f>
        <v>74.4575916574845</v>
      </c>
    </row>
    <row r="441" spans="1:10" ht="12.75">
      <c r="A441" s="296"/>
      <c r="B441" s="313"/>
      <c r="C441" s="299" t="s">
        <v>131</v>
      </c>
      <c r="D441" s="279" t="s">
        <v>154</v>
      </c>
      <c r="E441" s="111">
        <v>97029.45</v>
      </c>
      <c r="F441" s="259">
        <v>140000</v>
      </c>
      <c r="G441" s="235">
        <v>140000</v>
      </c>
      <c r="H441" s="111">
        <v>87137.31</v>
      </c>
      <c r="I441" s="260">
        <f>H441/G441*100</f>
        <v>62.24093571428572</v>
      </c>
      <c r="J441" s="192">
        <f>H441/E441*100</f>
        <v>89.80501280796706</v>
      </c>
    </row>
    <row r="442" spans="1:10" ht="12.75">
      <c r="A442" s="296"/>
      <c r="B442" s="313"/>
      <c r="C442" s="299" t="s">
        <v>37</v>
      </c>
      <c r="D442" s="279" t="s">
        <v>93</v>
      </c>
      <c r="E442" s="111">
        <v>20000</v>
      </c>
      <c r="F442" s="259">
        <v>0</v>
      </c>
      <c r="G442" s="235">
        <v>0</v>
      </c>
      <c r="H442" s="111">
        <v>0</v>
      </c>
      <c r="I442" s="260">
        <v>0</v>
      </c>
      <c r="J442" s="192">
        <v>0</v>
      </c>
    </row>
    <row r="443" spans="1:10" ht="12.75">
      <c r="A443" s="295"/>
      <c r="B443" s="290">
        <v>90095</v>
      </c>
      <c r="C443" s="294"/>
      <c r="D443" s="321" t="s">
        <v>132</v>
      </c>
      <c r="E443" s="63">
        <f>E449+E458</f>
        <v>315114.86</v>
      </c>
      <c r="F443" s="261">
        <f>F449+F458+F453</f>
        <v>374932</v>
      </c>
      <c r="G443" s="148">
        <f>G449+G458+G453</f>
        <v>286930</v>
      </c>
      <c r="H443" s="63">
        <f>H449+H458</f>
        <v>305945.33</v>
      </c>
      <c r="I443" s="258">
        <f>H443/G443*100</f>
        <v>106.62716690481999</v>
      </c>
      <c r="J443" s="178">
        <f>H443/E443*100</f>
        <v>97.0900991467048</v>
      </c>
    </row>
    <row r="444" spans="1:10" ht="12.75">
      <c r="A444" s="295"/>
      <c r="B444" s="296"/>
      <c r="C444" s="278">
        <v>6207</v>
      </c>
      <c r="D444" s="297" t="s">
        <v>153</v>
      </c>
      <c r="E444" s="60"/>
      <c r="F444" s="262"/>
      <c r="G444" s="181"/>
      <c r="H444" s="60"/>
      <c r="I444" s="260"/>
      <c r="J444" s="54"/>
    </row>
    <row r="445" spans="1:10" ht="12.75">
      <c r="A445" s="295"/>
      <c r="B445" s="296"/>
      <c r="C445" s="278"/>
      <c r="D445" s="297" t="s">
        <v>190</v>
      </c>
      <c r="E445" s="60"/>
      <c r="F445" s="262"/>
      <c r="G445" s="181"/>
      <c r="H445" s="60"/>
      <c r="I445" s="260"/>
      <c r="J445" s="54"/>
    </row>
    <row r="446" spans="1:10" ht="12.75">
      <c r="A446" s="295"/>
      <c r="B446" s="296"/>
      <c r="C446" s="278"/>
      <c r="D446" s="297" t="s">
        <v>168</v>
      </c>
      <c r="E446" s="60"/>
      <c r="F446" s="262"/>
      <c r="G446" s="181"/>
      <c r="H446" s="60"/>
      <c r="I446" s="260"/>
      <c r="J446" s="54"/>
    </row>
    <row r="447" spans="1:10" ht="12.75">
      <c r="A447" s="295"/>
      <c r="B447" s="296"/>
      <c r="C447" s="278"/>
      <c r="D447" s="297" t="s">
        <v>169</v>
      </c>
      <c r="E447" s="60"/>
      <c r="F447" s="262"/>
      <c r="G447" s="181"/>
      <c r="H447" s="60"/>
      <c r="I447" s="260"/>
      <c r="J447" s="54"/>
    </row>
    <row r="448" spans="1:10" ht="12.75">
      <c r="A448" s="295"/>
      <c r="B448" s="296"/>
      <c r="C448" s="278"/>
      <c r="D448" s="297" t="s">
        <v>170</v>
      </c>
      <c r="E448" s="60"/>
      <c r="F448" s="262"/>
      <c r="G448" s="181"/>
      <c r="H448" s="60"/>
      <c r="I448" s="260"/>
      <c r="J448" s="54"/>
    </row>
    <row r="449" spans="1:10" ht="12.75">
      <c r="A449" s="295"/>
      <c r="B449" s="296"/>
      <c r="C449" s="278"/>
      <c r="D449" s="297" t="s">
        <v>186</v>
      </c>
      <c r="E449" s="60">
        <v>192015.86</v>
      </c>
      <c r="F449" s="262">
        <v>0</v>
      </c>
      <c r="G449" s="181">
        <v>0</v>
      </c>
      <c r="H449" s="60">
        <v>0</v>
      </c>
      <c r="I449" s="263">
        <v>0</v>
      </c>
      <c r="J449" s="54">
        <f>H449/E449*100</f>
        <v>0</v>
      </c>
    </row>
    <row r="450" spans="1:10" ht="12.75">
      <c r="A450" s="295"/>
      <c r="B450" s="296"/>
      <c r="C450" s="276">
        <v>6290</v>
      </c>
      <c r="D450" s="279" t="s">
        <v>218</v>
      </c>
      <c r="E450" s="107"/>
      <c r="F450" s="264"/>
      <c r="G450" s="265"/>
      <c r="H450" s="107"/>
      <c r="I450" s="227"/>
      <c r="J450" s="195"/>
    </row>
    <row r="451" spans="1:10" ht="12.75">
      <c r="A451" s="295"/>
      <c r="B451" s="296"/>
      <c r="C451" s="276"/>
      <c r="D451" s="279" t="s">
        <v>219</v>
      </c>
      <c r="E451" s="107"/>
      <c r="F451" s="264"/>
      <c r="G451" s="265"/>
      <c r="H451" s="107"/>
      <c r="I451" s="227"/>
      <c r="J451" s="195"/>
    </row>
    <row r="452" spans="1:10" ht="12.75">
      <c r="A452" s="295"/>
      <c r="B452" s="296"/>
      <c r="C452" s="276"/>
      <c r="D452" s="279" t="s">
        <v>220</v>
      </c>
      <c r="E452" s="107"/>
      <c r="F452" s="264"/>
      <c r="G452" s="265"/>
      <c r="H452" s="107"/>
      <c r="I452" s="227"/>
      <c r="J452" s="195"/>
    </row>
    <row r="453" spans="1:10" ht="12.75">
      <c r="A453" s="295"/>
      <c r="B453" s="296"/>
      <c r="C453" s="276"/>
      <c r="D453" s="279" t="s">
        <v>221</v>
      </c>
      <c r="E453" s="107">
        <v>0</v>
      </c>
      <c r="F453" s="264">
        <v>62496</v>
      </c>
      <c r="G453" s="265">
        <v>0</v>
      </c>
      <c r="H453" s="107">
        <v>0</v>
      </c>
      <c r="I453" s="227">
        <v>0</v>
      </c>
      <c r="J453" s="195">
        <v>0</v>
      </c>
    </row>
    <row r="454" spans="1:10" ht="12.75">
      <c r="A454" s="295"/>
      <c r="B454" s="296"/>
      <c r="C454" s="276">
        <v>6617</v>
      </c>
      <c r="D454" s="277" t="s">
        <v>201</v>
      </c>
      <c r="E454" s="107"/>
      <c r="F454" s="264"/>
      <c r="G454" s="265"/>
      <c r="H454" s="107"/>
      <c r="I454" s="227"/>
      <c r="J454" s="195"/>
    </row>
    <row r="455" spans="1:10" ht="12.75">
      <c r="A455" s="295"/>
      <c r="B455" s="296"/>
      <c r="C455" s="278"/>
      <c r="D455" s="279" t="s">
        <v>202</v>
      </c>
      <c r="E455" s="60"/>
      <c r="F455" s="262"/>
      <c r="G455" s="181"/>
      <c r="H455" s="60"/>
      <c r="I455" s="227"/>
      <c r="J455" s="54"/>
    </row>
    <row r="456" spans="1:10" ht="12.75">
      <c r="A456" s="295"/>
      <c r="B456" s="296"/>
      <c r="C456" s="278"/>
      <c r="D456" s="279" t="s">
        <v>203</v>
      </c>
      <c r="E456" s="60"/>
      <c r="F456" s="262"/>
      <c r="G456" s="181"/>
      <c r="H456" s="60"/>
      <c r="I456" s="260"/>
      <c r="J456" s="54"/>
    </row>
    <row r="457" spans="1:10" ht="12.75">
      <c r="A457" s="295"/>
      <c r="B457" s="296"/>
      <c r="C457" s="278"/>
      <c r="D457" s="279" t="s">
        <v>204</v>
      </c>
      <c r="E457" s="60"/>
      <c r="F457" s="262"/>
      <c r="G457" s="181"/>
      <c r="H457" s="60"/>
      <c r="I457" s="260"/>
      <c r="J457" s="54"/>
    </row>
    <row r="458" spans="1:10" ht="12.75">
      <c r="A458" s="318"/>
      <c r="B458" s="298"/>
      <c r="C458" s="299"/>
      <c r="D458" s="330" t="s">
        <v>205</v>
      </c>
      <c r="E458" s="111">
        <v>123099</v>
      </c>
      <c r="F458" s="259">
        <v>312436</v>
      </c>
      <c r="G458" s="235">
        <v>286930</v>
      </c>
      <c r="H458" s="111">
        <v>305945.33</v>
      </c>
      <c r="I458" s="260">
        <f>H458/G458*100</f>
        <v>106.62716690481999</v>
      </c>
      <c r="J458" s="192">
        <f>H458/E458*100</f>
        <v>248.53599948009327</v>
      </c>
    </row>
    <row r="459" spans="1:10" ht="12.75">
      <c r="A459" s="304">
        <v>926</v>
      </c>
      <c r="B459" s="305"/>
      <c r="C459" s="303"/>
      <c r="D459" s="383" t="s">
        <v>216</v>
      </c>
      <c r="E459" s="50">
        <f>E461+E481</f>
        <v>1034850</v>
      </c>
      <c r="F459" s="255">
        <f>F461</f>
        <v>0</v>
      </c>
      <c r="G459" s="256">
        <f>G461+G481</f>
        <v>18300</v>
      </c>
      <c r="H459" s="205">
        <f>H461+H481</f>
        <v>18104.66</v>
      </c>
      <c r="I459" s="206">
        <f>H459/G459*100</f>
        <v>98.93256830601092</v>
      </c>
      <c r="J459" s="139">
        <f>H459/E459*100</f>
        <v>1.7494960622312414</v>
      </c>
    </row>
    <row r="460" spans="1:10" ht="12.75">
      <c r="A460" s="350"/>
      <c r="B460" s="314"/>
      <c r="C460" s="315"/>
      <c r="D460" s="375" t="s">
        <v>152</v>
      </c>
      <c r="E460" s="143">
        <f>E461</f>
        <v>1019000</v>
      </c>
      <c r="F460" s="254">
        <f>F461</f>
        <v>0</v>
      </c>
      <c r="G460" s="160">
        <f>G461</f>
        <v>0</v>
      </c>
      <c r="H460" s="202">
        <f>H461</f>
        <v>0</v>
      </c>
      <c r="I460" s="206">
        <v>0</v>
      </c>
      <c r="J460" s="139">
        <f>H460/E460*100</f>
        <v>0</v>
      </c>
    </row>
    <row r="461" spans="1:10" ht="12.75">
      <c r="A461" s="300"/>
      <c r="B461" s="310">
        <v>92601</v>
      </c>
      <c r="C461" s="294"/>
      <c r="D461" s="321" t="s">
        <v>217</v>
      </c>
      <c r="E461" s="63">
        <f>E465+E470+E480</f>
        <v>1019000</v>
      </c>
      <c r="F461" s="261">
        <f>F465</f>
        <v>0</v>
      </c>
      <c r="G461" s="148">
        <f>G465+G470+G480</f>
        <v>0</v>
      </c>
      <c r="H461" s="63">
        <f>H465+H470+H480</f>
        <v>0</v>
      </c>
      <c r="I461" s="149">
        <v>0</v>
      </c>
      <c r="J461" s="192">
        <f>H461/E461*100</f>
        <v>0</v>
      </c>
    </row>
    <row r="462" spans="1:10" ht="12.75">
      <c r="A462" s="296"/>
      <c r="B462" s="313"/>
      <c r="C462" s="278">
        <v>6290</v>
      </c>
      <c r="D462" s="279" t="s">
        <v>218</v>
      </c>
      <c r="E462" s="60"/>
      <c r="F462" s="262"/>
      <c r="G462" s="181"/>
      <c r="H462" s="60"/>
      <c r="I462" s="260"/>
      <c r="J462" s="192"/>
    </row>
    <row r="463" spans="1:10" ht="12.75">
      <c r="A463" s="296"/>
      <c r="B463" s="313"/>
      <c r="C463" s="278"/>
      <c r="D463" s="279" t="s">
        <v>219</v>
      </c>
      <c r="E463" s="60"/>
      <c r="F463" s="262"/>
      <c r="G463" s="181"/>
      <c r="H463" s="60"/>
      <c r="I463" s="260"/>
      <c r="J463" s="192"/>
    </row>
    <row r="464" spans="1:10" ht="12.75">
      <c r="A464" s="296"/>
      <c r="B464" s="313"/>
      <c r="C464" s="278"/>
      <c r="D464" s="279" t="s">
        <v>220</v>
      </c>
      <c r="E464" s="60"/>
      <c r="F464" s="262"/>
      <c r="G464" s="181"/>
      <c r="H464" s="60"/>
      <c r="I464" s="260"/>
      <c r="J464" s="192"/>
    </row>
    <row r="465" spans="1:10" ht="12.75">
      <c r="A465" s="296"/>
      <c r="B465" s="313"/>
      <c r="C465" s="278"/>
      <c r="D465" s="279" t="s">
        <v>221</v>
      </c>
      <c r="E465" s="60">
        <v>1000000</v>
      </c>
      <c r="F465" s="262">
        <v>0</v>
      </c>
      <c r="G465" s="181">
        <v>0</v>
      </c>
      <c r="H465" s="60">
        <v>0</v>
      </c>
      <c r="I465" s="260">
        <v>0</v>
      </c>
      <c r="J465" s="192">
        <f>H465/E465*100</f>
        <v>0</v>
      </c>
    </row>
    <row r="466" spans="1:10" ht="12.75">
      <c r="A466" s="296"/>
      <c r="B466" s="313"/>
      <c r="C466" s="278">
        <v>6300</v>
      </c>
      <c r="D466" s="279" t="s">
        <v>193</v>
      </c>
      <c r="E466" s="60"/>
      <c r="F466" s="262"/>
      <c r="G466" s="181"/>
      <c r="H466" s="60"/>
      <c r="I466" s="260"/>
      <c r="J466" s="192"/>
    </row>
    <row r="467" spans="1:10" ht="12.75">
      <c r="A467" s="296"/>
      <c r="B467" s="313"/>
      <c r="C467" s="278"/>
      <c r="D467" s="279" t="s">
        <v>194</v>
      </c>
      <c r="E467" s="60"/>
      <c r="F467" s="262"/>
      <c r="G467" s="181"/>
      <c r="H467" s="60"/>
      <c r="I467" s="260"/>
      <c r="J467" s="192"/>
    </row>
    <row r="468" spans="1:10" ht="12.75">
      <c r="A468" s="296"/>
      <c r="B468" s="313"/>
      <c r="C468" s="278"/>
      <c r="D468" s="279" t="s">
        <v>195</v>
      </c>
      <c r="E468" s="60"/>
      <c r="F468" s="262"/>
      <c r="G468" s="181"/>
      <c r="H468" s="60"/>
      <c r="I468" s="260"/>
      <c r="J468" s="192"/>
    </row>
    <row r="469" spans="1:10" ht="12.75">
      <c r="A469" s="296"/>
      <c r="B469" s="313"/>
      <c r="C469" s="278"/>
      <c r="D469" s="279" t="s">
        <v>284</v>
      </c>
      <c r="E469" s="60"/>
      <c r="F469" s="262"/>
      <c r="G469" s="181"/>
      <c r="H469" s="60"/>
      <c r="I469" s="260"/>
      <c r="J469" s="192"/>
    </row>
    <row r="470" spans="1:10" ht="12.75">
      <c r="A470" s="298"/>
      <c r="B470" s="276"/>
      <c r="C470" s="278"/>
      <c r="D470" s="279" t="s">
        <v>196</v>
      </c>
      <c r="E470" s="60">
        <v>0</v>
      </c>
      <c r="F470" s="262">
        <v>0</v>
      </c>
      <c r="G470" s="181">
        <v>0</v>
      </c>
      <c r="H470" s="60">
        <v>0</v>
      </c>
      <c r="I470" s="263">
        <v>0</v>
      </c>
      <c r="J470" s="54">
        <v>0</v>
      </c>
    </row>
    <row r="471" spans="1:10" ht="12.75">
      <c r="A471" s="332"/>
      <c r="B471" s="332"/>
      <c r="C471" s="332"/>
      <c r="D471" s="334"/>
      <c r="E471" s="103" t="s">
        <v>295</v>
      </c>
      <c r="F471" s="71"/>
      <c r="G471" s="71"/>
      <c r="H471" s="103"/>
      <c r="I471" s="72"/>
      <c r="J471" s="197"/>
    </row>
    <row r="472" spans="1:10" ht="12.75">
      <c r="A472" s="332"/>
      <c r="B472" s="332"/>
      <c r="C472" s="332"/>
      <c r="D472" s="334"/>
      <c r="E472" s="103"/>
      <c r="F472" s="71"/>
      <c r="G472" s="71"/>
      <c r="H472" s="103"/>
      <c r="I472" s="72"/>
      <c r="J472" s="197"/>
    </row>
    <row r="473" spans="1:10" ht="12.75">
      <c r="A473" s="281"/>
      <c r="B473" s="282"/>
      <c r="C473" s="281"/>
      <c r="D473" s="281"/>
      <c r="E473" s="74" t="s">
        <v>6</v>
      </c>
      <c r="F473" s="75" t="s">
        <v>81</v>
      </c>
      <c r="G473" s="76" t="s">
        <v>79</v>
      </c>
      <c r="H473" s="74" t="s">
        <v>6</v>
      </c>
      <c r="I473" s="77" t="s">
        <v>7</v>
      </c>
      <c r="J473" s="78"/>
    </row>
    <row r="474" spans="1:10" ht="12.75">
      <c r="A474" s="283" t="s">
        <v>2</v>
      </c>
      <c r="B474" s="283" t="s">
        <v>3</v>
      </c>
      <c r="C474" s="283" t="s">
        <v>4</v>
      </c>
      <c r="D474" s="283" t="s">
        <v>142</v>
      </c>
      <c r="E474" s="79" t="s">
        <v>244</v>
      </c>
      <c r="F474" s="80" t="s">
        <v>82</v>
      </c>
      <c r="G474" s="81" t="s">
        <v>80</v>
      </c>
      <c r="H474" s="79" t="s">
        <v>252</v>
      </c>
      <c r="I474" s="82"/>
      <c r="J474" s="83"/>
    </row>
    <row r="475" spans="1:10" ht="12.75">
      <c r="A475" s="284"/>
      <c r="B475" s="284"/>
      <c r="C475" s="284"/>
      <c r="D475" s="283"/>
      <c r="E475" s="84"/>
      <c r="F475" s="85" t="s">
        <v>252</v>
      </c>
      <c r="G475" s="86" t="s">
        <v>5</v>
      </c>
      <c r="H475" s="84"/>
      <c r="I475" s="87" t="s">
        <v>83</v>
      </c>
      <c r="J475" s="88" t="s">
        <v>84</v>
      </c>
    </row>
    <row r="476" spans="1:10" ht="12.75">
      <c r="A476" s="285">
        <v>1</v>
      </c>
      <c r="B476" s="285">
        <v>2</v>
      </c>
      <c r="C476" s="285">
        <v>3</v>
      </c>
      <c r="D476" s="285">
        <v>4</v>
      </c>
      <c r="E476" s="89">
        <v>5</v>
      </c>
      <c r="F476" s="90">
        <v>6</v>
      </c>
      <c r="G476" s="90">
        <v>7</v>
      </c>
      <c r="H476" s="91">
        <v>8</v>
      </c>
      <c r="I476" s="92">
        <v>9</v>
      </c>
      <c r="J476" s="93">
        <v>10</v>
      </c>
    </row>
    <row r="477" spans="1:10" ht="12.75">
      <c r="A477" s="296"/>
      <c r="B477" s="300"/>
      <c r="C477" s="276">
        <v>6610</v>
      </c>
      <c r="D477" s="277" t="s">
        <v>136</v>
      </c>
      <c r="E477" s="107"/>
      <c r="F477" s="264"/>
      <c r="G477" s="265"/>
      <c r="H477" s="107"/>
      <c r="I477" s="266"/>
      <c r="J477" s="192"/>
    </row>
    <row r="478" spans="1:10" ht="12.75">
      <c r="A478" s="296"/>
      <c r="B478" s="296"/>
      <c r="C478" s="278"/>
      <c r="D478" s="279" t="s">
        <v>245</v>
      </c>
      <c r="E478" s="60"/>
      <c r="F478" s="262"/>
      <c r="G478" s="181"/>
      <c r="H478" s="60"/>
      <c r="I478" s="260"/>
      <c r="J478" s="192"/>
    </row>
    <row r="479" spans="1:10" ht="12.75">
      <c r="A479" s="296"/>
      <c r="B479" s="296"/>
      <c r="C479" s="278"/>
      <c r="D479" s="279" t="s">
        <v>246</v>
      </c>
      <c r="E479" s="60"/>
      <c r="F479" s="262"/>
      <c r="G479" s="181"/>
      <c r="H479" s="60"/>
      <c r="I479" s="260"/>
      <c r="J479" s="192"/>
    </row>
    <row r="480" spans="1:10" ht="12.75">
      <c r="A480" s="296"/>
      <c r="B480" s="298"/>
      <c r="C480" s="278"/>
      <c r="D480" s="279" t="s">
        <v>247</v>
      </c>
      <c r="E480" s="60">
        <v>19000</v>
      </c>
      <c r="F480" s="262">
        <v>0</v>
      </c>
      <c r="G480" s="181">
        <v>0</v>
      </c>
      <c r="H480" s="60">
        <v>0</v>
      </c>
      <c r="I480" s="260">
        <v>0</v>
      </c>
      <c r="J480" s="192">
        <v>0</v>
      </c>
    </row>
    <row r="481" spans="1:10" ht="12.75">
      <c r="A481" s="296"/>
      <c r="B481" s="312">
        <v>92695</v>
      </c>
      <c r="C481" s="294"/>
      <c r="D481" s="321" t="s">
        <v>132</v>
      </c>
      <c r="E481" s="63">
        <f>E485</f>
        <v>15850</v>
      </c>
      <c r="F481" s="261">
        <v>0</v>
      </c>
      <c r="G481" s="148">
        <f>G485</f>
        <v>18300</v>
      </c>
      <c r="H481" s="63">
        <f>H485</f>
        <v>18104.66</v>
      </c>
      <c r="I481" s="258">
        <f>H481/G481*100</f>
        <v>98.93256830601092</v>
      </c>
      <c r="J481" s="192">
        <f>H481/E481*100</f>
        <v>114.22498422712934</v>
      </c>
    </row>
    <row r="482" spans="1:10" ht="12.75">
      <c r="A482" s="296"/>
      <c r="B482" s="313"/>
      <c r="C482" s="276">
        <v>2710</v>
      </c>
      <c r="D482" s="277" t="s">
        <v>193</v>
      </c>
      <c r="E482" s="107"/>
      <c r="F482" s="264"/>
      <c r="G482" s="265"/>
      <c r="H482" s="107"/>
      <c r="I482" s="227"/>
      <c r="J482" s="192"/>
    </row>
    <row r="483" spans="1:10" ht="12.75">
      <c r="A483" s="296"/>
      <c r="B483" s="313"/>
      <c r="C483" s="276"/>
      <c r="D483" s="277" t="s">
        <v>194</v>
      </c>
      <c r="E483" s="107"/>
      <c r="F483" s="264"/>
      <c r="G483" s="265"/>
      <c r="H483" s="107"/>
      <c r="I483" s="227"/>
      <c r="J483" s="192"/>
    </row>
    <row r="484" spans="1:10" ht="12.75">
      <c r="A484" s="296"/>
      <c r="B484" s="313"/>
      <c r="C484" s="276"/>
      <c r="D484" s="277" t="s">
        <v>285</v>
      </c>
      <c r="E484" s="107"/>
      <c r="F484" s="264"/>
      <c r="G484" s="265"/>
      <c r="H484" s="107"/>
      <c r="I484" s="227"/>
      <c r="J484" s="192"/>
    </row>
    <row r="485" spans="1:10" ht="12.75">
      <c r="A485" s="296"/>
      <c r="B485" s="313"/>
      <c r="C485" s="276"/>
      <c r="D485" s="277" t="s">
        <v>286</v>
      </c>
      <c r="E485" s="107">
        <v>15850</v>
      </c>
      <c r="F485" s="264">
        <v>0</v>
      </c>
      <c r="G485" s="265">
        <v>18300</v>
      </c>
      <c r="H485" s="107">
        <v>18104.66</v>
      </c>
      <c r="I485" s="227">
        <f>H485/G485*100</f>
        <v>98.93256830601092</v>
      </c>
      <c r="J485" s="192">
        <f>H485/E485*100</f>
        <v>114.22498422712934</v>
      </c>
    </row>
    <row r="486" spans="1:11" s="10" customFormat="1" ht="12.75">
      <c r="A486" s="286"/>
      <c r="B486" s="286"/>
      <c r="C486" s="303"/>
      <c r="D486" s="288" t="s">
        <v>70</v>
      </c>
      <c r="E486" s="65">
        <f>E9+E16+E46+E67+E99+E190+E215+E224+E330+E384+E419+E247+E437+E286+E22+E459</f>
        <v>67799830.22</v>
      </c>
      <c r="F486" s="256">
        <f>F9+F16+F22+F46+F67+F99+F190+F215+F224+F247+F286+F330+F384+F419+F437+F459</f>
        <v>62910360</v>
      </c>
      <c r="G486" s="256">
        <f>G9+G16+G22+G67+G99+G190+G215+G224+G247+G286+G330+G384+G419+G437+G459+G46+G205</f>
        <v>63718981</v>
      </c>
      <c r="H486" s="65">
        <f>H9+H16+H22+H46+H67+H99+H190+H215+H224+H247+H330+H384+H419+H437+H286+H459+H205</f>
        <v>62556514.489999995</v>
      </c>
      <c r="I486" s="206">
        <f>H486/G486*100</f>
        <v>98.1756354358523</v>
      </c>
      <c r="J486" s="50">
        <f>H486/E486*100</f>
        <v>92.26647660770499</v>
      </c>
      <c r="K486" s="34"/>
    </row>
    <row r="487" spans="1:11" ht="12.75">
      <c r="A487" s="509"/>
      <c r="B487" s="509"/>
      <c r="C487" s="510"/>
      <c r="D487" s="491" t="s">
        <v>133</v>
      </c>
      <c r="E487" s="511">
        <f>E23+E47+E68+E100+E191+E331+E420+E438+E460+E225+E385</f>
        <v>4385463.65</v>
      </c>
      <c r="F487" s="512">
        <f>F23+F47+F68+F100+F191+F225+F248+F287+F331+F385+F420+F438+F460</f>
        <v>3944392</v>
      </c>
      <c r="G487" s="512">
        <f>G23+G47+G68+G100+G191+G225+G248+G287+G331+G385+G420+G438+G460</f>
        <v>2956796</v>
      </c>
      <c r="H487" s="513">
        <f>H23+H47+H68+H100+H191+H331+H420+H438+H460+H225+H248+H287+H385</f>
        <v>1489770.04</v>
      </c>
      <c r="I487" s="514">
        <f>H487/G487*100</f>
        <v>50.3846068514703</v>
      </c>
      <c r="J487" s="513">
        <f>H487/E487*100</f>
        <v>33.97063934163494</v>
      </c>
      <c r="K487" s="29"/>
    </row>
    <row r="488" spans="1:11" ht="12.75">
      <c r="A488" s="357"/>
      <c r="B488" s="357"/>
      <c r="C488" s="510"/>
      <c r="D488" s="491" t="s">
        <v>181</v>
      </c>
      <c r="E488" s="511">
        <f>E486-E487</f>
        <v>63414366.57</v>
      </c>
      <c r="F488" s="512">
        <f>F486-F487</f>
        <v>58965968</v>
      </c>
      <c r="G488" s="512">
        <f>G486-G487</f>
        <v>60762185</v>
      </c>
      <c r="H488" s="511">
        <f>H486-H487</f>
        <v>61066744.449999996</v>
      </c>
      <c r="I488" s="514">
        <f>H488/G488*100</f>
        <v>100.50123189282938</v>
      </c>
      <c r="J488" s="513">
        <f>H488/E488*100</f>
        <v>96.2979648824394</v>
      </c>
      <c r="K488" s="29"/>
    </row>
    <row r="489" spans="1:10" ht="12.75">
      <c r="A489" s="35"/>
      <c r="B489" s="35"/>
      <c r="C489" s="35"/>
      <c r="D489" s="35"/>
      <c r="E489" s="268"/>
      <c r="F489" s="268"/>
      <c r="G489" s="268"/>
      <c r="H489" s="267"/>
      <c r="I489" s="39"/>
      <c r="J489" s="41"/>
    </row>
    <row r="490" spans="1:10" ht="12.75">
      <c r="A490" s="35"/>
      <c r="B490" s="35"/>
      <c r="C490" s="35"/>
      <c r="D490" s="270"/>
      <c r="E490" s="267"/>
      <c r="F490" s="268"/>
      <c r="G490" s="268"/>
      <c r="H490" s="275"/>
      <c r="I490" s="269"/>
      <c r="J490" s="269"/>
    </row>
    <row r="491" spans="1:11" ht="12.75">
      <c r="A491" s="35"/>
      <c r="B491" s="35"/>
      <c r="C491" s="35"/>
      <c r="D491" s="270"/>
      <c r="E491" s="270"/>
      <c r="F491" s="268"/>
      <c r="G491" s="268"/>
      <c r="H491" s="270"/>
      <c r="I491" s="269"/>
      <c r="J491" s="269"/>
      <c r="K491" s="27"/>
    </row>
    <row r="492" spans="1:11" ht="12.75">
      <c r="A492" s="35"/>
      <c r="B492" s="35"/>
      <c r="C492" s="35"/>
      <c r="D492" s="270"/>
      <c r="E492" s="270"/>
      <c r="F492" s="268"/>
      <c r="G492" s="268"/>
      <c r="H492" s="267"/>
      <c r="I492" s="269"/>
      <c r="J492" s="269"/>
      <c r="K492" s="27"/>
    </row>
    <row r="493" spans="1:11" ht="12.75">
      <c r="A493" s="35"/>
      <c r="B493" s="35"/>
      <c r="C493" s="35"/>
      <c r="D493" s="35"/>
      <c r="E493" s="270"/>
      <c r="F493" s="272"/>
      <c r="G493" s="42"/>
      <c r="H493" s="267"/>
      <c r="I493" s="39"/>
      <c r="J493" s="271"/>
      <c r="K493" s="27"/>
    </row>
    <row r="494" spans="1:11" ht="12.75">
      <c r="A494" s="35"/>
      <c r="B494" s="35"/>
      <c r="C494" s="35"/>
      <c r="D494" s="35"/>
      <c r="E494" s="267"/>
      <c r="F494" s="272"/>
      <c r="G494" s="272"/>
      <c r="H494" s="275"/>
      <c r="I494" s="39"/>
      <c r="J494" s="271"/>
      <c r="K494" s="28"/>
    </row>
    <row r="495" spans="1:10" ht="12.75">
      <c r="A495" s="35"/>
      <c r="B495" s="35"/>
      <c r="C495" s="35"/>
      <c r="D495" s="35"/>
      <c r="E495" s="42"/>
      <c r="F495" s="42"/>
      <c r="G495" s="42"/>
      <c r="H495" s="42"/>
      <c r="I495" s="39"/>
      <c r="J495" s="41"/>
    </row>
    <row r="496" spans="1:10" ht="12.75">
      <c r="A496" s="35"/>
      <c r="B496" s="35"/>
      <c r="C496" s="35"/>
      <c r="D496" s="35"/>
      <c r="E496" s="42"/>
      <c r="F496" s="42"/>
      <c r="G496" s="42"/>
      <c r="H496" s="42"/>
      <c r="I496" s="39"/>
      <c r="J496" s="41"/>
    </row>
    <row r="497" spans="1:10" ht="12.75">
      <c r="A497" s="35"/>
      <c r="B497" s="35"/>
      <c r="C497" s="35"/>
      <c r="D497" s="35"/>
      <c r="E497" s="42"/>
      <c r="F497" s="42"/>
      <c r="G497" s="42"/>
      <c r="H497" s="275"/>
      <c r="I497" s="39"/>
      <c r="J497" s="41"/>
    </row>
    <row r="498" spans="1:10" ht="12.75">
      <c r="A498" s="35"/>
      <c r="B498" s="35"/>
      <c r="C498" s="35"/>
      <c r="D498" s="35"/>
      <c r="E498" s="42"/>
      <c r="F498" s="272"/>
      <c r="G498" s="42"/>
      <c r="H498" s="275"/>
      <c r="I498" s="39"/>
      <c r="J498" s="41"/>
    </row>
    <row r="499" spans="1:10" ht="12.75">
      <c r="A499" s="35"/>
      <c r="B499" s="35"/>
      <c r="C499" s="35"/>
      <c r="D499" s="35"/>
      <c r="E499" s="42"/>
      <c r="F499" s="42"/>
      <c r="G499" s="42"/>
      <c r="H499" s="275"/>
      <c r="I499" s="39"/>
      <c r="J499" s="41"/>
    </row>
    <row r="500" spans="1:10" ht="12.75">
      <c r="A500" s="35"/>
      <c r="B500" s="35"/>
      <c r="C500" s="35"/>
      <c r="D500" s="35"/>
      <c r="E500" s="42"/>
      <c r="F500" s="42"/>
      <c r="G500" s="42"/>
      <c r="H500" s="42"/>
      <c r="I500" s="39"/>
      <c r="J500" s="41"/>
    </row>
    <row r="501" spans="1:10" ht="12.75">
      <c r="A501" s="35"/>
      <c r="B501" s="35"/>
      <c r="C501" s="35"/>
      <c r="D501" s="35"/>
      <c r="E501" s="42"/>
      <c r="F501" s="42"/>
      <c r="G501" s="42"/>
      <c r="H501" s="39"/>
      <c r="I501" s="39"/>
      <c r="J501" s="41"/>
    </row>
    <row r="502" spans="1:10" ht="12.75">
      <c r="A502" s="35"/>
      <c r="B502" s="35"/>
      <c r="C502" s="35"/>
      <c r="D502" s="35"/>
      <c r="E502" s="42"/>
      <c r="F502" s="42"/>
      <c r="G502" s="42"/>
      <c r="H502" s="39"/>
      <c r="I502" s="39"/>
      <c r="J502" s="41"/>
    </row>
    <row r="503" spans="1:10" ht="12.75">
      <c r="A503" s="35"/>
      <c r="B503" s="35"/>
      <c r="C503" s="35"/>
      <c r="D503" s="35"/>
      <c r="E503" s="42"/>
      <c r="F503" s="42"/>
      <c r="G503" s="42"/>
      <c r="H503" s="39"/>
      <c r="I503" s="39"/>
      <c r="J503" s="41"/>
    </row>
    <row r="504" spans="1:10" ht="12.75">
      <c r="A504" s="35"/>
      <c r="B504" s="35"/>
      <c r="C504" s="35"/>
      <c r="D504" s="35"/>
      <c r="E504" s="42"/>
      <c r="F504" s="42"/>
      <c r="G504" s="42"/>
      <c r="H504" s="39"/>
      <c r="I504" s="39"/>
      <c r="J504" s="41"/>
    </row>
    <row r="505" spans="1:10" ht="12.75">
      <c r="A505" s="35"/>
      <c r="B505" s="35"/>
      <c r="C505" s="35"/>
      <c r="D505" s="35"/>
      <c r="E505" s="42"/>
      <c r="F505" s="42"/>
      <c r="G505" s="42"/>
      <c r="H505" s="39"/>
      <c r="I505" s="39"/>
      <c r="J505" s="41"/>
    </row>
    <row r="506" spans="1:10" ht="12.75">
      <c r="A506" s="35"/>
      <c r="B506" s="35"/>
      <c r="C506" s="35"/>
      <c r="D506" s="35"/>
      <c r="E506" s="42"/>
      <c r="F506" s="42"/>
      <c r="G506" s="42"/>
      <c r="H506" s="39"/>
      <c r="I506" s="39"/>
      <c r="J506" s="41"/>
    </row>
    <row r="507" spans="1:10" ht="12.75">
      <c r="A507" s="35"/>
      <c r="B507" s="35"/>
      <c r="C507" s="35"/>
      <c r="D507" s="35"/>
      <c r="E507" s="42"/>
      <c r="F507" s="42"/>
      <c r="G507" s="42"/>
      <c r="H507" s="39"/>
      <c r="I507" s="39"/>
      <c r="J507" s="41"/>
    </row>
    <row r="508" spans="1:10" ht="12.75">
      <c r="A508" s="35"/>
      <c r="B508" s="35"/>
      <c r="C508" s="35"/>
      <c r="D508" s="35"/>
      <c r="E508" s="42"/>
      <c r="F508" s="42"/>
      <c r="G508" s="42"/>
      <c r="H508" s="39"/>
      <c r="I508" s="39"/>
      <c r="J508" s="41"/>
    </row>
    <row r="509" spans="1:10" ht="12.75">
      <c r="A509" s="35"/>
      <c r="B509" s="35"/>
      <c r="C509" s="35"/>
      <c r="D509" s="35"/>
      <c r="E509" s="42"/>
      <c r="F509" s="42"/>
      <c r="G509" s="42"/>
      <c r="H509" s="39"/>
      <c r="I509" s="39"/>
      <c r="J509" s="41"/>
    </row>
    <row r="510" spans="1:10" ht="12.75">
      <c r="A510" s="35"/>
      <c r="B510" s="35"/>
      <c r="C510" s="35"/>
      <c r="D510" s="35"/>
      <c r="E510" s="42"/>
      <c r="F510" s="42"/>
      <c r="G510" s="42"/>
      <c r="H510" s="39"/>
      <c r="I510" s="39"/>
      <c r="J510" s="41"/>
    </row>
    <row r="511" spans="1:10" ht="12.75">
      <c r="A511" s="35"/>
      <c r="B511" s="35"/>
      <c r="C511" s="35"/>
      <c r="D511" s="35"/>
      <c r="E511" s="42"/>
      <c r="F511" s="42"/>
      <c r="G511" s="42"/>
      <c r="H511" s="39"/>
      <c r="I511" s="39"/>
      <c r="J511" s="41"/>
    </row>
    <row r="512" spans="1:10" ht="12.75">
      <c r="A512" s="35"/>
      <c r="B512" s="35"/>
      <c r="C512" s="35"/>
      <c r="D512" s="35"/>
      <c r="E512" s="42"/>
      <c r="F512" s="42"/>
      <c r="G512" s="42"/>
      <c r="H512" s="39"/>
      <c r="I512" s="39"/>
      <c r="J512" s="41"/>
    </row>
    <row r="513" spans="1:10" ht="12.75">
      <c r="A513" s="35"/>
      <c r="B513" s="35"/>
      <c r="C513" s="35"/>
      <c r="D513" s="35"/>
      <c r="E513" s="42"/>
      <c r="F513" s="42"/>
      <c r="G513" s="42"/>
      <c r="H513" s="39"/>
      <c r="I513" s="39"/>
      <c r="J513" s="41"/>
    </row>
    <row r="514" spans="1:10" ht="12.75">
      <c r="A514" s="35"/>
      <c r="B514" s="35"/>
      <c r="C514" s="35"/>
      <c r="D514" s="35"/>
      <c r="E514" s="42"/>
      <c r="F514" s="42"/>
      <c r="G514" s="42"/>
      <c r="H514" s="39"/>
      <c r="I514" s="39"/>
      <c r="J514" s="41"/>
    </row>
    <row r="515" spans="1:10" ht="12.75">
      <c r="A515" s="35"/>
      <c r="B515" s="35"/>
      <c r="C515" s="35"/>
      <c r="D515" s="35"/>
      <c r="E515" s="42"/>
      <c r="F515" s="42"/>
      <c r="G515" s="42"/>
      <c r="H515" s="39"/>
      <c r="I515" s="39"/>
      <c r="J515" s="41"/>
    </row>
    <row r="516" spans="1:10" ht="12.75">
      <c r="A516" s="35"/>
      <c r="B516" s="35"/>
      <c r="C516" s="35"/>
      <c r="D516" s="35"/>
      <c r="E516" s="42"/>
      <c r="F516" s="42"/>
      <c r="G516" s="42"/>
      <c r="H516" s="39"/>
      <c r="I516" s="39"/>
      <c r="J516" s="41"/>
    </row>
    <row r="517" spans="1:10" ht="12.75">
      <c r="A517" s="35"/>
      <c r="B517" s="35"/>
      <c r="C517" s="35"/>
      <c r="D517" s="35"/>
      <c r="E517" s="42"/>
      <c r="F517" s="42"/>
      <c r="G517" s="42"/>
      <c r="H517" s="39"/>
      <c r="I517" s="39"/>
      <c r="J517" s="41"/>
    </row>
    <row r="518" spans="1:10" ht="12.75">
      <c r="A518" s="35"/>
      <c r="B518" s="35"/>
      <c r="C518" s="35"/>
      <c r="D518" s="35"/>
      <c r="E518" s="42"/>
      <c r="F518" s="42"/>
      <c r="G518" s="42"/>
      <c r="H518" s="39"/>
      <c r="I518" s="39"/>
      <c r="J518" s="41"/>
    </row>
    <row r="519" spans="1:10" ht="12.75">
      <c r="A519" s="35"/>
      <c r="B519" s="35"/>
      <c r="C519" s="35"/>
      <c r="D519" s="35"/>
      <c r="E519" s="42"/>
      <c r="F519" s="42"/>
      <c r="G519" s="42"/>
      <c r="H519" s="39"/>
      <c r="I519" s="39"/>
      <c r="J519" s="41"/>
    </row>
    <row r="520" spans="1:10" ht="12.75">
      <c r="A520" s="35"/>
      <c r="B520" s="35"/>
      <c r="C520" s="35"/>
      <c r="D520" s="35"/>
      <c r="E520" s="42"/>
      <c r="F520" s="42"/>
      <c r="G520" s="42"/>
      <c r="H520" s="39"/>
      <c r="I520" s="39"/>
      <c r="J520" s="41"/>
    </row>
    <row r="521" spans="1:10" ht="12.75">
      <c r="A521" s="35"/>
      <c r="B521" s="35"/>
      <c r="C521" s="35"/>
      <c r="D521" s="35"/>
      <c r="E521" s="42"/>
      <c r="F521" s="42"/>
      <c r="G521" s="42"/>
      <c r="H521" s="39"/>
      <c r="I521" s="39"/>
      <c r="J521" s="41"/>
    </row>
    <row r="522" spans="1:10" ht="12.75">
      <c r="A522" s="35"/>
      <c r="B522" s="35"/>
      <c r="C522" s="35"/>
      <c r="D522" s="35"/>
      <c r="E522" s="42"/>
      <c r="F522" s="42"/>
      <c r="G522" s="42"/>
      <c r="H522" s="39"/>
      <c r="I522" s="39"/>
      <c r="J522" s="41"/>
    </row>
    <row r="523" spans="1:10" ht="12.75">
      <c r="A523" s="35"/>
      <c r="B523" s="35"/>
      <c r="C523" s="35"/>
      <c r="D523" s="35"/>
      <c r="E523" s="42"/>
      <c r="F523" s="42"/>
      <c r="G523" s="42"/>
      <c r="H523" s="39"/>
      <c r="I523" s="39"/>
      <c r="J523" s="41"/>
    </row>
    <row r="524" spans="1:10" ht="12.75">
      <c r="A524" s="35"/>
      <c r="B524" s="35"/>
      <c r="C524" s="35"/>
      <c r="D524" s="35"/>
      <c r="E524" s="42"/>
      <c r="F524" s="42"/>
      <c r="G524" s="42"/>
      <c r="H524" s="39"/>
      <c r="I524" s="39"/>
      <c r="J524" s="41"/>
    </row>
    <row r="525" spans="1:10" ht="12.75">
      <c r="A525" s="35"/>
      <c r="B525" s="35"/>
      <c r="C525" s="35"/>
      <c r="D525" s="35"/>
      <c r="E525" s="42"/>
      <c r="F525" s="42"/>
      <c r="G525" s="42"/>
      <c r="H525" s="39"/>
      <c r="I525" s="39"/>
      <c r="J525" s="41"/>
    </row>
    <row r="526" spans="1:10" ht="12.75">
      <c r="A526" s="35"/>
      <c r="B526" s="35"/>
      <c r="C526" s="35"/>
      <c r="D526" s="35"/>
      <c r="E526" s="42"/>
      <c r="F526" s="42"/>
      <c r="G526" s="42"/>
      <c r="H526" s="39"/>
      <c r="I526" s="39"/>
      <c r="J526" s="41"/>
    </row>
    <row r="530" ht="12.75">
      <c r="E530" s="42" t="s">
        <v>296</v>
      </c>
    </row>
  </sheetData>
  <sheetProtection/>
  <printOptions/>
  <pageMargins left="0.2362204724409449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PageLayoutView="0" workbookViewId="0" topLeftCell="A46">
      <selection activeCell="O291" sqref="O291"/>
    </sheetView>
  </sheetViews>
  <sheetFormatPr defaultColWidth="9.00390625" defaultRowHeight="12.75"/>
  <cols>
    <col min="1" max="1" width="4.00390625" style="1" customWidth="1"/>
    <col min="2" max="2" width="5.875" style="1" customWidth="1"/>
    <col min="3" max="3" width="4.75390625" style="1" customWidth="1"/>
    <col min="4" max="4" width="32.125" style="1" customWidth="1"/>
    <col min="5" max="5" width="11.375" style="1" customWidth="1"/>
    <col min="6" max="6" width="9.125" style="5" customWidth="1"/>
    <col min="7" max="7" width="9.375" style="5" customWidth="1"/>
    <col min="8" max="8" width="11.375" style="1" customWidth="1"/>
    <col min="9" max="9" width="6.25390625" style="12" customWidth="1"/>
    <col min="10" max="10" width="5.875" style="12" customWidth="1"/>
    <col min="11" max="14" width="9.125" style="1" customWidth="1"/>
  </cols>
  <sheetData>
    <row r="1" spans="1:10" ht="12.75" customHeight="1">
      <c r="A1" s="35"/>
      <c r="B1" s="35"/>
      <c r="C1" s="36"/>
      <c r="D1" s="35"/>
      <c r="E1" s="37"/>
      <c r="F1" s="37"/>
      <c r="G1" s="38" t="s">
        <v>75</v>
      </c>
      <c r="H1" s="39"/>
      <c r="I1" s="40"/>
      <c r="J1" s="41"/>
    </row>
    <row r="2" spans="1:10" ht="12.75" customHeight="1">
      <c r="A2" s="35"/>
      <c r="B2" s="35"/>
      <c r="C2" s="36"/>
      <c r="D2" s="35"/>
      <c r="E2" s="42"/>
      <c r="F2" s="37"/>
      <c r="G2" s="38" t="s">
        <v>78</v>
      </c>
      <c r="H2" s="39"/>
      <c r="I2" s="40"/>
      <c r="J2" s="41"/>
    </row>
    <row r="3" spans="1:10" ht="12.75" customHeight="1">
      <c r="A3" s="35"/>
      <c r="B3" s="35"/>
      <c r="C3" s="36"/>
      <c r="D3" s="35"/>
      <c r="E3" s="42"/>
      <c r="F3" s="37"/>
      <c r="G3" s="38" t="s">
        <v>251</v>
      </c>
      <c r="H3" s="43"/>
      <c r="I3" s="40"/>
      <c r="J3" s="41"/>
    </row>
    <row r="4" spans="1:10" ht="12.75" customHeight="1">
      <c r="A4" s="35"/>
      <c r="B4" s="35"/>
      <c r="C4" s="44"/>
      <c r="D4" s="44"/>
      <c r="E4" s="44"/>
      <c r="F4" s="45"/>
      <c r="G4" s="45"/>
      <c r="H4" s="35"/>
      <c r="I4" s="41"/>
      <c r="J4" s="41"/>
    </row>
    <row r="5" spans="1:10" ht="12.75" customHeight="1">
      <c r="A5" s="35"/>
      <c r="B5" s="35"/>
      <c r="C5" s="44" t="s">
        <v>166</v>
      </c>
      <c r="D5" s="44"/>
      <c r="E5" s="44"/>
      <c r="F5" s="45"/>
      <c r="G5" s="45"/>
      <c r="H5" s="35"/>
      <c r="I5" s="41"/>
      <c r="J5" s="41"/>
    </row>
    <row r="6" spans="1:10" ht="12.75" customHeight="1">
      <c r="A6" s="35"/>
      <c r="B6" s="35"/>
      <c r="C6" s="35"/>
      <c r="D6" s="35"/>
      <c r="E6" s="37"/>
      <c r="F6" s="37"/>
      <c r="G6" s="37"/>
      <c r="H6" s="39" t="s">
        <v>126</v>
      </c>
      <c r="I6" s="40"/>
      <c r="J6" s="41"/>
    </row>
    <row r="7" spans="1:10" ht="12.75" customHeight="1">
      <c r="A7" s="281"/>
      <c r="B7" s="282"/>
      <c r="C7" s="281"/>
      <c r="D7" s="281"/>
      <c r="E7" s="74" t="s">
        <v>6</v>
      </c>
      <c r="F7" s="75" t="s">
        <v>81</v>
      </c>
      <c r="G7" s="76" t="s">
        <v>79</v>
      </c>
      <c r="H7" s="74" t="s">
        <v>6</v>
      </c>
      <c r="I7" s="77" t="s">
        <v>7</v>
      </c>
      <c r="J7" s="78"/>
    </row>
    <row r="8" spans="1:10" ht="12.75" customHeight="1">
      <c r="A8" s="283" t="s">
        <v>2</v>
      </c>
      <c r="B8" s="283" t="s">
        <v>3</v>
      </c>
      <c r="C8" s="283" t="s">
        <v>4</v>
      </c>
      <c r="D8" s="283" t="s">
        <v>142</v>
      </c>
      <c r="E8" s="79" t="s">
        <v>244</v>
      </c>
      <c r="F8" s="80" t="s">
        <v>82</v>
      </c>
      <c r="G8" s="81" t="s">
        <v>80</v>
      </c>
      <c r="H8" s="79" t="s">
        <v>252</v>
      </c>
      <c r="I8" s="82"/>
      <c r="J8" s="83"/>
    </row>
    <row r="9" spans="1:10" ht="12.75" customHeight="1">
      <c r="A9" s="284"/>
      <c r="B9" s="284"/>
      <c r="C9" s="284"/>
      <c r="D9" s="283"/>
      <c r="E9" s="84"/>
      <c r="F9" s="85" t="s">
        <v>252</v>
      </c>
      <c r="G9" s="86" t="s">
        <v>5</v>
      </c>
      <c r="H9" s="84"/>
      <c r="I9" s="87" t="s">
        <v>83</v>
      </c>
      <c r="J9" s="88" t="s">
        <v>84</v>
      </c>
    </row>
    <row r="10" spans="1:10" ht="12.75" customHeight="1">
      <c r="A10" s="285">
        <v>1</v>
      </c>
      <c r="B10" s="285">
        <v>2</v>
      </c>
      <c r="C10" s="285">
        <v>3</v>
      </c>
      <c r="D10" s="285">
        <v>4</v>
      </c>
      <c r="E10" s="89">
        <v>5</v>
      </c>
      <c r="F10" s="90">
        <v>6</v>
      </c>
      <c r="G10" s="90">
        <v>7</v>
      </c>
      <c r="H10" s="91">
        <v>8</v>
      </c>
      <c r="I10" s="92">
        <v>9</v>
      </c>
      <c r="J10" s="93">
        <v>10</v>
      </c>
    </row>
    <row r="11" spans="1:10" ht="12.75" customHeight="1">
      <c r="A11" s="286" t="s">
        <v>8</v>
      </c>
      <c r="B11" s="287"/>
      <c r="C11" s="288"/>
      <c r="D11" s="288" t="s">
        <v>9</v>
      </c>
      <c r="E11" s="46">
        <f>E13</f>
        <v>6273</v>
      </c>
      <c r="F11" s="47">
        <f>F13</f>
        <v>8000</v>
      </c>
      <c r="G11" s="48">
        <f>G13</f>
        <v>4000</v>
      </c>
      <c r="H11" s="46">
        <f>H13</f>
        <v>4000</v>
      </c>
      <c r="I11" s="49">
        <v>100</v>
      </c>
      <c r="J11" s="50">
        <f>H11/E11*100</f>
        <v>63.7653435357883</v>
      </c>
    </row>
    <row r="12" spans="1:14" s="7" customFormat="1" ht="12.75" customHeight="1">
      <c r="A12" s="289"/>
      <c r="B12" s="290" t="s">
        <v>10</v>
      </c>
      <c r="C12" s="291"/>
      <c r="D12" s="291" t="s">
        <v>120</v>
      </c>
      <c r="E12" s="51"/>
      <c r="F12" s="52"/>
      <c r="G12" s="52"/>
      <c r="H12" s="51"/>
      <c r="I12" s="53"/>
      <c r="J12" s="54"/>
      <c r="K12" s="13"/>
      <c r="L12" s="13"/>
      <c r="M12" s="13"/>
      <c r="N12" s="13"/>
    </row>
    <row r="13" spans="1:14" s="7" customFormat="1" ht="12.75" customHeight="1">
      <c r="A13" s="292"/>
      <c r="B13" s="293"/>
      <c r="C13" s="294"/>
      <c r="D13" s="291" t="s">
        <v>11</v>
      </c>
      <c r="E13" s="55">
        <f>E17</f>
        <v>6273</v>
      </c>
      <c r="F13" s="52">
        <f>F17</f>
        <v>8000</v>
      </c>
      <c r="G13" s="52">
        <f>G17</f>
        <v>4000</v>
      </c>
      <c r="H13" s="55">
        <f>H17</f>
        <v>4000</v>
      </c>
      <c r="I13" s="56">
        <f>H13/G13*100</f>
        <v>100</v>
      </c>
      <c r="J13" s="178">
        <f>H13/E13*100</f>
        <v>63.7653435357883</v>
      </c>
      <c r="K13" s="13"/>
      <c r="L13" s="13"/>
      <c r="M13" s="13"/>
      <c r="N13" s="13"/>
    </row>
    <row r="14" spans="1:10" ht="12.75" customHeight="1">
      <c r="A14" s="295"/>
      <c r="B14" s="296"/>
      <c r="C14" s="278">
        <v>2110</v>
      </c>
      <c r="D14" s="297" t="s">
        <v>12</v>
      </c>
      <c r="E14" s="57"/>
      <c r="F14" s="58"/>
      <c r="G14" s="58"/>
      <c r="H14" s="57"/>
      <c r="I14" s="179"/>
      <c r="J14" s="54"/>
    </row>
    <row r="15" spans="1:10" ht="12.75" customHeight="1">
      <c r="A15" s="295"/>
      <c r="B15" s="296"/>
      <c r="C15" s="278"/>
      <c r="D15" s="297" t="s">
        <v>13</v>
      </c>
      <c r="E15" s="57"/>
      <c r="F15" s="58"/>
      <c r="G15" s="58"/>
      <c r="H15" s="57"/>
      <c r="I15" s="179"/>
      <c r="J15" s="54"/>
    </row>
    <row r="16" spans="1:10" ht="12.75" customHeight="1">
      <c r="A16" s="295"/>
      <c r="B16" s="296"/>
      <c r="C16" s="278"/>
      <c r="D16" s="297" t="s">
        <v>14</v>
      </c>
      <c r="E16" s="57"/>
      <c r="F16" s="58"/>
      <c r="G16" s="58"/>
      <c r="H16" s="57"/>
      <c r="I16" s="179"/>
      <c r="J16" s="54"/>
    </row>
    <row r="17" spans="1:10" ht="12.75" customHeight="1">
      <c r="A17" s="295"/>
      <c r="B17" s="298"/>
      <c r="C17" s="299"/>
      <c r="D17" s="300" t="s">
        <v>15</v>
      </c>
      <c r="E17" s="61">
        <v>6273</v>
      </c>
      <c r="F17" s="62">
        <v>8000</v>
      </c>
      <c r="G17" s="62">
        <v>4000</v>
      </c>
      <c r="H17" s="61">
        <v>4000</v>
      </c>
      <c r="I17" s="110">
        <f>H17/G17*100</f>
        <v>100</v>
      </c>
      <c r="J17" s="192">
        <f>H17/E17*100</f>
        <v>63.7653435357883</v>
      </c>
    </row>
    <row r="18" spans="1:14" ht="12.75" customHeight="1">
      <c r="A18" s="288">
        <v>700</v>
      </c>
      <c r="B18" s="303"/>
      <c r="C18" s="288"/>
      <c r="D18" s="288" t="s">
        <v>25</v>
      </c>
      <c r="E18" s="46">
        <f>E19</f>
        <v>147000</v>
      </c>
      <c r="F18" s="48">
        <f>F19</f>
        <v>124000</v>
      </c>
      <c r="G18" s="48">
        <f>G19</f>
        <v>124000</v>
      </c>
      <c r="H18" s="46">
        <f>H19</f>
        <v>124000</v>
      </c>
      <c r="I18" s="206">
        <v>100</v>
      </c>
      <c r="J18" s="201">
        <f>H18/E18*100</f>
        <v>84.35374149659864</v>
      </c>
      <c r="K18"/>
      <c r="L18"/>
      <c r="M18"/>
      <c r="N18"/>
    </row>
    <row r="19" spans="1:10" s="7" customFormat="1" ht="12.75" customHeight="1">
      <c r="A19" s="292"/>
      <c r="B19" s="290">
        <v>70005</v>
      </c>
      <c r="C19" s="291"/>
      <c r="D19" s="291" t="s">
        <v>26</v>
      </c>
      <c r="E19" s="55">
        <f>E23</f>
        <v>147000</v>
      </c>
      <c r="F19" s="52">
        <f>F23</f>
        <v>124000</v>
      </c>
      <c r="G19" s="52">
        <f>G23</f>
        <v>124000</v>
      </c>
      <c r="H19" s="55">
        <f>H23</f>
        <v>124000</v>
      </c>
      <c r="I19" s="207">
        <f>H19/G19*100</f>
        <v>100</v>
      </c>
      <c r="J19" s="203">
        <f>H19/E19*100</f>
        <v>84.35374149659864</v>
      </c>
    </row>
    <row r="20" spans="1:14" ht="12.75" customHeight="1">
      <c r="A20" s="295"/>
      <c r="B20" s="296"/>
      <c r="C20" s="297">
        <v>2110</v>
      </c>
      <c r="D20" s="297" t="s">
        <v>12</v>
      </c>
      <c r="E20" s="64"/>
      <c r="F20" s="58"/>
      <c r="G20" s="58"/>
      <c r="H20" s="64"/>
      <c r="I20" s="110"/>
      <c r="J20" s="192"/>
      <c r="K20"/>
      <c r="L20"/>
      <c r="M20"/>
      <c r="N20"/>
    </row>
    <row r="21" spans="1:14" ht="12.75" customHeight="1">
      <c r="A21" s="295"/>
      <c r="B21" s="296"/>
      <c r="C21" s="297"/>
      <c r="D21" s="297" t="s">
        <v>13</v>
      </c>
      <c r="E21" s="57"/>
      <c r="F21" s="58"/>
      <c r="G21" s="58"/>
      <c r="H21" s="57"/>
      <c r="I21" s="110"/>
      <c r="J21" s="192"/>
      <c r="K21"/>
      <c r="L21"/>
      <c r="M21"/>
      <c r="N21"/>
    </row>
    <row r="22" spans="1:14" ht="12.75" customHeight="1">
      <c r="A22" s="295"/>
      <c r="B22" s="296"/>
      <c r="C22" s="297"/>
      <c r="D22" s="297" t="s">
        <v>14</v>
      </c>
      <c r="E22" s="57"/>
      <c r="F22" s="58"/>
      <c r="G22" s="58"/>
      <c r="H22" s="57"/>
      <c r="I22" s="110"/>
      <c r="J22" s="192"/>
      <c r="K22"/>
      <c r="L22"/>
      <c r="M22"/>
      <c r="N22"/>
    </row>
    <row r="23" spans="1:14" ht="12.75" customHeight="1">
      <c r="A23" s="318"/>
      <c r="B23" s="296"/>
      <c r="C23" s="297"/>
      <c r="D23" s="297" t="s">
        <v>15</v>
      </c>
      <c r="E23" s="64">
        <v>147000</v>
      </c>
      <c r="F23" s="58">
        <v>124000</v>
      </c>
      <c r="G23" s="58">
        <v>124000</v>
      </c>
      <c r="H23" s="64">
        <v>124000</v>
      </c>
      <c r="I23" s="110">
        <f>H23/G23*100</f>
        <v>100</v>
      </c>
      <c r="J23" s="192">
        <f>H23/E23*100</f>
        <v>84.35374149659864</v>
      </c>
      <c r="K23"/>
      <c r="L23"/>
      <c r="M23"/>
      <c r="N23"/>
    </row>
    <row r="24" spans="1:14" ht="12.75" customHeight="1">
      <c r="A24" s="304">
        <v>710</v>
      </c>
      <c r="B24" s="286"/>
      <c r="C24" s="303"/>
      <c r="D24" s="288" t="s">
        <v>106</v>
      </c>
      <c r="E24" s="46">
        <f>E26+E31+E41</f>
        <v>472000</v>
      </c>
      <c r="F24" s="48">
        <f>F26+F31</f>
        <v>596000</v>
      </c>
      <c r="G24" s="48">
        <f>G26+G31+G41</f>
        <v>598500</v>
      </c>
      <c r="H24" s="46">
        <f>H26+H31+H41</f>
        <v>598400</v>
      </c>
      <c r="I24" s="130">
        <f>H24/G24*100</f>
        <v>99.98329156223893</v>
      </c>
      <c r="J24" s="201">
        <f>H24/E24*100</f>
        <v>126.77966101694915</v>
      </c>
      <c r="K24"/>
      <c r="L24"/>
      <c r="M24"/>
      <c r="N24"/>
    </row>
    <row r="25" spans="1:14" ht="12.75" customHeight="1">
      <c r="A25" s="304"/>
      <c r="B25" s="314"/>
      <c r="C25" s="351"/>
      <c r="D25" s="316" t="s">
        <v>165</v>
      </c>
      <c r="E25" s="65">
        <f>E46</f>
        <v>43000</v>
      </c>
      <c r="F25" s="66">
        <f>F40</f>
        <v>60000</v>
      </c>
      <c r="G25" s="66">
        <f>G40</f>
        <v>60000</v>
      </c>
      <c r="H25" s="65">
        <f>H46+H40</f>
        <v>59900</v>
      </c>
      <c r="I25" s="208">
        <v>100</v>
      </c>
      <c r="J25" s="96">
        <f>H25/E25*100</f>
        <v>139.30232558139534</v>
      </c>
      <c r="K25"/>
      <c r="L25"/>
      <c r="M25"/>
      <c r="N25"/>
    </row>
    <row r="26" spans="1:10" s="7" customFormat="1" ht="12.75" customHeight="1">
      <c r="A26" s="309"/>
      <c r="B26" s="290">
        <v>71012</v>
      </c>
      <c r="C26" s="291"/>
      <c r="D26" s="321" t="s">
        <v>258</v>
      </c>
      <c r="E26" s="55">
        <f>E30</f>
        <v>139000</v>
      </c>
      <c r="F26" s="52">
        <f>F30</f>
        <v>191000</v>
      </c>
      <c r="G26" s="52">
        <f>G30</f>
        <v>193500</v>
      </c>
      <c r="H26" s="55">
        <f>H30</f>
        <v>193500</v>
      </c>
      <c r="I26" s="207">
        <f>H26/G26*100</f>
        <v>100</v>
      </c>
      <c r="J26" s="203">
        <f>H26/E26*100</f>
        <v>139.20863309352518</v>
      </c>
    </row>
    <row r="27" spans="1:14" ht="12.75" customHeight="1">
      <c r="A27" s="296"/>
      <c r="B27" s="296"/>
      <c r="C27" s="297">
        <v>2110</v>
      </c>
      <c r="D27" s="297" t="s">
        <v>12</v>
      </c>
      <c r="E27" s="57"/>
      <c r="F27" s="58"/>
      <c r="G27" s="58"/>
      <c r="H27" s="57"/>
      <c r="I27" s="110"/>
      <c r="J27" s="192"/>
      <c r="K27"/>
      <c r="L27"/>
      <c r="M27"/>
      <c r="N27"/>
    </row>
    <row r="28" spans="1:14" ht="12.75" customHeight="1">
      <c r="A28" s="296"/>
      <c r="B28" s="296"/>
      <c r="C28" s="297"/>
      <c r="D28" s="297" t="s">
        <v>13</v>
      </c>
      <c r="E28" s="57"/>
      <c r="F28" s="58"/>
      <c r="G28" s="58"/>
      <c r="H28" s="57"/>
      <c r="I28" s="110"/>
      <c r="J28" s="192"/>
      <c r="K28"/>
      <c r="L28"/>
      <c r="M28"/>
      <c r="N28"/>
    </row>
    <row r="29" spans="1:14" ht="12.75" customHeight="1">
      <c r="A29" s="296"/>
      <c r="B29" s="296"/>
      <c r="C29" s="297"/>
      <c r="D29" s="297" t="s">
        <v>14</v>
      </c>
      <c r="E29" s="57"/>
      <c r="F29" s="58"/>
      <c r="G29" s="58"/>
      <c r="H29" s="57"/>
      <c r="I29" s="110"/>
      <c r="J29" s="192"/>
      <c r="K29"/>
      <c r="L29"/>
      <c r="M29"/>
      <c r="N29"/>
    </row>
    <row r="30" spans="1:14" ht="12.75" customHeight="1">
      <c r="A30" s="296"/>
      <c r="B30" s="296"/>
      <c r="C30" s="297"/>
      <c r="D30" s="297" t="s">
        <v>15</v>
      </c>
      <c r="E30" s="64">
        <v>139000</v>
      </c>
      <c r="F30" s="58">
        <v>191000</v>
      </c>
      <c r="G30" s="58">
        <v>193500</v>
      </c>
      <c r="H30" s="64">
        <v>193500</v>
      </c>
      <c r="I30" s="110">
        <f>H30/G30*100</f>
        <v>100</v>
      </c>
      <c r="J30" s="192">
        <f>H30/E30*100</f>
        <v>139.20863309352518</v>
      </c>
      <c r="K30"/>
      <c r="L30"/>
      <c r="M30"/>
      <c r="N30"/>
    </row>
    <row r="31" spans="1:10" s="7" customFormat="1" ht="12.75" customHeight="1">
      <c r="A31" s="444"/>
      <c r="B31" s="323">
        <v>71015</v>
      </c>
      <c r="C31" s="325"/>
      <c r="D31" s="325" t="s">
        <v>27</v>
      </c>
      <c r="E31" s="55">
        <f>E35</f>
        <v>290000</v>
      </c>
      <c r="F31" s="52">
        <f>F35+F40</f>
        <v>405000</v>
      </c>
      <c r="G31" s="52">
        <f>G35+G40</f>
        <v>405000</v>
      </c>
      <c r="H31" s="55">
        <f>H35+H40</f>
        <v>404900</v>
      </c>
      <c r="I31" s="207">
        <f>H31/G31*100</f>
        <v>99.97530864197532</v>
      </c>
      <c r="J31" s="203">
        <f>H31/E31*100</f>
        <v>139.6206896551724</v>
      </c>
    </row>
    <row r="32" spans="1:14" ht="12.75" customHeight="1">
      <c r="A32" s="405"/>
      <c r="B32" s="296"/>
      <c r="C32" s="276">
        <v>2110</v>
      </c>
      <c r="D32" s="297" t="s">
        <v>12</v>
      </c>
      <c r="E32" s="57"/>
      <c r="F32" s="58"/>
      <c r="G32" s="58"/>
      <c r="H32" s="57"/>
      <c r="I32" s="110"/>
      <c r="J32" s="192"/>
      <c r="K32"/>
      <c r="L32"/>
      <c r="M32"/>
      <c r="N32"/>
    </row>
    <row r="33" spans="1:14" ht="12.75" customHeight="1">
      <c r="A33" s="405"/>
      <c r="B33" s="296"/>
      <c r="C33" s="278"/>
      <c r="D33" s="297" t="s">
        <v>13</v>
      </c>
      <c r="E33" s="57"/>
      <c r="F33" s="58"/>
      <c r="G33" s="58"/>
      <c r="H33" s="57"/>
      <c r="I33" s="110"/>
      <c r="J33" s="192"/>
      <c r="K33"/>
      <c r="L33"/>
      <c r="M33"/>
      <c r="N33"/>
    </row>
    <row r="34" spans="1:14" ht="12.75" customHeight="1">
      <c r="A34" s="405"/>
      <c r="B34" s="296"/>
      <c r="C34" s="278"/>
      <c r="D34" s="297" t="s">
        <v>14</v>
      </c>
      <c r="E34" s="57"/>
      <c r="F34" s="58"/>
      <c r="G34" s="58"/>
      <c r="H34" s="57"/>
      <c r="I34" s="110"/>
      <c r="J34" s="192"/>
      <c r="K34"/>
      <c r="L34"/>
      <c r="M34"/>
      <c r="N34"/>
    </row>
    <row r="35" spans="1:14" ht="12.75" customHeight="1">
      <c r="A35" s="405"/>
      <c r="B35" s="296"/>
      <c r="C35" s="299"/>
      <c r="D35" s="300" t="s">
        <v>15</v>
      </c>
      <c r="E35" s="61">
        <v>290000</v>
      </c>
      <c r="F35" s="62">
        <v>345000</v>
      </c>
      <c r="G35" s="62">
        <v>345000</v>
      </c>
      <c r="H35" s="61">
        <v>345000</v>
      </c>
      <c r="I35" s="110">
        <f>H35/G35*100</f>
        <v>100</v>
      </c>
      <c r="J35" s="192">
        <f>H35/E35*100</f>
        <v>118.96551724137932</v>
      </c>
      <c r="K35"/>
      <c r="L35"/>
      <c r="M35"/>
      <c r="N35"/>
    </row>
    <row r="36" spans="1:14" ht="12.75" customHeight="1">
      <c r="A36" s="405"/>
      <c r="B36" s="296"/>
      <c r="C36" s="299">
        <v>6410</v>
      </c>
      <c r="D36" s="297" t="s">
        <v>232</v>
      </c>
      <c r="E36" s="61"/>
      <c r="F36" s="62"/>
      <c r="G36" s="62"/>
      <c r="H36" s="61"/>
      <c r="I36" s="110"/>
      <c r="J36" s="192"/>
      <c r="K36"/>
      <c r="L36"/>
      <c r="M36"/>
      <c r="N36"/>
    </row>
    <row r="37" spans="1:14" ht="12.75" customHeight="1">
      <c r="A37" s="405"/>
      <c r="B37" s="296"/>
      <c r="C37" s="299"/>
      <c r="D37" s="297" t="s">
        <v>233</v>
      </c>
      <c r="E37" s="61"/>
      <c r="F37" s="62"/>
      <c r="G37" s="62"/>
      <c r="H37" s="61"/>
      <c r="I37" s="110"/>
      <c r="J37" s="192"/>
      <c r="K37"/>
      <c r="L37"/>
      <c r="M37"/>
      <c r="N37"/>
    </row>
    <row r="38" spans="1:14" ht="12.75" customHeight="1">
      <c r="A38" s="405"/>
      <c r="B38" s="296"/>
      <c r="C38" s="299"/>
      <c r="D38" s="297" t="s">
        <v>234</v>
      </c>
      <c r="E38" s="61"/>
      <c r="F38" s="62"/>
      <c r="G38" s="62"/>
      <c r="H38" s="61"/>
      <c r="I38" s="110"/>
      <c r="J38" s="192"/>
      <c r="K38"/>
      <c r="L38"/>
      <c r="M38"/>
      <c r="N38"/>
    </row>
    <row r="39" spans="1:14" ht="12.75" customHeight="1">
      <c r="A39" s="405"/>
      <c r="B39" s="296"/>
      <c r="C39" s="299"/>
      <c r="D39" s="297" t="s">
        <v>235</v>
      </c>
      <c r="E39" s="61"/>
      <c r="F39" s="62"/>
      <c r="G39" s="62"/>
      <c r="H39" s="61"/>
      <c r="I39" s="110"/>
      <c r="J39" s="192"/>
      <c r="K39"/>
      <c r="L39"/>
      <c r="M39"/>
      <c r="N39"/>
    </row>
    <row r="40" spans="1:14" ht="12.75" customHeight="1">
      <c r="A40" s="405"/>
      <c r="B40" s="298"/>
      <c r="C40" s="299"/>
      <c r="D40" s="297" t="s">
        <v>236</v>
      </c>
      <c r="E40" s="61">
        <v>0</v>
      </c>
      <c r="F40" s="62">
        <v>60000</v>
      </c>
      <c r="G40" s="62">
        <v>60000</v>
      </c>
      <c r="H40" s="61">
        <v>59900</v>
      </c>
      <c r="I40" s="110">
        <f>H40/G40*100</f>
        <v>99.83333333333333</v>
      </c>
      <c r="J40" s="192">
        <v>0</v>
      </c>
      <c r="K40"/>
      <c r="L40"/>
      <c r="M40"/>
      <c r="N40"/>
    </row>
    <row r="41" spans="1:14" ht="12.75" customHeight="1">
      <c r="A41" s="405"/>
      <c r="B41" s="293">
        <v>71095</v>
      </c>
      <c r="C41" s="310"/>
      <c r="D41" s="290" t="s">
        <v>28</v>
      </c>
      <c r="E41" s="108">
        <f>E46</f>
        <v>43000</v>
      </c>
      <c r="F41" s="113">
        <v>0</v>
      </c>
      <c r="G41" s="113">
        <f>G46</f>
        <v>0</v>
      </c>
      <c r="H41" s="108">
        <f>H46</f>
        <v>0</v>
      </c>
      <c r="I41" s="207">
        <v>0</v>
      </c>
      <c r="J41" s="203">
        <v>0</v>
      </c>
      <c r="K41"/>
      <c r="L41"/>
      <c r="M41"/>
      <c r="N41"/>
    </row>
    <row r="42" spans="1:14" ht="12.75" customHeight="1">
      <c r="A42" s="405"/>
      <c r="B42" s="296"/>
      <c r="C42" s="278">
        <v>6410</v>
      </c>
      <c r="D42" s="297" t="s">
        <v>232</v>
      </c>
      <c r="E42" s="61"/>
      <c r="F42" s="62"/>
      <c r="G42" s="62"/>
      <c r="H42" s="61"/>
      <c r="I42" s="110"/>
      <c r="J42" s="192"/>
      <c r="K42"/>
      <c r="L42"/>
      <c r="M42"/>
      <c r="N42"/>
    </row>
    <row r="43" spans="1:14" ht="12.75" customHeight="1">
      <c r="A43" s="405"/>
      <c r="B43" s="296"/>
      <c r="C43" s="278"/>
      <c r="D43" s="297" t="s">
        <v>233</v>
      </c>
      <c r="E43" s="61"/>
      <c r="F43" s="62"/>
      <c r="G43" s="62"/>
      <c r="H43" s="61"/>
      <c r="I43" s="110"/>
      <c r="J43" s="192"/>
      <c r="K43"/>
      <c r="L43"/>
      <c r="M43"/>
      <c r="N43"/>
    </row>
    <row r="44" spans="1:14" ht="12.75" customHeight="1">
      <c r="A44" s="405"/>
      <c r="B44" s="296"/>
      <c r="C44" s="278"/>
      <c r="D44" s="297" t="s">
        <v>234</v>
      </c>
      <c r="E44" s="61"/>
      <c r="F44" s="62"/>
      <c r="G44" s="62"/>
      <c r="H44" s="61"/>
      <c r="I44" s="110"/>
      <c r="J44" s="192"/>
      <c r="K44"/>
      <c r="L44"/>
      <c r="M44"/>
      <c r="N44"/>
    </row>
    <row r="45" spans="1:14" ht="12.75" customHeight="1">
      <c r="A45" s="405"/>
      <c r="B45" s="296"/>
      <c r="C45" s="278"/>
      <c r="D45" s="297" t="s">
        <v>235</v>
      </c>
      <c r="E45" s="61"/>
      <c r="F45" s="62"/>
      <c r="G45" s="62"/>
      <c r="H45" s="61"/>
      <c r="I45" s="110"/>
      <c r="J45" s="192"/>
      <c r="K45"/>
      <c r="L45"/>
      <c r="M45"/>
      <c r="N45"/>
    </row>
    <row r="46" spans="1:14" ht="12.75" customHeight="1">
      <c r="A46" s="405"/>
      <c r="B46" s="296"/>
      <c r="C46" s="278"/>
      <c r="D46" s="297" t="s">
        <v>236</v>
      </c>
      <c r="E46" s="61">
        <v>43000</v>
      </c>
      <c r="F46" s="62">
        <v>0</v>
      </c>
      <c r="G46" s="62">
        <v>0</v>
      </c>
      <c r="H46" s="61">
        <v>0</v>
      </c>
      <c r="I46" s="110">
        <v>0</v>
      </c>
      <c r="J46" s="192">
        <v>0</v>
      </c>
      <c r="K46"/>
      <c r="L46"/>
      <c r="M46"/>
      <c r="N46"/>
    </row>
    <row r="47" spans="1:14" ht="12.75" customHeight="1">
      <c r="A47" s="302">
        <v>750</v>
      </c>
      <c r="B47" s="288"/>
      <c r="C47" s="303"/>
      <c r="D47" s="288" t="s">
        <v>30</v>
      </c>
      <c r="E47" s="46">
        <f>E48+E53</f>
        <v>23000</v>
      </c>
      <c r="F47" s="48">
        <f>F48+F53</f>
        <v>65400</v>
      </c>
      <c r="G47" s="48">
        <f>G48+G53</f>
        <v>65400</v>
      </c>
      <c r="H47" s="46">
        <f>H48+H53</f>
        <v>65400</v>
      </c>
      <c r="I47" s="130">
        <f>H47/G47*100</f>
        <v>100</v>
      </c>
      <c r="J47" s="201">
        <f>H47/E47*100</f>
        <v>284.3478260869565</v>
      </c>
      <c r="K47"/>
      <c r="L47"/>
      <c r="M47"/>
      <c r="N47"/>
    </row>
    <row r="48" spans="1:10" s="7" customFormat="1" ht="12.75" customHeight="1">
      <c r="A48" s="309"/>
      <c r="B48" s="310">
        <v>75011</v>
      </c>
      <c r="C48" s="294"/>
      <c r="D48" s="321" t="s">
        <v>31</v>
      </c>
      <c r="E48" s="55">
        <f>E52</f>
        <v>0</v>
      </c>
      <c r="F48" s="52">
        <f>F52</f>
        <v>42400</v>
      </c>
      <c r="G48" s="52">
        <f>G52</f>
        <v>42400</v>
      </c>
      <c r="H48" s="55">
        <f>H52</f>
        <v>42400</v>
      </c>
      <c r="I48" s="207">
        <v>100</v>
      </c>
      <c r="J48" s="203">
        <v>0</v>
      </c>
    </row>
    <row r="49" spans="1:14" ht="12.75" customHeight="1">
      <c r="A49" s="296"/>
      <c r="B49" s="313"/>
      <c r="C49" s="278">
        <v>2110</v>
      </c>
      <c r="D49" s="297" t="s">
        <v>12</v>
      </c>
      <c r="E49" s="57"/>
      <c r="F49" s="58"/>
      <c r="G49" s="58"/>
      <c r="H49" s="57"/>
      <c r="I49" s="110"/>
      <c r="J49" s="192"/>
      <c r="K49"/>
      <c r="L49"/>
      <c r="M49"/>
      <c r="N49"/>
    </row>
    <row r="50" spans="1:14" ht="12.75" customHeight="1">
      <c r="A50" s="296"/>
      <c r="B50" s="313"/>
      <c r="C50" s="278"/>
      <c r="D50" s="297" t="s">
        <v>13</v>
      </c>
      <c r="E50" s="57"/>
      <c r="F50" s="58"/>
      <c r="G50" s="58"/>
      <c r="H50" s="57"/>
      <c r="I50" s="110"/>
      <c r="J50" s="192"/>
      <c r="K50"/>
      <c r="L50"/>
      <c r="M50"/>
      <c r="N50"/>
    </row>
    <row r="51" spans="1:14" ht="12.75" customHeight="1">
      <c r="A51" s="296"/>
      <c r="B51" s="313"/>
      <c r="C51" s="278"/>
      <c r="D51" s="297" t="s">
        <v>14</v>
      </c>
      <c r="E51" s="57"/>
      <c r="F51" s="58"/>
      <c r="G51" s="58"/>
      <c r="H51" s="57"/>
      <c r="I51" s="110"/>
      <c r="J51" s="192"/>
      <c r="K51"/>
      <c r="L51"/>
      <c r="M51"/>
      <c r="N51"/>
    </row>
    <row r="52" spans="1:14" ht="12.75" customHeight="1">
      <c r="A52" s="296"/>
      <c r="B52" s="276"/>
      <c r="C52" s="278"/>
      <c r="D52" s="297" t="s">
        <v>15</v>
      </c>
      <c r="E52" s="64">
        <v>0</v>
      </c>
      <c r="F52" s="58">
        <v>42400</v>
      </c>
      <c r="G52" s="58">
        <v>42400</v>
      </c>
      <c r="H52" s="64">
        <v>42400</v>
      </c>
      <c r="I52" s="59">
        <f>H52/G52*100</f>
        <v>100</v>
      </c>
      <c r="J52" s="54">
        <v>0</v>
      </c>
      <c r="K52"/>
      <c r="L52"/>
      <c r="M52"/>
      <c r="N52"/>
    </row>
    <row r="53" spans="1:14" ht="12.75" customHeight="1">
      <c r="A53" s="311"/>
      <c r="B53" s="310">
        <v>75045</v>
      </c>
      <c r="C53" s="294"/>
      <c r="D53" s="321" t="s">
        <v>135</v>
      </c>
      <c r="E53" s="55">
        <f>E57</f>
        <v>23000</v>
      </c>
      <c r="F53" s="52">
        <f>F57</f>
        <v>23000</v>
      </c>
      <c r="G53" s="52">
        <f>G57</f>
        <v>23000</v>
      </c>
      <c r="H53" s="55">
        <f>H57</f>
        <v>23000</v>
      </c>
      <c r="I53" s="207">
        <f>H53/G53*100</f>
        <v>100</v>
      </c>
      <c r="J53" s="203">
        <f>H53/E53*100</f>
        <v>100</v>
      </c>
      <c r="K53"/>
      <c r="L53"/>
      <c r="M53"/>
      <c r="N53"/>
    </row>
    <row r="54" spans="1:10" s="7" customFormat="1" ht="12.75" customHeight="1">
      <c r="A54" s="296"/>
      <c r="B54" s="313"/>
      <c r="C54" s="297">
        <v>2110</v>
      </c>
      <c r="D54" s="297" t="s">
        <v>12</v>
      </c>
      <c r="E54" s="57"/>
      <c r="F54" s="58"/>
      <c r="G54" s="58"/>
      <c r="H54" s="57"/>
      <c r="I54" s="59"/>
      <c r="J54" s="54"/>
    </row>
    <row r="55" spans="1:14" ht="12.75" customHeight="1">
      <c r="A55" s="296"/>
      <c r="B55" s="313"/>
      <c r="C55" s="297"/>
      <c r="D55" s="297" t="s">
        <v>13</v>
      </c>
      <c r="E55" s="57"/>
      <c r="F55" s="58"/>
      <c r="G55" s="58"/>
      <c r="H55" s="57"/>
      <c r="I55" s="59"/>
      <c r="J55" s="54"/>
      <c r="K55"/>
      <c r="L55"/>
      <c r="M55"/>
      <c r="N55"/>
    </row>
    <row r="56" spans="1:14" ht="12.75" customHeight="1">
      <c r="A56" s="296"/>
      <c r="B56" s="313"/>
      <c r="C56" s="297"/>
      <c r="D56" s="297" t="s">
        <v>14</v>
      </c>
      <c r="E56" s="57"/>
      <c r="F56" s="58"/>
      <c r="G56" s="58"/>
      <c r="H56" s="57"/>
      <c r="I56" s="59"/>
      <c r="J56" s="54"/>
      <c r="K56"/>
      <c r="L56"/>
      <c r="M56"/>
      <c r="N56"/>
    </row>
    <row r="57" spans="1:14" ht="12.75" customHeight="1">
      <c r="A57" s="298"/>
      <c r="B57" s="276"/>
      <c r="C57" s="297"/>
      <c r="D57" s="297" t="s">
        <v>15</v>
      </c>
      <c r="E57" s="64">
        <v>23000</v>
      </c>
      <c r="F57" s="58">
        <v>23000</v>
      </c>
      <c r="G57" s="58">
        <v>23000</v>
      </c>
      <c r="H57" s="64">
        <v>23000</v>
      </c>
      <c r="I57" s="59">
        <f>H57/G57*100</f>
        <v>100</v>
      </c>
      <c r="J57" s="54">
        <f>H57/E57*100</f>
        <v>100</v>
      </c>
      <c r="K57"/>
      <c r="L57"/>
      <c r="M57"/>
      <c r="N57"/>
    </row>
    <row r="58" spans="1:14" ht="12.75" customHeight="1">
      <c r="A58" s="332"/>
      <c r="B58" s="332"/>
      <c r="C58" s="332"/>
      <c r="D58" s="332"/>
      <c r="E58" s="103"/>
      <c r="F58" s="71"/>
      <c r="G58" s="71"/>
      <c r="H58" s="103"/>
      <c r="I58" s="72"/>
      <c r="J58" s="197"/>
      <c r="K58"/>
      <c r="L58"/>
      <c r="M58"/>
      <c r="N58"/>
    </row>
    <row r="59" spans="1:14" ht="12.75" customHeight="1">
      <c r="A59" s="332"/>
      <c r="B59" s="332"/>
      <c r="C59" s="332"/>
      <c r="D59" s="332"/>
      <c r="E59" s="103"/>
      <c r="F59" s="71"/>
      <c r="G59" s="71"/>
      <c r="H59" s="103"/>
      <c r="I59" s="72"/>
      <c r="J59" s="197"/>
      <c r="K59"/>
      <c r="L59"/>
      <c r="M59"/>
      <c r="N59"/>
    </row>
    <row r="60" spans="1:14" ht="12.75" customHeight="1">
      <c r="A60" s="332"/>
      <c r="B60" s="332"/>
      <c r="C60" s="332"/>
      <c r="D60" s="332"/>
      <c r="E60" s="103"/>
      <c r="F60" s="71"/>
      <c r="G60" s="71"/>
      <c r="H60" s="103"/>
      <c r="I60" s="72"/>
      <c r="J60" s="197"/>
      <c r="K60"/>
      <c r="L60"/>
      <c r="M60"/>
      <c r="N60"/>
    </row>
    <row r="61" spans="1:14" ht="12.75" customHeight="1">
      <c r="A61" s="332"/>
      <c r="B61" s="332"/>
      <c r="C61" s="332"/>
      <c r="D61" s="332"/>
      <c r="E61" s="103" t="s">
        <v>297</v>
      </c>
      <c r="F61" s="71"/>
      <c r="G61" s="71"/>
      <c r="H61" s="103"/>
      <c r="I61" s="72"/>
      <c r="J61" s="197"/>
      <c r="K61"/>
      <c r="L61"/>
      <c r="M61"/>
      <c r="N61"/>
    </row>
    <row r="62" spans="1:14" ht="12.75" customHeight="1">
      <c r="A62" s="332"/>
      <c r="B62" s="332"/>
      <c r="C62" s="332"/>
      <c r="D62" s="332"/>
      <c r="E62" s="103"/>
      <c r="F62" s="71"/>
      <c r="G62" s="71"/>
      <c r="H62" s="103"/>
      <c r="I62" s="72"/>
      <c r="J62" s="197"/>
      <c r="K62"/>
      <c r="L62"/>
      <c r="M62"/>
      <c r="N62"/>
    </row>
    <row r="63" spans="1:14" ht="12.75" customHeight="1">
      <c r="A63" s="281"/>
      <c r="B63" s="282"/>
      <c r="C63" s="281"/>
      <c r="D63" s="281"/>
      <c r="E63" s="74" t="s">
        <v>6</v>
      </c>
      <c r="F63" s="75" t="s">
        <v>81</v>
      </c>
      <c r="G63" s="76" t="s">
        <v>79</v>
      </c>
      <c r="H63" s="74" t="s">
        <v>6</v>
      </c>
      <c r="I63" s="77" t="s">
        <v>7</v>
      </c>
      <c r="J63" s="78"/>
      <c r="K63"/>
      <c r="L63"/>
      <c r="M63"/>
      <c r="N63"/>
    </row>
    <row r="64" spans="1:14" ht="12.75" customHeight="1">
      <c r="A64" s="283" t="s">
        <v>2</v>
      </c>
      <c r="B64" s="283" t="s">
        <v>3</v>
      </c>
      <c r="C64" s="283" t="s">
        <v>4</v>
      </c>
      <c r="D64" s="283" t="s">
        <v>142</v>
      </c>
      <c r="E64" s="79" t="s">
        <v>244</v>
      </c>
      <c r="F64" s="80" t="s">
        <v>82</v>
      </c>
      <c r="G64" s="81" t="s">
        <v>80</v>
      </c>
      <c r="H64" s="79" t="s">
        <v>252</v>
      </c>
      <c r="I64" s="82"/>
      <c r="J64" s="83"/>
      <c r="K64"/>
      <c r="L64"/>
      <c r="M64"/>
      <c r="N64"/>
    </row>
    <row r="65" spans="1:14" ht="12.75" customHeight="1">
      <c r="A65" s="284"/>
      <c r="B65" s="284"/>
      <c r="C65" s="284"/>
      <c r="D65" s="283"/>
      <c r="E65" s="84"/>
      <c r="F65" s="85" t="s">
        <v>252</v>
      </c>
      <c r="G65" s="86" t="s">
        <v>5</v>
      </c>
      <c r="H65" s="84"/>
      <c r="I65" s="87" t="s">
        <v>83</v>
      </c>
      <c r="J65" s="88" t="s">
        <v>84</v>
      </c>
      <c r="K65"/>
      <c r="L65"/>
      <c r="M65"/>
      <c r="N65"/>
    </row>
    <row r="66" spans="1:14" ht="12.75" customHeight="1">
      <c r="A66" s="285">
        <v>1</v>
      </c>
      <c r="B66" s="285">
        <v>2</v>
      </c>
      <c r="C66" s="285">
        <v>3</v>
      </c>
      <c r="D66" s="285">
        <v>4</v>
      </c>
      <c r="E66" s="89">
        <v>5</v>
      </c>
      <c r="F66" s="90">
        <v>6</v>
      </c>
      <c r="G66" s="90">
        <v>7</v>
      </c>
      <c r="H66" s="91">
        <v>8</v>
      </c>
      <c r="I66" s="92">
        <v>9</v>
      </c>
      <c r="J66" s="93">
        <v>10</v>
      </c>
      <c r="K66"/>
      <c r="L66"/>
      <c r="M66"/>
      <c r="N66"/>
    </row>
    <row r="67" spans="1:14" ht="12.75" customHeight="1">
      <c r="A67" s="305">
        <v>754</v>
      </c>
      <c r="B67" s="305"/>
      <c r="C67" s="305"/>
      <c r="D67" s="305" t="s">
        <v>38</v>
      </c>
      <c r="E67" s="131"/>
      <c r="F67" s="131"/>
      <c r="G67" s="141"/>
      <c r="H67" s="141"/>
      <c r="I67" s="251"/>
      <c r="J67" s="152"/>
      <c r="K67"/>
      <c r="L67"/>
      <c r="M67"/>
      <c r="N67"/>
    </row>
    <row r="68" spans="1:14" ht="12.75" customHeight="1">
      <c r="A68" s="305"/>
      <c r="B68" s="305"/>
      <c r="C68" s="314"/>
      <c r="D68" s="314" t="s">
        <v>39</v>
      </c>
      <c r="E68" s="210">
        <f>E70</f>
        <v>3478086</v>
      </c>
      <c r="F68" s="133">
        <f>F70</f>
        <v>3422000</v>
      </c>
      <c r="G68" s="133">
        <f>G70</f>
        <v>3551381</v>
      </c>
      <c r="H68" s="210">
        <f>H70</f>
        <v>3551381</v>
      </c>
      <c r="I68" s="134">
        <f>H68/G68*100</f>
        <v>100</v>
      </c>
      <c r="J68" s="143">
        <f>H68/E68*100</f>
        <v>102.10733719637754</v>
      </c>
      <c r="K68"/>
      <c r="L68"/>
      <c r="M68"/>
      <c r="N68"/>
    </row>
    <row r="69" spans="1:14" ht="12.75" customHeight="1">
      <c r="A69" s="304"/>
      <c r="B69" s="305"/>
      <c r="C69" s="315"/>
      <c r="D69" s="316" t="s">
        <v>165</v>
      </c>
      <c r="E69" s="210">
        <f>E79</f>
        <v>35300</v>
      </c>
      <c r="F69" s="133">
        <v>0</v>
      </c>
      <c r="G69" s="133">
        <f>G79</f>
        <v>0</v>
      </c>
      <c r="H69" s="210">
        <f>H79</f>
        <v>0</v>
      </c>
      <c r="I69" s="132">
        <v>0</v>
      </c>
      <c r="J69" s="230">
        <v>0</v>
      </c>
      <c r="K69"/>
      <c r="L69"/>
      <c r="M69"/>
      <c r="N69"/>
    </row>
    <row r="70" spans="1:14" ht="12.75" customHeight="1">
      <c r="A70" s="309"/>
      <c r="B70" s="310">
        <v>75411</v>
      </c>
      <c r="C70" s="294"/>
      <c r="D70" s="321" t="s">
        <v>40</v>
      </c>
      <c r="E70" s="55">
        <f>E74+E79</f>
        <v>3478086</v>
      </c>
      <c r="F70" s="52">
        <f>F74</f>
        <v>3422000</v>
      </c>
      <c r="G70" s="52">
        <f>G74+G79</f>
        <v>3551381</v>
      </c>
      <c r="H70" s="55">
        <f>H74+H79</f>
        <v>3551381</v>
      </c>
      <c r="I70" s="207">
        <f>H70/G70*100</f>
        <v>100</v>
      </c>
      <c r="J70" s="203">
        <f>H70/E70*100</f>
        <v>102.10733719637754</v>
      </c>
      <c r="K70"/>
      <c r="L70"/>
      <c r="M70"/>
      <c r="N70"/>
    </row>
    <row r="71" spans="1:10" s="7" customFormat="1" ht="12.75" customHeight="1">
      <c r="A71" s="296"/>
      <c r="B71" s="313"/>
      <c r="C71" s="278">
        <v>2110</v>
      </c>
      <c r="D71" s="297" t="s">
        <v>12</v>
      </c>
      <c r="E71" s="57"/>
      <c r="F71" s="58"/>
      <c r="G71" s="58"/>
      <c r="H71" s="57"/>
      <c r="I71" s="110"/>
      <c r="J71" s="192"/>
    </row>
    <row r="72" spans="1:14" ht="12.75" customHeight="1">
      <c r="A72" s="296"/>
      <c r="B72" s="313"/>
      <c r="C72" s="278"/>
      <c r="D72" s="297" t="s">
        <v>13</v>
      </c>
      <c r="E72" s="57"/>
      <c r="F72" s="58"/>
      <c r="G72" s="58"/>
      <c r="H72" s="57"/>
      <c r="I72" s="110"/>
      <c r="J72" s="192"/>
      <c r="K72"/>
      <c r="L72"/>
      <c r="M72"/>
      <c r="N72"/>
    </row>
    <row r="73" spans="1:14" ht="12.75" customHeight="1">
      <c r="A73" s="296"/>
      <c r="B73" s="313"/>
      <c r="C73" s="278"/>
      <c r="D73" s="297" t="s">
        <v>14</v>
      </c>
      <c r="E73" s="57"/>
      <c r="F73" s="58"/>
      <c r="G73" s="58"/>
      <c r="H73" s="57"/>
      <c r="I73" s="110"/>
      <c r="J73" s="192"/>
      <c r="K73"/>
      <c r="L73"/>
      <c r="M73"/>
      <c r="N73"/>
    </row>
    <row r="74" spans="1:14" ht="12.75" customHeight="1">
      <c r="A74" s="296"/>
      <c r="B74" s="313"/>
      <c r="C74" s="278"/>
      <c r="D74" s="297" t="s">
        <v>15</v>
      </c>
      <c r="E74" s="150">
        <v>3442786</v>
      </c>
      <c r="F74" s="58">
        <v>3422000</v>
      </c>
      <c r="G74" s="58">
        <v>3551381</v>
      </c>
      <c r="H74" s="150">
        <v>3551381</v>
      </c>
      <c r="I74" s="59">
        <f>H74/G74*100</f>
        <v>100</v>
      </c>
      <c r="J74" s="54">
        <f>H74/E74*100</f>
        <v>103.15427679791888</v>
      </c>
      <c r="K74"/>
      <c r="L74"/>
      <c r="M74"/>
      <c r="N74"/>
    </row>
    <row r="75" spans="1:14" ht="12.75" customHeight="1">
      <c r="A75" s="296"/>
      <c r="B75" s="313"/>
      <c r="C75" s="313">
        <v>6410</v>
      </c>
      <c r="D75" s="296" t="s">
        <v>12</v>
      </c>
      <c r="E75" s="104"/>
      <c r="F75" s="105"/>
      <c r="G75" s="194"/>
      <c r="H75" s="124"/>
      <c r="I75" s="106"/>
      <c r="J75" s="195"/>
      <c r="K75"/>
      <c r="L75"/>
      <c r="M75"/>
      <c r="N75"/>
    </row>
    <row r="76" spans="1:14" ht="12.75" customHeight="1">
      <c r="A76" s="296"/>
      <c r="B76" s="313"/>
      <c r="C76" s="299"/>
      <c r="D76" s="300" t="s">
        <v>233</v>
      </c>
      <c r="E76" s="64"/>
      <c r="F76" s="58"/>
      <c r="G76" s="109"/>
      <c r="H76" s="117"/>
      <c r="I76" s="59"/>
      <c r="J76" s="54"/>
      <c r="K76"/>
      <c r="L76"/>
      <c r="M76"/>
      <c r="N76"/>
    </row>
    <row r="77" spans="1:14" ht="12.75" customHeight="1">
      <c r="A77" s="296"/>
      <c r="B77" s="313"/>
      <c r="C77" s="299"/>
      <c r="D77" s="300" t="s">
        <v>234</v>
      </c>
      <c r="E77" s="64"/>
      <c r="F77" s="58"/>
      <c r="G77" s="109"/>
      <c r="H77" s="117"/>
      <c r="I77" s="59"/>
      <c r="J77" s="54"/>
      <c r="K77"/>
      <c r="L77"/>
      <c r="M77"/>
      <c r="N77"/>
    </row>
    <row r="78" spans="1:14" ht="12.75" customHeight="1">
      <c r="A78" s="296"/>
      <c r="B78" s="313"/>
      <c r="C78" s="299"/>
      <c r="D78" s="300" t="s">
        <v>235</v>
      </c>
      <c r="E78" s="64"/>
      <c r="F78" s="58"/>
      <c r="G78" s="109"/>
      <c r="H78" s="117"/>
      <c r="I78" s="59"/>
      <c r="J78" s="54"/>
      <c r="K78"/>
      <c r="L78"/>
      <c r="M78"/>
      <c r="N78"/>
    </row>
    <row r="79" spans="1:14" ht="12.75" customHeight="1">
      <c r="A79" s="298"/>
      <c r="B79" s="276"/>
      <c r="C79" s="299"/>
      <c r="D79" s="300" t="s">
        <v>236</v>
      </c>
      <c r="E79" s="117">
        <v>35300</v>
      </c>
      <c r="F79" s="58">
        <v>0</v>
      </c>
      <c r="G79" s="109">
        <v>0</v>
      </c>
      <c r="H79" s="117">
        <v>0</v>
      </c>
      <c r="I79" s="59">
        <v>0</v>
      </c>
      <c r="J79" s="54">
        <v>0</v>
      </c>
      <c r="K79"/>
      <c r="L79"/>
      <c r="M79"/>
      <c r="N79"/>
    </row>
    <row r="80" spans="1:14" ht="12.75" customHeight="1">
      <c r="A80" s="350">
        <v>755</v>
      </c>
      <c r="B80" s="314"/>
      <c r="C80" s="303"/>
      <c r="D80" s="288" t="s">
        <v>263</v>
      </c>
      <c r="E80" s="144">
        <v>0</v>
      </c>
      <c r="F80" s="48">
        <v>0</v>
      </c>
      <c r="G80" s="223">
        <f>G81</f>
        <v>123600</v>
      </c>
      <c r="H80" s="459">
        <f>H81</f>
        <v>123600</v>
      </c>
      <c r="I80" s="388">
        <f>H80/G80*100</f>
        <v>100</v>
      </c>
      <c r="J80" s="50">
        <v>0</v>
      </c>
      <c r="K80"/>
      <c r="L80"/>
      <c r="M80"/>
      <c r="N80"/>
    </row>
    <row r="81" spans="1:14" ht="12.75" customHeight="1">
      <c r="A81" s="290"/>
      <c r="B81" s="310">
        <v>75515</v>
      </c>
      <c r="C81" s="312"/>
      <c r="D81" s="293" t="s">
        <v>264</v>
      </c>
      <c r="E81" s="389">
        <v>0</v>
      </c>
      <c r="F81" s="390">
        <v>0</v>
      </c>
      <c r="G81" s="391">
        <f>G85</f>
        <v>123600</v>
      </c>
      <c r="H81" s="460">
        <f>H85</f>
        <v>123600</v>
      </c>
      <c r="I81" s="392">
        <f>H81/G81*100</f>
        <v>100</v>
      </c>
      <c r="J81" s="393">
        <v>0</v>
      </c>
      <c r="K81"/>
      <c r="L81"/>
      <c r="M81"/>
      <c r="N81"/>
    </row>
    <row r="82" spans="1:14" ht="12.75" customHeight="1">
      <c r="A82" s="296"/>
      <c r="B82" s="313"/>
      <c r="C82" s="299">
        <v>2110</v>
      </c>
      <c r="D82" s="297" t="s">
        <v>12</v>
      </c>
      <c r="E82" s="117"/>
      <c r="F82" s="62"/>
      <c r="G82" s="109"/>
      <c r="H82" s="128"/>
      <c r="I82" s="129"/>
      <c r="J82" s="111"/>
      <c r="K82"/>
      <c r="L82"/>
      <c r="M82"/>
      <c r="N82"/>
    </row>
    <row r="83" spans="1:14" ht="12.75" customHeight="1">
      <c r="A83" s="296"/>
      <c r="B83" s="313"/>
      <c r="C83" s="299"/>
      <c r="D83" s="297" t="s">
        <v>13</v>
      </c>
      <c r="E83" s="117"/>
      <c r="F83" s="62"/>
      <c r="G83" s="109"/>
      <c r="H83" s="128"/>
      <c r="I83" s="129"/>
      <c r="J83" s="111"/>
      <c r="K83"/>
      <c r="L83"/>
      <c r="M83"/>
      <c r="N83"/>
    </row>
    <row r="84" spans="1:14" ht="12.75" customHeight="1">
      <c r="A84" s="296"/>
      <c r="B84" s="313"/>
      <c r="C84" s="299"/>
      <c r="D84" s="297" t="s">
        <v>14</v>
      </c>
      <c r="E84" s="117"/>
      <c r="F84" s="62"/>
      <c r="G84" s="109"/>
      <c r="H84" s="128"/>
      <c r="I84" s="129"/>
      <c r="J84" s="111"/>
      <c r="K84"/>
      <c r="L84"/>
      <c r="M84"/>
      <c r="N84"/>
    </row>
    <row r="85" spans="1:14" ht="12.75" customHeight="1">
      <c r="A85" s="296"/>
      <c r="B85" s="313"/>
      <c r="C85" s="299"/>
      <c r="D85" s="297" t="s">
        <v>15</v>
      </c>
      <c r="E85" s="117">
        <v>0</v>
      </c>
      <c r="F85" s="62">
        <v>0</v>
      </c>
      <c r="G85" s="109">
        <v>123600</v>
      </c>
      <c r="H85" s="128">
        <v>123600</v>
      </c>
      <c r="I85" s="129">
        <f>H85/G85*100</f>
        <v>100</v>
      </c>
      <c r="J85" s="111">
        <v>0</v>
      </c>
      <c r="K85"/>
      <c r="L85"/>
      <c r="M85"/>
      <c r="N85"/>
    </row>
    <row r="86" spans="1:14" ht="12.75" customHeight="1">
      <c r="A86" s="445">
        <v>801</v>
      </c>
      <c r="B86" s="445"/>
      <c r="C86" s="407"/>
      <c r="D86" s="407" t="s">
        <v>224</v>
      </c>
      <c r="E86" s="211">
        <f>E88+E98</f>
        <v>18336.48</v>
      </c>
      <c r="F86" s="212">
        <v>0</v>
      </c>
      <c r="G86" s="212">
        <f>G88+G98</f>
        <v>30509</v>
      </c>
      <c r="H86" s="213">
        <f>H88+H98</f>
        <v>30508.42</v>
      </c>
      <c r="I86" s="213">
        <f>H86/G86*100</f>
        <v>99.99809892162968</v>
      </c>
      <c r="J86" s="463">
        <f>H86/E86*100</f>
        <v>166.38100660541173</v>
      </c>
      <c r="K86"/>
      <c r="L86"/>
      <c r="M86"/>
      <c r="N86"/>
    </row>
    <row r="87" spans="1:14" ht="12.75" customHeight="1">
      <c r="A87" s="487"/>
      <c r="B87" s="445"/>
      <c r="C87" s="488"/>
      <c r="D87" s="316" t="s">
        <v>165</v>
      </c>
      <c r="E87" s="211"/>
      <c r="F87" s="212"/>
      <c r="G87" s="212">
        <f>G97+G108</f>
        <v>6500</v>
      </c>
      <c r="H87" s="213">
        <f>H97+H108</f>
        <v>6500</v>
      </c>
      <c r="I87" s="489">
        <f>H87/G87*100</f>
        <v>100</v>
      </c>
      <c r="J87" s="490">
        <v>0</v>
      </c>
      <c r="K87"/>
      <c r="L87"/>
      <c r="M87"/>
      <c r="N87"/>
    </row>
    <row r="88" spans="1:14" ht="12.75" customHeight="1">
      <c r="A88" s="408"/>
      <c r="B88" s="409">
        <v>80102</v>
      </c>
      <c r="C88" s="410"/>
      <c r="D88" s="411" t="s">
        <v>215</v>
      </c>
      <c r="E88" s="215">
        <f>E92</f>
        <v>2224.87</v>
      </c>
      <c r="F88" s="216">
        <v>0</v>
      </c>
      <c r="G88" s="216">
        <f>G92+G97</f>
        <v>9672</v>
      </c>
      <c r="H88" s="215">
        <f>H92+H97</f>
        <v>9671.42</v>
      </c>
      <c r="I88" s="217">
        <f>H88/G88*100</f>
        <v>99.99400330851944</v>
      </c>
      <c r="J88" s="462">
        <f>H88/E88*100</f>
        <v>434.6959597639413</v>
      </c>
      <c r="K88"/>
      <c r="L88"/>
      <c r="M88"/>
      <c r="N88"/>
    </row>
    <row r="89" spans="1:14" ht="12.75" customHeight="1">
      <c r="A89" s="412"/>
      <c r="B89" s="399"/>
      <c r="C89" s="278">
        <v>2110</v>
      </c>
      <c r="D89" s="297" t="s">
        <v>12</v>
      </c>
      <c r="E89" s="218"/>
      <c r="F89" s="219"/>
      <c r="G89" s="219"/>
      <c r="H89" s="218"/>
      <c r="I89" s="220"/>
      <c r="J89" s="273"/>
      <c r="K89"/>
      <c r="L89"/>
      <c r="M89"/>
      <c r="N89"/>
    </row>
    <row r="90" spans="1:14" ht="12.75" customHeight="1">
      <c r="A90" s="412"/>
      <c r="B90" s="399"/>
      <c r="C90" s="278"/>
      <c r="D90" s="297" t="s">
        <v>13</v>
      </c>
      <c r="E90" s="218"/>
      <c r="F90" s="219"/>
      <c r="G90" s="219"/>
      <c r="H90" s="218"/>
      <c r="I90" s="220"/>
      <c r="J90" s="273"/>
      <c r="K90"/>
      <c r="L90"/>
      <c r="M90"/>
      <c r="N90"/>
    </row>
    <row r="91" spans="1:14" ht="12.75" customHeight="1">
      <c r="A91" s="412"/>
      <c r="B91" s="399"/>
      <c r="C91" s="278"/>
      <c r="D91" s="297" t="s">
        <v>14</v>
      </c>
      <c r="E91" s="218"/>
      <c r="F91" s="219"/>
      <c r="G91" s="219"/>
      <c r="H91" s="218"/>
      <c r="I91" s="220"/>
      <c r="J91" s="273"/>
      <c r="K91"/>
      <c r="L91"/>
      <c r="M91"/>
      <c r="N91"/>
    </row>
    <row r="92" spans="1:14" ht="12.75" customHeight="1">
      <c r="A92" s="412"/>
      <c r="B92" s="399"/>
      <c r="C92" s="278"/>
      <c r="D92" s="297" t="s">
        <v>15</v>
      </c>
      <c r="E92" s="218">
        <v>2224.87</v>
      </c>
      <c r="F92" s="219">
        <v>0</v>
      </c>
      <c r="G92" s="219">
        <v>8009</v>
      </c>
      <c r="H92" s="218">
        <v>8008.1</v>
      </c>
      <c r="I92" s="220">
        <v>100</v>
      </c>
      <c r="J92" s="461">
        <f>H92/E92*100</f>
        <v>359.93563668888527</v>
      </c>
      <c r="K92"/>
      <c r="L92"/>
      <c r="M92"/>
      <c r="N92"/>
    </row>
    <row r="93" spans="1:14" ht="12.75" customHeight="1">
      <c r="A93" s="412"/>
      <c r="B93" s="399"/>
      <c r="C93" s="348">
        <v>6410</v>
      </c>
      <c r="D93" s="300" t="s">
        <v>12</v>
      </c>
      <c r="E93" s="218"/>
      <c r="F93" s="219"/>
      <c r="G93" s="219"/>
      <c r="H93" s="218"/>
      <c r="I93" s="220"/>
      <c r="J93" s="273"/>
      <c r="K93"/>
      <c r="L93"/>
      <c r="M93"/>
      <c r="N93"/>
    </row>
    <row r="94" spans="1:14" ht="12.75" customHeight="1">
      <c r="A94" s="412"/>
      <c r="B94" s="399"/>
      <c r="C94" s="348"/>
      <c r="D94" s="300" t="s">
        <v>233</v>
      </c>
      <c r="E94" s="218"/>
      <c r="F94" s="219"/>
      <c r="G94" s="219"/>
      <c r="H94" s="218"/>
      <c r="I94" s="220"/>
      <c r="J94" s="273"/>
      <c r="K94"/>
      <c r="L94"/>
      <c r="M94"/>
      <c r="N94"/>
    </row>
    <row r="95" spans="1:14" ht="12.75" customHeight="1">
      <c r="A95" s="412"/>
      <c r="B95" s="399"/>
      <c r="C95" s="348"/>
      <c r="D95" s="300" t="s">
        <v>234</v>
      </c>
      <c r="E95" s="218"/>
      <c r="F95" s="219"/>
      <c r="G95" s="219"/>
      <c r="H95" s="218"/>
      <c r="I95" s="220"/>
      <c r="J95" s="273"/>
      <c r="K95"/>
      <c r="L95"/>
      <c r="M95"/>
      <c r="N95"/>
    </row>
    <row r="96" spans="1:14" ht="12.75" customHeight="1">
      <c r="A96" s="412"/>
      <c r="B96" s="399"/>
      <c r="C96" s="348"/>
      <c r="D96" s="300" t="s">
        <v>235</v>
      </c>
      <c r="E96" s="218"/>
      <c r="F96" s="219"/>
      <c r="G96" s="219"/>
      <c r="H96" s="218"/>
      <c r="I96" s="220"/>
      <c r="J96" s="273"/>
      <c r="K96"/>
      <c r="L96"/>
      <c r="M96"/>
      <c r="N96"/>
    </row>
    <row r="97" spans="1:14" ht="12.75" customHeight="1">
      <c r="A97" s="412"/>
      <c r="B97" s="413"/>
      <c r="C97" s="348"/>
      <c r="D97" s="300" t="s">
        <v>236</v>
      </c>
      <c r="E97" s="218">
        <v>0</v>
      </c>
      <c r="F97" s="219">
        <v>0</v>
      </c>
      <c r="G97" s="219">
        <v>1663</v>
      </c>
      <c r="H97" s="218">
        <v>1663.32</v>
      </c>
      <c r="I97" s="220">
        <f>H97/G97*100</f>
        <v>100.01924233313288</v>
      </c>
      <c r="J97" s="273">
        <v>0</v>
      </c>
      <c r="K97"/>
      <c r="L97"/>
      <c r="M97"/>
      <c r="N97"/>
    </row>
    <row r="98" spans="1:14" ht="12.75" customHeight="1">
      <c r="A98" s="412"/>
      <c r="B98" s="326">
        <v>80111</v>
      </c>
      <c r="C98" s="325"/>
      <c r="D98" s="321" t="s">
        <v>238</v>
      </c>
      <c r="E98" s="232">
        <f>E103</f>
        <v>16111.61</v>
      </c>
      <c r="F98" s="216">
        <v>0</v>
      </c>
      <c r="G98" s="216">
        <f>G103+G108</f>
        <v>20837</v>
      </c>
      <c r="H98" s="232">
        <f>H103+H108</f>
        <v>20837</v>
      </c>
      <c r="I98" s="233">
        <f>H98/G98*100</f>
        <v>100</v>
      </c>
      <c r="J98" s="462">
        <f>H98/E98*100</f>
        <v>129.32909870584007</v>
      </c>
      <c r="K98"/>
      <c r="L98"/>
      <c r="M98"/>
      <c r="N98"/>
    </row>
    <row r="99" spans="1:14" ht="12.75" customHeight="1">
      <c r="A99" s="412"/>
      <c r="B99" s="329"/>
      <c r="C99" s="348">
        <v>2110</v>
      </c>
      <c r="D99" s="297" t="s">
        <v>12</v>
      </c>
      <c r="E99" s="231"/>
      <c r="F99" s="219"/>
      <c r="G99" s="219"/>
      <c r="H99" s="231"/>
      <c r="I99" s="221"/>
      <c r="J99" s="274"/>
      <c r="K99"/>
      <c r="L99"/>
      <c r="M99"/>
      <c r="N99"/>
    </row>
    <row r="100" spans="1:14" ht="12.75" customHeight="1">
      <c r="A100" s="412"/>
      <c r="B100" s="329"/>
      <c r="C100" s="348"/>
      <c r="D100" s="297" t="s">
        <v>13</v>
      </c>
      <c r="E100" s="231"/>
      <c r="F100" s="219"/>
      <c r="G100" s="219"/>
      <c r="H100" s="231"/>
      <c r="I100" s="221"/>
      <c r="J100" s="274"/>
      <c r="K100"/>
      <c r="L100"/>
      <c r="M100"/>
      <c r="N100"/>
    </row>
    <row r="101" spans="1:14" ht="12.75" customHeight="1">
      <c r="A101" s="295"/>
      <c r="B101" s="329"/>
      <c r="C101" s="348"/>
      <c r="D101" s="297" t="s">
        <v>14</v>
      </c>
      <c r="E101" s="64"/>
      <c r="F101" s="58"/>
      <c r="G101" s="58"/>
      <c r="H101" s="64"/>
      <c r="I101" s="59"/>
      <c r="J101" s="54"/>
      <c r="K101"/>
      <c r="L101"/>
      <c r="M101"/>
      <c r="N101"/>
    </row>
    <row r="102" spans="1:14" ht="12.75" customHeight="1">
      <c r="A102" s="295"/>
      <c r="B102" s="329"/>
      <c r="C102" s="348"/>
      <c r="D102" s="297" t="s">
        <v>15</v>
      </c>
      <c r="E102" s="64"/>
      <c r="F102" s="58"/>
      <c r="G102" s="58"/>
      <c r="H102" s="64"/>
      <c r="I102" s="59"/>
      <c r="J102" s="54"/>
      <c r="K102"/>
      <c r="L102"/>
      <c r="M102"/>
      <c r="N102"/>
    </row>
    <row r="103" spans="1:14" ht="12.75" customHeight="1">
      <c r="A103" s="295"/>
      <c r="B103" s="399"/>
      <c r="C103" s="278"/>
      <c r="D103" s="297" t="s">
        <v>15</v>
      </c>
      <c r="E103" s="64">
        <v>16111.61</v>
      </c>
      <c r="F103" s="58">
        <v>0</v>
      </c>
      <c r="G103" s="58">
        <v>16000</v>
      </c>
      <c r="H103" s="64">
        <v>16000.32</v>
      </c>
      <c r="I103" s="59">
        <v>100</v>
      </c>
      <c r="J103" s="273">
        <v>0</v>
      </c>
      <c r="K103"/>
      <c r="L103"/>
      <c r="M103"/>
      <c r="N103"/>
    </row>
    <row r="104" spans="1:14" ht="12.75" customHeight="1">
      <c r="A104" s="295"/>
      <c r="B104" s="399"/>
      <c r="C104" s="279">
        <v>6410</v>
      </c>
      <c r="D104" s="300" t="s">
        <v>12</v>
      </c>
      <c r="E104" s="64"/>
      <c r="F104" s="58"/>
      <c r="G104" s="58"/>
      <c r="H104" s="64"/>
      <c r="I104" s="110"/>
      <c r="J104" s="273"/>
      <c r="K104"/>
      <c r="L104"/>
      <c r="M104"/>
      <c r="N104"/>
    </row>
    <row r="105" spans="1:14" ht="12.75" customHeight="1">
      <c r="A105" s="295"/>
      <c r="B105" s="399"/>
      <c r="C105" s="279"/>
      <c r="D105" s="300" t="s">
        <v>233</v>
      </c>
      <c r="E105" s="64"/>
      <c r="F105" s="58"/>
      <c r="G105" s="58"/>
      <c r="H105" s="64"/>
      <c r="I105" s="110"/>
      <c r="J105" s="273"/>
      <c r="K105"/>
      <c r="L105"/>
      <c r="M105"/>
      <c r="N105"/>
    </row>
    <row r="106" spans="1:14" ht="12.75" customHeight="1">
      <c r="A106" s="295"/>
      <c r="B106" s="399"/>
      <c r="C106" s="279"/>
      <c r="D106" s="300" t="s">
        <v>234</v>
      </c>
      <c r="E106" s="64"/>
      <c r="F106" s="58"/>
      <c r="G106" s="58"/>
      <c r="H106" s="64"/>
      <c r="I106" s="110"/>
      <c r="J106" s="273"/>
      <c r="K106"/>
      <c r="L106"/>
      <c r="M106"/>
      <c r="N106"/>
    </row>
    <row r="107" spans="1:14" ht="12.75" customHeight="1">
      <c r="A107" s="295"/>
      <c r="B107" s="399"/>
      <c r="C107" s="279"/>
      <c r="D107" s="300" t="s">
        <v>235</v>
      </c>
      <c r="E107" s="64"/>
      <c r="F107" s="58"/>
      <c r="G107" s="58"/>
      <c r="H107" s="64"/>
      <c r="I107" s="110"/>
      <c r="J107" s="273"/>
      <c r="K107"/>
      <c r="L107"/>
      <c r="M107"/>
      <c r="N107"/>
    </row>
    <row r="108" spans="1:14" ht="12.75" customHeight="1">
      <c r="A108" s="295"/>
      <c r="B108" s="399"/>
      <c r="C108" s="330"/>
      <c r="D108" s="300" t="s">
        <v>236</v>
      </c>
      <c r="E108" s="64">
        <v>0</v>
      </c>
      <c r="F108" s="58">
        <v>0</v>
      </c>
      <c r="G108" s="58">
        <v>4837</v>
      </c>
      <c r="H108" s="64">
        <v>4836.68</v>
      </c>
      <c r="I108" s="110">
        <f>H108/G108*100</f>
        <v>99.99338432912963</v>
      </c>
      <c r="J108" s="273">
        <v>0</v>
      </c>
      <c r="K108"/>
      <c r="L108"/>
      <c r="M108"/>
      <c r="N108"/>
    </row>
    <row r="109" spans="1:10" s="7" customFormat="1" ht="12.75" customHeight="1">
      <c r="A109" s="363">
        <v>851</v>
      </c>
      <c r="B109" s="363"/>
      <c r="C109" s="363"/>
      <c r="D109" s="364" t="s">
        <v>74</v>
      </c>
      <c r="E109" s="222">
        <f>E112</f>
        <v>2157521</v>
      </c>
      <c r="F109" s="167">
        <f>F112</f>
        <v>2165000</v>
      </c>
      <c r="G109" s="167">
        <f>G112</f>
        <v>1925000</v>
      </c>
      <c r="H109" s="222">
        <f>H112</f>
        <v>1883151.6</v>
      </c>
      <c r="I109" s="130">
        <f>H109/G109*100</f>
        <v>97.82605714285715</v>
      </c>
      <c r="J109" s="201">
        <f>H109/E109*100</f>
        <v>87.2831179858736</v>
      </c>
    </row>
    <row r="110" spans="1:10" s="7" customFormat="1" ht="12.75" customHeight="1">
      <c r="A110" s="309"/>
      <c r="B110" s="310">
        <v>85156</v>
      </c>
      <c r="C110" s="291"/>
      <c r="D110" s="321" t="s">
        <v>111</v>
      </c>
      <c r="E110" s="51"/>
      <c r="F110" s="52"/>
      <c r="G110" s="52"/>
      <c r="H110" s="51"/>
      <c r="I110" s="110"/>
      <c r="J110" s="192"/>
    </row>
    <row r="111" spans="1:10" s="7" customFormat="1" ht="12.75" customHeight="1">
      <c r="A111" s="311"/>
      <c r="B111" s="312"/>
      <c r="C111" s="291"/>
      <c r="D111" s="321" t="s">
        <v>58</v>
      </c>
      <c r="E111" s="51"/>
      <c r="F111" s="52"/>
      <c r="G111" s="52"/>
      <c r="H111" s="51"/>
      <c r="I111" s="110"/>
      <c r="J111" s="192"/>
    </row>
    <row r="112" spans="1:14" ht="12.75" customHeight="1">
      <c r="A112" s="311"/>
      <c r="B112" s="312"/>
      <c r="C112" s="291"/>
      <c r="D112" s="321" t="s">
        <v>59</v>
      </c>
      <c r="E112" s="55">
        <f>E116</f>
        <v>2157521</v>
      </c>
      <c r="F112" s="52">
        <f>F116</f>
        <v>2165000</v>
      </c>
      <c r="G112" s="52">
        <f>G116</f>
        <v>1925000</v>
      </c>
      <c r="H112" s="55">
        <f>H116</f>
        <v>1883151.6</v>
      </c>
      <c r="I112" s="207">
        <f>H112/G112*100</f>
        <v>97.82605714285715</v>
      </c>
      <c r="J112" s="203">
        <f>H112/E112*100</f>
        <v>87.2831179858736</v>
      </c>
      <c r="K112"/>
      <c r="L112"/>
      <c r="M112"/>
      <c r="N112"/>
    </row>
    <row r="113" spans="1:14" ht="12.75" customHeight="1">
      <c r="A113" s="296"/>
      <c r="B113" s="313"/>
      <c r="C113" s="297">
        <v>2110</v>
      </c>
      <c r="D113" s="297" t="s">
        <v>12</v>
      </c>
      <c r="E113" s="57"/>
      <c r="F113" s="58"/>
      <c r="G113" s="58"/>
      <c r="H113" s="57"/>
      <c r="I113" s="110"/>
      <c r="J113" s="192"/>
      <c r="K113"/>
      <c r="L113"/>
      <c r="M113"/>
      <c r="N113"/>
    </row>
    <row r="114" spans="1:14" ht="12.75" customHeight="1">
      <c r="A114" s="296"/>
      <c r="B114" s="313"/>
      <c r="C114" s="297"/>
      <c r="D114" s="297" t="s">
        <v>13</v>
      </c>
      <c r="E114" s="57"/>
      <c r="F114" s="58"/>
      <c r="G114" s="58"/>
      <c r="H114" s="57"/>
      <c r="I114" s="110"/>
      <c r="J114" s="192"/>
      <c r="K114"/>
      <c r="L114"/>
      <c r="M114"/>
      <c r="N114"/>
    </row>
    <row r="115" spans="1:14" ht="12.75" customHeight="1">
      <c r="A115" s="296"/>
      <c r="B115" s="313"/>
      <c r="C115" s="297"/>
      <c r="D115" s="297" t="s">
        <v>14</v>
      </c>
      <c r="E115" s="57"/>
      <c r="F115" s="58"/>
      <c r="G115" s="58"/>
      <c r="H115" s="57"/>
      <c r="I115" s="110"/>
      <c r="J115" s="192"/>
      <c r="K115"/>
      <c r="L115"/>
      <c r="M115"/>
      <c r="N115"/>
    </row>
    <row r="116" spans="1:14" ht="12.75" customHeight="1">
      <c r="A116" s="298"/>
      <c r="B116" s="276"/>
      <c r="C116" s="297"/>
      <c r="D116" s="297" t="s">
        <v>15</v>
      </c>
      <c r="E116" s="64">
        <v>2157521</v>
      </c>
      <c r="F116" s="58">
        <v>2165000</v>
      </c>
      <c r="G116" s="58">
        <v>1925000</v>
      </c>
      <c r="H116" s="64">
        <v>1883151.6</v>
      </c>
      <c r="I116" s="59">
        <f>H116/G116*100</f>
        <v>97.82605714285715</v>
      </c>
      <c r="J116" s="54">
        <f>H116/E116*100</f>
        <v>87.2831179858736</v>
      </c>
      <c r="K116"/>
      <c r="L116"/>
      <c r="M116"/>
      <c r="N116"/>
    </row>
    <row r="117" spans="1:14" ht="12.75" customHeight="1">
      <c r="A117" s="332"/>
      <c r="B117" s="332"/>
      <c r="C117" s="332"/>
      <c r="D117" s="332"/>
      <c r="E117" s="103"/>
      <c r="F117" s="71"/>
      <c r="G117" s="71"/>
      <c r="H117" s="103"/>
      <c r="I117" s="72"/>
      <c r="J117" s="197"/>
      <c r="K117"/>
      <c r="L117"/>
      <c r="M117"/>
      <c r="N117"/>
    </row>
    <row r="118" spans="1:14" ht="12.75" customHeight="1">
      <c r="A118" s="332"/>
      <c r="B118" s="332"/>
      <c r="C118" s="332"/>
      <c r="D118" s="332"/>
      <c r="E118" s="103"/>
      <c r="F118" s="71"/>
      <c r="G118" s="71"/>
      <c r="H118" s="103"/>
      <c r="I118" s="72"/>
      <c r="J118" s="197"/>
      <c r="K118"/>
      <c r="L118"/>
      <c r="M118"/>
      <c r="N118"/>
    </row>
    <row r="119" spans="1:14" ht="12.75" customHeight="1">
      <c r="A119" s="332"/>
      <c r="B119" s="332"/>
      <c r="C119" s="332"/>
      <c r="D119" s="332"/>
      <c r="E119" s="103"/>
      <c r="F119" s="71"/>
      <c r="G119" s="71"/>
      <c r="H119" s="103"/>
      <c r="I119" s="72"/>
      <c r="J119" s="197"/>
      <c r="K119"/>
      <c r="L119"/>
      <c r="M119"/>
      <c r="N119"/>
    </row>
    <row r="120" spans="1:14" ht="12.75" customHeight="1">
      <c r="A120" s="332"/>
      <c r="B120" s="332"/>
      <c r="C120" s="332"/>
      <c r="D120" s="332"/>
      <c r="E120" s="103"/>
      <c r="F120" s="71"/>
      <c r="G120" s="71"/>
      <c r="H120" s="103"/>
      <c r="I120" s="72"/>
      <c r="J120" s="197"/>
      <c r="K120"/>
      <c r="L120"/>
      <c r="M120"/>
      <c r="N120"/>
    </row>
    <row r="121" spans="1:14" ht="12.75" customHeight="1">
      <c r="A121" s="332"/>
      <c r="B121" s="332"/>
      <c r="C121" s="332"/>
      <c r="D121" s="332"/>
      <c r="E121" s="103"/>
      <c r="F121" s="71"/>
      <c r="G121" s="71"/>
      <c r="H121" s="103"/>
      <c r="I121" s="72"/>
      <c r="J121" s="197"/>
      <c r="K121"/>
      <c r="L121"/>
      <c r="M121"/>
      <c r="N121"/>
    </row>
    <row r="122" spans="1:14" ht="12.75" customHeight="1">
      <c r="A122" s="332"/>
      <c r="B122" s="332"/>
      <c r="C122" s="332"/>
      <c r="D122" s="332"/>
      <c r="E122" s="103" t="s">
        <v>298</v>
      </c>
      <c r="F122" s="71"/>
      <c r="G122" s="71"/>
      <c r="H122" s="103"/>
      <c r="I122" s="72"/>
      <c r="J122" s="197"/>
      <c r="K122"/>
      <c r="L122"/>
      <c r="M122"/>
      <c r="N122"/>
    </row>
    <row r="123" spans="1:14" ht="12.75" customHeight="1">
      <c r="A123" s="332"/>
      <c r="B123" s="332"/>
      <c r="C123" s="332"/>
      <c r="D123" s="332"/>
      <c r="E123" s="103"/>
      <c r="F123" s="71"/>
      <c r="G123" s="71"/>
      <c r="H123" s="103"/>
      <c r="I123" s="72"/>
      <c r="J123" s="197"/>
      <c r="K123"/>
      <c r="L123"/>
      <c r="M123"/>
      <c r="N123"/>
    </row>
    <row r="124" spans="1:14" ht="12.75" customHeight="1">
      <c r="A124" s="281"/>
      <c r="B124" s="282"/>
      <c r="C124" s="281"/>
      <c r="D124" s="281"/>
      <c r="E124" s="74" t="s">
        <v>6</v>
      </c>
      <c r="F124" s="75" t="s">
        <v>81</v>
      </c>
      <c r="G124" s="76" t="s">
        <v>79</v>
      </c>
      <c r="H124" s="74" t="s">
        <v>6</v>
      </c>
      <c r="I124" s="77" t="s">
        <v>7</v>
      </c>
      <c r="J124" s="78"/>
      <c r="K124"/>
      <c r="L124"/>
      <c r="M124"/>
      <c r="N124"/>
    </row>
    <row r="125" spans="1:14" ht="12.75" customHeight="1">
      <c r="A125" s="283" t="s">
        <v>2</v>
      </c>
      <c r="B125" s="283" t="s">
        <v>3</v>
      </c>
      <c r="C125" s="283" t="s">
        <v>4</v>
      </c>
      <c r="D125" s="283" t="s">
        <v>142</v>
      </c>
      <c r="E125" s="79" t="s">
        <v>244</v>
      </c>
      <c r="F125" s="80" t="s">
        <v>82</v>
      </c>
      <c r="G125" s="81" t="s">
        <v>80</v>
      </c>
      <c r="H125" s="79" t="s">
        <v>252</v>
      </c>
      <c r="I125" s="82"/>
      <c r="J125" s="83"/>
      <c r="K125"/>
      <c r="L125"/>
      <c r="M125"/>
      <c r="N125"/>
    </row>
    <row r="126" spans="1:14" ht="12.75" customHeight="1">
      <c r="A126" s="284"/>
      <c r="B126" s="284"/>
      <c r="C126" s="284"/>
      <c r="D126" s="283"/>
      <c r="E126" s="84"/>
      <c r="F126" s="85" t="s">
        <v>252</v>
      </c>
      <c r="G126" s="86" t="s">
        <v>5</v>
      </c>
      <c r="H126" s="84"/>
      <c r="I126" s="87" t="s">
        <v>83</v>
      </c>
      <c r="J126" s="88" t="s">
        <v>84</v>
      </c>
      <c r="K126"/>
      <c r="L126"/>
      <c r="M126"/>
      <c r="N126"/>
    </row>
    <row r="127" spans="1:14" ht="12.75" customHeight="1">
      <c r="A127" s="285">
        <v>1</v>
      </c>
      <c r="B127" s="285">
        <v>2</v>
      </c>
      <c r="C127" s="285">
        <v>3</v>
      </c>
      <c r="D127" s="285">
        <v>4</v>
      </c>
      <c r="E127" s="89">
        <v>5</v>
      </c>
      <c r="F127" s="90">
        <v>6</v>
      </c>
      <c r="G127" s="90">
        <v>7</v>
      </c>
      <c r="H127" s="91">
        <v>8</v>
      </c>
      <c r="I127" s="92">
        <v>9</v>
      </c>
      <c r="J127" s="93">
        <v>10</v>
      </c>
      <c r="K127"/>
      <c r="L127"/>
      <c r="M127"/>
      <c r="N127"/>
    </row>
    <row r="128" spans="1:14" ht="12.75" customHeight="1">
      <c r="A128" s="305">
        <v>852</v>
      </c>
      <c r="B128" s="339"/>
      <c r="C128" s="314"/>
      <c r="D128" s="314" t="s">
        <v>60</v>
      </c>
      <c r="E128" s="464">
        <f>E138</f>
        <v>16111.61</v>
      </c>
      <c r="F128" s="133">
        <f>F138</f>
        <v>9000</v>
      </c>
      <c r="G128" s="154">
        <f>G138+G129</f>
        <v>586521</v>
      </c>
      <c r="H128" s="464">
        <f>H138+H129</f>
        <v>582408.98</v>
      </c>
      <c r="I128" s="132">
        <f>H128/G128*100</f>
        <v>99.29891342338978</v>
      </c>
      <c r="J128" s="465">
        <f>H128/E128*100</f>
        <v>3614.840354253857</v>
      </c>
      <c r="K128"/>
      <c r="L128"/>
      <c r="M128"/>
      <c r="N128"/>
    </row>
    <row r="129" spans="1:14" ht="12.75" customHeight="1">
      <c r="A129" s="414"/>
      <c r="B129" s="323">
        <v>85204</v>
      </c>
      <c r="C129" s="325"/>
      <c r="D129" s="321" t="s">
        <v>274</v>
      </c>
      <c r="E129" s="55">
        <v>0</v>
      </c>
      <c r="F129" s="155">
        <v>0</v>
      </c>
      <c r="G129" s="446">
        <f>G136</f>
        <v>577215</v>
      </c>
      <c r="H129" s="55">
        <f>H136</f>
        <v>573102.98</v>
      </c>
      <c r="I129" s="207">
        <f>H129/G129*100</f>
        <v>99.28761033583673</v>
      </c>
      <c r="J129" s="116">
        <v>0</v>
      </c>
      <c r="K129"/>
      <c r="L129"/>
      <c r="M129"/>
      <c r="N129"/>
    </row>
    <row r="130" spans="1:14" ht="12.75" customHeight="1">
      <c r="A130" s="396"/>
      <c r="B130" s="326"/>
      <c r="C130" s="348">
        <v>2160</v>
      </c>
      <c r="D130" s="404" t="s">
        <v>232</v>
      </c>
      <c r="E130" s="64"/>
      <c r="F130" s="156"/>
      <c r="G130" s="447"/>
      <c r="H130" s="64"/>
      <c r="I130" s="110"/>
      <c r="J130" s="111"/>
      <c r="K130"/>
      <c r="L130"/>
      <c r="M130"/>
      <c r="N130"/>
    </row>
    <row r="131" spans="1:14" ht="12.75" customHeight="1">
      <c r="A131" s="396"/>
      <c r="B131" s="326"/>
      <c r="C131" s="348"/>
      <c r="D131" s="404" t="s">
        <v>268</v>
      </c>
      <c r="E131" s="64"/>
      <c r="F131" s="156"/>
      <c r="G131" s="447"/>
      <c r="H131" s="64"/>
      <c r="I131" s="110"/>
      <c r="J131" s="111"/>
      <c r="K131"/>
      <c r="L131"/>
      <c r="M131"/>
      <c r="N131"/>
    </row>
    <row r="132" spans="1:14" ht="12.75" customHeight="1">
      <c r="A132" s="396"/>
      <c r="B132" s="326"/>
      <c r="C132" s="348"/>
      <c r="D132" s="404" t="s">
        <v>269</v>
      </c>
      <c r="E132" s="64"/>
      <c r="F132" s="156"/>
      <c r="G132" s="447"/>
      <c r="H132" s="64"/>
      <c r="I132" s="110"/>
      <c r="J132" s="111"/>
      <c r="K132"/>
      <c r="L132"/>
      <c r="M132"/>
      <c r="N132"/>
    </row>
    <row r="133" spans="1:14" ht="12.75" customHeight="1">
      <c r="A133" s="396"/>
      <c r="B133" s="326"/>
      <c r="C133" s="348"/>
      <c r="D133" s="404" t="s">
        <v>270</v>
      </c>
      <c r="E133" s="64"/>
      <c r="F133" s="156"/>
      <c r="G133" s="447"/>
      <c r="H133" s="64"/>
      <c r="I133" s="110"/>
      <c r="J133" s="111"/>
      <c r="K133"/>
      <c r="L133"/>
      <c r="M133"/>
      <c r="N133"/>
    </row>
    <row r="134" spans="1:14" ht="12.75" customHeight="1">
      <c r="A134" s="396"/>
      <c r="B134" s="326"/>
      <c r="C134" s="348"/>
      <c r="D134" s="404" t="s">
        <v>271</v>
      </c>
      <c r="E134" s="64"/>
      <c r="F134" s="156"/>
      <c r="G134" s="447"/>
      <c r="H134" s="64"/>
      <c r="I134" s="110"/>
      <c r="J134" s="111"/>
      <c r="K134"/>
      <c r="L134"/>
      <c r="M134"/>
      <c r="N134"/>
    </row>
    <row r="135" spans="1:14" ht="12.75" customHeight="1">
      <c r="A135" s="396"/>
      <c r="B135" s="326"/>
      <c r="C135" s="348"/>
      <c r="D135" s="404" t="s">
        <v>272</v>
      </c>
      <c r="E135" s="64"/>
      <c r="F135" s="156"/>
      <c r="G135" s="447"/>
      <c r="H135" s="64"/>
      <c r="I135" s="110"/>
      <c r="J135" s="111"/>
      <c r="K135"/>
      <c r="L135"/>
      <c r="M135"/>
      <c r="N135"/>
    </row>
    <row r="136" spans="1:14" ht="12.75" customHeight="1">
      <c r="A136" s="396"/>
      <c r="B136" s="361"/>
      <c r="C136" s="348"/>
      <c r="D136" s="404" t="s">
        <v>273</v>
      </c>
      <c r="E136" s="64">
        <v>0</v>
      </c>
      <c r="F136" s="156">
        <v>0</v>
      </c>
      <c r="G136" s="447">
        <v>577215</v>
      </c>
      <c r="H136" s="64">
        <v>573102.98</v>
      </c>
      <c r="I136" s="110">
        <f>H136/G136*100</f>
        <v>99.28761033583673</v>
      </c>
      <c r="J136" s="111">
        <v>0</v>
      </c>
      <c r="K136"/>
      <c r="L136"/>
      <c r="M136"/>
      <c r="N136"/>
    </row>
    <row r="137" spans="1:14" ht="12.75" customHeight="1">
      <c r="A137" s="326"/>
      <c r="B137" s="345">
        <v>85205</v>
      </c>
      <c r="C137" s="321"/>
      <c r="D137" s="321" t="s">
        <v>155</v>
      </c>
      <c r="E137" s="55"/>
      <c r="F137" s="155"/>
      <c r="G137" s="155"/>
      <c r="H137" s="55"/>
      <c r="I137" s="207"/>
      <c r="J137" s="203"/>
      <c r="K137"/>
      <c r="L137"/>
      <c r="M137"/>
      <c r="N137"/>
    </row>
    <row r="138" spans="1:14" ht="12.75" customHeight="1">
      <c r="A138" s="326"/>
      <c r="B138" s="345"/>
      <c r="C138" s="321"/>
      <c r="D138" s="321" t="s">
        <v>156</v>
      </c>
      <c r="E138" s="55">
        <f>E142</f>
        <v>16111.61</v>
      </c>
      <c r="F138" s="155">
        <f>F142</f>
        <v>9000</v>
      </c>
      <c r="G138" s="155">
        <f>G142</f>
        <v>9306</v>
      </c>
      <c r="H138" s="55">
        <f>H142</f>
        <v>9306</v>
      </c>
      <c r="I138" s="110">
        <f>H138/G138*100</f>
        <v>100</v>
      </c>
      <c r="J138" s="203">
        <f>H138/E138*100</f>
        <v>57.75959075474145</v>
      </c>
      <c r="K138"/>
      <c r="L138"/>
      <c r="M138"/>
      <c r="N138"/>
    </row>
    <row r="139" spans="1:14" ht="12.75" customHeight="1">
      <c r="A139" s="326"/>
      <c r="B139" s="313"/>
      <c r="C139" s="297">
        <v>2110</v>
      </c>
      <c r="D139" s="297" t="s">
        <v>12</v>
      </c>
      <c r="E139" s="64"/>
      <c r="F139" s="58"/>
      <c r="G139" s="58"/>
      <c r="H139" s="64"/>
      <c r="I139" s="110"/>
      <c r="J139" s="192"/>
      <c r="K139"/>
      <c r="L139"/>
      <c r="M139"/>
      <c r="N139"/>
    </row>
    <row r="140" spans="1:14" ht="12.75" customHeight="1">
      <c r="A140" s="326"/>
      <c r="B140" s="313"/>
      <c r="C140" s="300"/>
      <c r="D140" s="297" t="s">
        <v>13</v>
      </c>
      <c r="E140" s="61"/>
      <c r="F140" s="62"/>
      <c r="G140" s="109"/>
      <c r="H140" s="61"/>
      <c r="I140" s="110"/>
      <c r="J140" s="192"/>
      <c r="K140"/>
      <c r="L140"/>
      <c r="M140"/>
      <c r="N140"/>
    </row>
    <row r="141" spans="1:14" ht="12.75" customHeight="1">
      <c r="A141" s="326"/>
      <c r="B141" s="313"/>
      <c r="C141" s="300"/>
      <c r="D141" s="297" t="s">
        <v>14</v>
      </c>
      <c r="E141" s="61"/>
      <c r="F141" s="62"/>
      <c r="G141" s="109"/>
      <c r="H141" s="61"/>
      <c r="I141" s="110"/>
      <c r="J141" s="192"/>
      <c r="K141"/>
      <c r="L141"/>
      <c r="M141"/>
      <c r="N141"/>
    </row>
    <row r="142" spans="1:14" ht="12.75" customHeight="1">
      <c r="A142" s="361"/>
      <c r="B142" s="276"/>
      <c r="C142" s="300"/>
      <c r="D142" s="300" t="s">
        <v>15</v>
      </c>
      <c r="E142" s="64">
        <v>16111.61</v>
      </c>
      <c r="F142" s="62">
        <v>9000</v>
      </c>
      <c r="G142" s="109">
        <v>9306</v>
      </c>
      <c r="H142" s="64">
        <v>9306</v>
      </c>
      <c r="I142" s="110">
        <f>H142/G142*100</f>
        <v>100</v>
      </c>
      <c r="J142" s="192">
        <v>76.92</v>
      </c>
      <c r="K142"/>
      <c r="L142"/>
      <c r="M142"/>
      <c r="N142"/>
    </row>
    <row r="143" spans="1:14" ht="12.75" customHeight="1">
      <c r="A143" s="305">
        <v>853</v>
      </c>
      <c r="B143" s="287"/>
      <c r="C143" s="286"/>
      <c r="D143" s="286" t="s">
        <v>64</v>
      </c>
      <c r="E143" s="95"/>
      <c r="F143" s="95"/>
      <c r="G143" s="137"/>
      <c r="H143" s="136"/>
      <c r="I143" s="224"/>
      <c r="J143" s="139"/>
      <c r="K143"/>
      <c r="L143"/>
      <c r="M143"/>
      <c r="N143"/>
    </row>
    <row r="144" spans="1:14" ht="12.75" customHeight="1">
      <c r="A144" s="305"/>
      <c r="B144" s="315"/>
      <c r="C144" s="314"/>
      <c r="D144" s="314" t="s">
        <v>65</v>
      </c>
      <c r="E144" s="210">
        <f>E145</f>
        <v>131612</v>
      </c>
      <c r="F144" s="133">
        <f>F145</f>
        <v>104000</v>
      </c>
      <c r="G144" s="154">
        <f>G145</f>
        <v>165765</v>
      </c>
      <c r="H144" s="210">
        <f>H145</f>
        <v>165765</v>
      </c>
      <c r="I144" s="134">
        <f>H144/G144*100</f>
        <v>100</v>
      </c>
      <c r="J144" s="143">
        <f>H144/E144*100</f>
        <v>125.9497614199313</v>
      </c>
      <c r="K144"/>
      <c r="L144"/>
      <c r="M144"/>
      <c r="N144"/>
    </row>
    <row r="145" spans="1:10" s="7" customFormat="1" ht="12.75" customHeight="1">
      <c r="A145" s="309"/>
      <c r="B145" s="310">
        <v>85321</v>
      </c>
      <c r="C145" s="291"/>
      <c r="D145" s="291" t="s">
        <v>73</v>
      </c>
      <c r="E145" s="55">
        <f>E149</f>
        <v>131612</v>
      </c>
      <c r="F145" s="198">
        <f>F149</f>
        <v>104000</v>
      </c>
      <c r="G145" s="52">
        <f>G149</f>
        <v>165765</v>
      </c>
      <c r="H145" s="55">
        <f>H149</f>
        <v>165765</v>
      </c>
      <c r="I145" s="207">
        <f>H145/G145*100</f>
        <v>100</v>
      </c>
      <c r="J145" s="203">
        <f>H145/E145*100</f>
        <v>125.9497614199313</v>
      </c>
    </row>
    <row r="146" spans="1:14" ht="12.75" customHeight="1">
      <c r="A146" s="296"/>
      <c r="B146" s="313"/>
      <c r="C146" s="297">
        <v>2110</v>
      </c>
      <c r="D146" s="297" t="s">
        <v>12</v>
      </c>
      <c r="E146" s="55"/>
      <c r="F146" s="199"/>
      <c r="G146" s="58"/>
      <c r="H146" s="55"/>
      <c r="I146" s="110"/>
      <c r="J146" s="192"/>
      <c r="K146"/>
      <c r="L146"/>
      <c r="M146"/>
      <c r="N146"/>
    </row>
    <row r="147" spans="1:14" ht="12.75" customHeight="1">
      <c r="A147" s="296"/>
      <c r="B147" s="313"/>
      <c r="C147" s="297"/>
      <c r="D147" s="297" t="s">
        <v>13</v>
      </c>
      <c r="E147" s="55"/>
      <c r="F147" s="199"/>
      <c r="G147" s="58"/>
      <c r="H147" s="55"/>
      <c r="I147" s="110"/>
      <c r="J147" s="192"/>
      <c r="K147"/>
      <c r="L147"/>
      <c r="M147"/>
      <c r="N147"/>
    </row>
    <row r="148" spans="1:14" ht="12.75" customHeight="1">
      <c r="A148" s="296"/>
      <c r="B148" s="313"/>
      <c r="C148" s="297"/>
      <c r="D148" s="297" t="s">
        <v>14</v>
      </c>
      <c r="E148" s="55"/>
      <c r="F148" s="199"/>
      <c r="G148" s="58"/>
      <c r="H148" s="55"/>
      <c r="I148" s="110"/>
      <c r="J148" s="192"/>
      <c r="K148"/>
      <c r="L148"/>
      <c r="M148"/>
      <c r="N148"/>
    </row>
    <row r="149" spans="1:14" ht="12.75" customHeight="1">
      <c r="A149" s="296"/>
      <c r="B149" s="313"/>
      <c r="C149" s="297"/>
      <c r="D149" s="297" t="s">
        <v>15</v>
      </c>
      <c r="E149" s="64">
        <v>131612</v>
      </c>
      <c r="F149" s="199">
        <v>104000</v>
      </c>
      <c r="G149" s="58">
        <v>165765</v>
      </c>
      <c r="H149" s="64">
        <v>165765</v>
      </c>
      <c r="I149" s="59">
        <f>H149/G149*100</f>
        <v>100</v>
      </c>
      <c r="J149" s="54">
        <f>H149/E149*100</f>
        <v>125.9497614199313</v>
      </c>
      <c r="K149"/>
      <c r="L149"/>
      <c r="M149"/>
      <c r="N149"/>
    </row>
    <row r="150" spans="1:14" s="10" customFormat="1" ht="12.75" customHeight="1">
      <c r="A150" s="286"/>
      <c r="B150" s="336"/>
      <c r="C150" s="286"/>
      <c r="D150" s="498" t="s">
        <v>226</v>
      </c>
      <c r="E150" s="94"/>
      <c r="F150" s="499"/>
      <c r="G150" s="95"/>
      <c r="H150" s="500"/>
      <c r="I150" s="130"/>
      <c r="J150" s="201"/>
      <c r="K150" s="6"/>
      <c r="L150" s="6"/>
      <c r="M150" s="6"/>
      <c r="N150" s="6"/>
    </row>
    <row r="151" spans="1:14" s="10" customFormat="1" ht="12.75" customHeight="1">
      <c r="A151" s="305"/>
      <c r="B151" s="337"/>
      <c r="C151" s="305"/>
      <c r="D151" s="501" t="s">
        <v>227</v>
      </c>
      <c r="E151" s="502"/>
      <c r="F151" s="503"/>
      <c r="G151" s="131"/>
      <c r="H151" s="504"/>
      <c r="I151" s="132"/>
      <c r="J151" s="230"/>
      <c r="K151" s="6"/>
      <c r="L151" s="6"/>
      <c r="M151" s="6"/>
      <c r="N151" s="6"/>
    </row>
    <row r="152" spans="1:14" s="10" customFormat="1" ht="12.75" customHeight="1">
      <c r="A152" s="314"/>
      <c r="B152" s="338"/>
      <c r="C152" s="314"/>
      <c r="D152" s="505" t="s">
        <v>228</v>
      </c>
      <c r="E152" s="464">
        <f>E11+E18+E24+E47+E68+E109+E128+E144+E86</f>
        <v>6449940.090000001</v>
      </c>
      <c r="F152" s="506">
        <f>F11+F18+F24+F47+F68+F86+F109+F128+F144+F80</f>
        <v>6493400</v>
      </c>
      <c r="G152" s="133">
        <f>G11+G18+G24+G47+G68+G86+G109+G128+G144+G80</f>
        <v>7174676</v>
      </c>
      <c r="H152" s="507">
        <f>H11+H18+H24+H47+H68+H80+H86+H109+H128+H144</f>
        <v>7128615</v>
      </c>
      <c r="I152" s="134">
        <f>H152/G152*100</f>
        <v>99.35800585280785</v>
      </c>
      <c r="J152" s="143">
        <f>H152/E152*100</f>
        <v>110.522189361917</v>
      </c>
      <c r="K152" s="6"/>
      <c r="L152" s="6"/>
      <c r="M152" s="6"/>
      <c r="N152" s="6"/>
    </row>
    <row r="153" spans="1:10" ht="12.75" customHeight="1">
      <c r="A153" s="357"/>
      <c r="B153" s="357"/>
      <c r="C153" s="357"/>
      <c r="D153" s="381" t="s">
        <v>134</v>
      </c>
      <c r="E153" s="508">
        <f>E25+E69</f>
        <v>78300</v>
      </c>
      <c r="F153" s="508">
        <f>F25+F69</f>
        <v>60000</v>
      </c>
      <c r="G153" s="508">
        <f>G25+G69+G87</f>
        <v>66500</v>
      </c>
      <c r="H153" s="143">
        <f>H25+H69+H87</f>
        <v>66400</v>
      </c>
      <c r="I153" s="243">
        <f>H153/G153*100</f>
        <v>99.84962406015038</v>
      </c>
      <c r="J153" s="143">
        <f>H153/E153*100</f>
        <v>84.80204342273308</v>
      </c>
    </row>
    <row r="154" spans="1:10" ht="12.75" customHeight="1">
      <c r="A154" s="35"/>
      <c r="B154" s="35"/>
      <c r="C154" s="35"/>
      <c r="D154" s="35"/>
      <c r="E154" s="270"/>
      <c r="F154" s="37"/>
      <c r="G154" s="37"/>
      <c r="H154" s="275"/>
      <c r="I154" s="41"/>
      <c r="J154" s="41"/>
    </row>
    <row r="155" spans="1:10" ht="12.75" customHeight="1">
      <c r="A155" s="35"/>
      <c r="B155" s="35"/>
      <c r="C155" s="35"/>
      <c r="D155" s="35"/>
      <c r="E155" s="270"/>
      <c r="F155" s="37"/>
      <c r="G155" s="37"/>
      <c r="H155" s="275"/>
      <c r="I155" s="41"/>
      <c r="J155" s="41"/>
    </row>
    <row r="156" spans="1:10" ht="12.75" customHeight="1">
      <c r="A156" s="35"/>
      <c r="B156" s="35"/>
      <c r="C156" s="35"/>
      <c r="D156" s="35"/>
      <c r="E156" s="270"/>
      <c r="F156" s="37"/>
      <c r="G156" s="37"/>
      <c r="H156" s="275"/>
      <c r="I156" s="41"/>
      <c r="J156" s="41"/>
    </row>
    <row r="157" spans="1:10" ht="12.75" customHeight="1">
      <c r="A157" s="35"/>
      <c r="B157" s="35"/>
      <c r="C157" s="35"/>
      <c r="D157" s="35"/>
      <c r="E157" s="270"/>
      <c r="F157" s="37"/>
      <c r="G157" s="37"/>
      <c r="H157" s="275"/>
      <c r="I157" s="41"/>
      <c r="J157" s="41"/>
    </row>
    <row r="158" spans="1:10" ht="12.75" customHeight="1">
      <c r="A158" s="35"/>
      <c r="B158" s="35"/>
      <c r="C158" s="35"/>
      <c r="D158" s="35"/>
      <c r="E158" s="270"/>
      <c r="F158" s="37"/>
      <c r="G158" s="37"/>
      <c r="H158" s="275"/>
      <c r="I158" s="41"/>
      <c r="J158" s="41"/>
    </row>
    <row r="159" spans="1:10" ht="12.75" customHeight="1">
      <c r="A159" s="35"/>
      <c r="B159" s="35"/>
      <c r="C159" s="35"/>
      <c r="D159" s="35"/>
      <c r="E159" s="270"/>
      <c r="F159" s="37"/>
      <c r="G159" s="37"/>
      <c r="H159" s="275"/>
      <c r="I159" s="41"/>
      <c r="J159" s="41"/>
    </row>
    <row r="160" spans="1:10" ht="12.75" customHeight="1">
      <c r="A160" s="35"/>
      <c r="B160" s="35"/>
      <c r="C160" s="35"/>
      <c r="D160" s="35"/>
      <c r="E160" s="270"/>
      <c r="F160" s="37"/>
      <c r="G160" s="37"/>
      <c r="H160" s="275"/>
      <c r="I160" s="41"/>
      <c r="J160" s="41"/>
    </row>
    <row r="161" spans="1:10" ht="12.75" customHeight="1">
      <c r="A161" s="35"/>
      <c r="B161" s="35"/>
      <c r="C161" s="35"/>
      <c r="D161" s="35"/>
      <c r="E161" s="270"/>
      <c r="F161" s="37"/>
      <c r="G161" s="37"/>
      <c r="H161" s="275"/>
      <c r="I161" s="41"/>
      <c r="J161" s="41"/>
    </row>
    <row r="162" spans="1:10" ht="12.75" customHeight="1">
      <c r="A162" s="35"/>
      <c r="B162" s="35"/>
      <c r="C162" s="35"/>
      <c r="D162" s="35"/>
      <c r="E162" s="270"/>
      <c r="F162" s="37"/>
      <c r="G162" s="37"/>
      <c r="H162" s="275"/>
      <c r="I162" s="41"/>
      <c r="J162" s="41"/>
    </row>
    <row r="163" spans="1:10" ht="12.75" customHeight="1">
      <c r="A163" s="35"/>
      <c r="B163" s="35"/>
      <c r="C163" s="35"/>
      <c r="D163" s="35"/>
      <c r="E163" s="270"/>
      <c r="F163" s="37"/>
      <c r="G163" s="37"/>
      <c r="H163" s="275"/>
      <c r="I163" s="41"/>
      <c r="J163" s="41"/>
    </row>
    <row r="164" spans="1:10" ht="12.75" customHeight="1">
      <c r="A164" s="35"/>
      <c r="B164" s="35"/>
      <c r="C164" s="35"/>
      <c r="D164" s="35"/>
      <c r="E164" s="270"/>
      <c r="F164" s="37"/>
      <c r="G164" s="37"/>
      <c r="H164" s="275"/>
      <c r="I164" s="41"/>
      <c r="J164" s="41"/>
    </row>
    <row r="165" spans="1:10" ht="12.75" customHeight="1">
      <c r="A165" s="35"/>
      <c r="B165" s="35"/>
      <c r="C165" s="35"/>
      <c r="D165" s="35"/>
      <c r="E165" s="270"/>
      <c r="F165" s="37"/>
      <c r="G165" s="37"/>
      <c r="H165" s="275"/>
      <c r="I165" s="41"/>
      <c r="J165" s="41"/>
    </row>
    <row r="166" spans="1:10" ht="12.75" customHeight="1">
      <c r="A166" s="35"/>
      <c r="B166" s="35"/>
      <c r="C166" s="35"/>
      <c r="D166" s="35"/>
      <c r="E166" s="270"/>
      <c r="F166" s="37"/>
      <c r="G166" s="37"/>
      <c r="H166" s="275"/>
      <c r="I166" s="41"/>
      <c r="J166" s="41"/>
    </row>
    <row r="167" spans="1:10" ht="12.75" customHeight="1">
      <c r="A167" s="35"/>
      <c r="B167" s="35"/>
      <c r="C167" s="35"/>
      <c r="D167" s="35"/>
      <c r="E167" s="270"/>
      <c r="F167" s="37"/>
      <c r="G167" s="37"/>
      <c r="H167" s="275"/>
      <c r="I167" s="41"/>
      <c r="J167" s="41"/>
    </row>
    <row r="168" spans="1:10" ht="12.75" customHeight="1">
      <c r="A168" s="35"/>
      <c r="B168" s="35"/>
      <c r="C168" s="35"/>
      <c r="D168" s="35"/>
      <c r="E168" s="270"/>
      <c r="F168" s="37"/>
      <c r="G168" s="37"/>
      <c r="H168" s="275"/>
      <c r="I168" s="41"/>
      <c r="J168" s="41"/>
    </row>
    <row r="169" spans="1:10" ht="12.75" customHeight="1">
      <c r="A169" s="35"/>
      <c r="B169" s="35"/>
      <c r="C169" s="35"/>
      <c r="D169" s="35"/>
      <c r="E169" s="270"/>
      <c r="F169" s="37"/>
      <c r="G169" s="37"/>
      <c r="H169" s="275"/>
      <c r="I169" s="41"/>
      <c r="J169" s="41"/>
    </row>
    <row r="170" spans="1:10" ht="12.75" customHeight="1">
      <c r="A170" s="35"/>
      <c r="B170" s="35"/>
      <c r="C170" s="35"/>
      <c r="D170" s="35"/>
      <c r="E170" s="270"/>
      <c r="F170" s="37"/>
      <c r="G170" s="37"/>
      <c r="H170" s="275"/>
      <c r="I170" s="41"/>
      <c r="J170" s="41"/>
    </row>
    <row r="171" spans="1:10" ht="12.75" customHeight="1">
      <c r="A171" s="35"/>
      <c r="B171" s="35"/>
      <c r="C171" s="35"/>
      <c r="D171" s="35"/>
      <c r="E171" s="270"/>
      <c r="F171" s="37"/>
      <c r="G171" s="37"/>
      <c r="H171" s="275"/>
      <c r="I171" s="41"/>
      <c r="J171" s="41"/>
    </row>
    <row r="172" spans="1:10" ht="12.75" customHeight="1">
      <c r="A172" s="35"/>
      <c r="B172" s="35"/>
      <c r="C172" s="35"/>
      <c r="D172" s="35"/>
      <c r="E172" s="270"/>
      <c r="F172" s="37"/>
      <c r="G172" s="37"/>
      <c r="H172" s="275"/>
      <c r="I172" s="41"/>
      <c r="J172" s="41"/>
    </row>
    <row r="173" spans="1:10" ht="12.75" customHeight="1">
      <c r="A173" s="35"/>
      <c r="B173" s="35"/>
      <c r="C173" s="35"/>
      <c r="D173" s="35"/>
      <c r="E173" s="270"/>
      <c r="F173" s="37"/>
      <c r="G173" s="37"/>
      <c r="H173" s="275"/>
      <c r="I173" s="41"/>
      <c r="J173" s="41"/>
    </row>
    <row r="174" spans="1:10" ht="12.75" customHeight="1">
      <c r="A174" s="35"/>
      <c r="B174" s="35"/>
      <c r="C174" s="35"/>
      <c r="D174" s="35"/>
      <c r="E174" s="270"/>
      <c r="F174" s="37"/>
      <c r="G174" s="37"/>
      <c r="H174" s="275"/>
      <c r="I174" s="41"/>
      <c r="J174" s="41"/>
    </row>
    <row r="175" spans="1:10" ht="12.75" customHeight="1">
      <c r="A175" s="35"/>
      <c r="B175" s="35"/>
      <c r="C175" s="35"/>
      <c r="D175" s="35"/>
      <c r="E175" s="270"/>
      <c r="F175" s="37"/>
      <c r="G175" s="37"/>
      <c r="H175" s="275"/>
      <c r="I175" s="41"/>
      <c r="J175" s="41"/>
    </row>
    <row r="176" spans="1:10" ht="12.75" customHeight="1">
      <c r="A176" s="35"/>
      <c r="B176" s="35"/>
      <c r="C176" s="35"/>
      <c r="D176" s="35"/>
      <c r="E176" s="270"/>
      <c r="F176" s="37"/>
      <c r="G176" s="37"/>
      <c r="H176" s="275"/>
      <c r="I176" s="41"/>
      <c r="J176" s="41"/>
    </row>
    <row r="177" spans="1:10" ht="12.75" customHeight="1">
      <c r="A177" s="35"/>
      <c r="B177" s="35"/>
      <c r="C177" s="35"/>
      <c r="D177" s="35"/>
      <c r="E177" s="270"/>
      <c r="F177" s="37"/>
      <c r="G177" s="37"/>
      <c r="H177" s="275"/>
      <c r="I177" s="41"/>
      <c r="J177" s="41"/>
    </row>
    <row r="178" spans="1:10" ht="12.75" customHeight="1">
      <c r="A178" s="35"/>
      <c r="B178" s="35"/>
      <c r="C178" s="35"/>
      <c r="D178" s="35"/>
      <c r="E178" s="270"/>
      <c r="F178" s="37"/>
      <c r="G178" s="37"/>
      <c r="H178" s="275"/>
      <c r="I178" s="41"/>
      <c r="J178" s="41"/>
    </row>
    <row r="179" spans="1:10" ht="12.75" customHeight="1">
      <c r="A179" s="35"/>
      <c r="B179" s="35"/>
      <c r="C179" s="35"/>
      <c r="D179" s="35"/>
      <c r="E179" s="270"/>
      <c r="F179" s="37"/>
      <c r="G179" s="37"/>
      <c r="H179" s="275"/>
      <c r="I179" s="41"/>
      <c r="J179" s="41"/>
    </row>
    <row r="180" spans="1:10" ht="12.75" customHeight="1">
      <c r="A180" s="35"/>
      <c r="B180" s="35"/>
      <c r="C180" s="35"/>
      <c r="D180" s="35"/>
      <c r="E180" s="270"/>
      <c r="F180" s="37"/>
      <c r="G180" s="37"/>
      <c r="H180" s="275"/>
      <c r="I180" s="41"/>
      <c r="J180" s="41"/>
    </row>
    <row r="181" spans="1:10" ht="12.75" customHeight="1">
      <c r="A181" s="35"/>
      <c r="B181" s="35"/>
      <c r="C181" s="35"/>
      <c r="D181" s="35"/>
      <c r="E181" s="270"/>
      <c r="F181" s="37"/>
      <c r="G181" s="37"/>
      <c r="H181" s="275"/>
      <c r="I181" s="41"/>
      <c r="J181" s="41"/>
    </row>
    <row r="182" spans="1:10" ht="12.75" customHeight="1">
      <c r="A182" s="35"/>
      <c r="B182" s="35"/>
      <c r="C182" s="35"/>
      <c r="D182" s="35"/>
      <c r="E182" s="270"/>
      <c r="F182" s="37"/>
      <c r="G182" s="37"/>
      <c r="H182" s="275"/>
      <c r="I182" s="41"/>
      <c r="J182" s="41"/>
    </row>
    <row r="183" spans="1:10" ht="12.75" customHeight="1">
      <c r="A183" s="35"/>
      <c r="B183" s="35"/>
      <c r="C183" s="35"/>
      <c r="D183" s="35"/>
      <c r="E183" s="275" t="s">
        <v>250</v>
      </c>
      <c r="F183" s="37"/>
      <c r="G183" s="37"/>
      <c r="H183" s="275"/>
      <c r="I183" s="41"/>
      <c r="J183" s="41"/>
    </row>
    <row r="184" spans="1:10" ht="12.75" customHeight="1">
      <c r="A184" s="35"/>
      <c r="B184" s="35"/>
      <c r="C184" s="35"/>
      <c r="D184" s="35"/>
      <c r="E184" s="275"/>
      <c r="F184" s="37"/>
      <c r="G184" s="37"/>
      <c r="H184" s="35"/>
      <c r="I184" s="41"/>
      <c r="J184" s="41"/>
    </row>
    <row r="185" spans="1:10" ht="12.75" customHeight="1">
      <c r="A185" s="35"/>
      <c r="B185" s="35"/>
      <c r="C185" s="35"/>
      <c r="D185" s="35"/>
      <c r="E185" s="35"/>
      <c r="F185" s="37"/>
      <c r="G185" s="37"/>
      <c r="H185" s="35"/>
      <c r="I185" s="41"/>
      <c r="J185" s="41"/>
    </row>
    <row r="186" spans="1:14" s="14" customFormat="1" ht="12.75" customHeight="1">
      <c r="A186" s="416"/>
      <c r="B186" s="416"/>
      <c r="C186" s="417"/>
      <c r="D186" s="416"/>
      <c r="E186" s="38"/>
      <c r="F186" s="38"/>
      <c r="G186" s="38" t="s">
        <v>76</v>
      </c>
      <c r="H186" s="43"/>
      <c r="I186" s="40"/>
      <c r="J186" s="41"/>
      <c r="K186" s="11"/>
      <c r="L186" s="11"/>
      <c r="M186" s="11"/>
      <c r="N186" s="11"/>
    </row>
    <row r="187" spans="1:14" s="14" customFormat="1" ht="12.75" customHeight="1">
      <c r="A187" s="416"/>
      <c r="B187" s="416"/>
      <c r="C187" s="417"/>
      <c r="D187" s="416"/>
      <c r="E187" s="384"/>
      <c r="F187" s="38"/>
      <c r="G187" s="38" t="s">
        <v>78</v>
      </c>
      <c r="H187" s="43"/>
      <c r="I187" s="40"/>
      <c r="J187" s="41"/>
      <c r="K187" s="11"/>
      <c r="L187" s="11"/>
      <c r="M187" s="11"/>
      <c r="N187" s="11"/>
    </row>
    <row r="188" spans="1:14" s="14" customFormat="1" ht="12.75" customHeight="1">
      <c r="A188" s="416"/>
      <c r="B188" s="416"/>
      <c r="C188" s="417"/>
      <c r="D188" s="416"/>
      <c r="E188" s="384"/>
      <c r="F188" s="38"/>
      <c r="G188" s="38" t="s">
        <v>251</v>
      </c>
      <c r="H188" s="43"/>
      <c r="I188" s="40"/>
      <c r="J188" s="43"/>
      <c r="K188" s="11"/>
      <c r="L188" s="11"/>
      <c r="M188" s="11"/>
      <c r="N188" s="11"/>
    </row>
    <row r="189" spans="1:14" s="14" customFormat="1" ht="12.75" customHeight="1">
      <c r="A189" s="416"/>
      <c r="B189" s="416"/>
      <c r="C189" s="417"/>
      <c r="D189" s="416"/>
      <c r="E189" s="384"/>
      <c r="F189" s="38"/>
      <c r="G189" s="38"/>
      <c r="H189" s="43"/>
      <c r="I189" s="40"/>
      <c r="J189" s="43"/>
      <c r="K189" s="11"/>
      <c r="L189" s="11"/>
      <c r="M189" s="11"/>
      <c r="N189" s="11"/>
    </row>
    <row r="190" spans="1:10" ht="12.75" customHeight="1">
      <c r="A190" s="35"/>
      <c r="B190" s="418"/>
      <c r="C190" s="419" t="s">
        <v>225</v>
      </c>
      <c r="D190" s="419"/>
      <c r="E190" s="419"/>
      <c r="F190" s="420"/>
      <c r="G190" s="420"/>
      <c r="H190" s="35"/>
      <c r="I190" s="41"/>
      <c r="J190" s="41"/>
    </row>
    <row r="191" spans="1:10" ht="12.75" customHeight="1">
      <c r="A191" s="35"/>
      <c r="B191" s="35"/>
      <c r="C191" s="419" t="s">
        <v>287</v>
      </c>
      <c r="D191" s="418"/>
      <c r="E191" s="419"/>
      <c r="F191" s="420"/>
      <c r="G191" s="420"/>
      <c r="H191" s="35"/>
      <c r="I191" s="41"/>
      <c r="J191" s="41"/>
    </row>
    <row r="192" spans="1:10" ht="12.75" customHeight="1">
      <c r="A192" s="35"/>
      <c r="B192" s="35"/>
      <c r="C192" s="35"/>
      <c r="D192" s="35"/>
      <c r="E192" s="35"/>
      <c r="F192" s="37"/>
      <c r="G192" s="37"/>
      <c r="H192" s="35" t="s">
        <v>126</v>
      </c>
      <c r="I192" s="41"/>
      <c r="J192" s="41"/>
    </row>
    <row r="193" spans="1:10" ht="12.75" customHeight="1">
      <c r="A193" s="281"/>
      <c r="B193" s="282"/>
      <c r="C193" s="281"/>
      <c r="D193" s="281"/>
      <c r="E193" s="74" t="s">
        <v>6</v>
      </c>
      <c r="F193" s="75" t="s">
        <v>81</v>
      </c>
      <c r="G193" s="76" t="s">
        <v>79</v>
      </c>
      <c r="H193" s="74" t="s">
        <v>6</v>
      </c>
      <c r="I193" s="77" t="s">
        <v>7</v>
      </c>
      <c r="J193" s="78"/>
    </row>
    <row r="194" spans="1:10" ht="12.75" customHeight="1">
      <c r="A194" s="283" t="s">
        <v>2</v>
      </c>
      <c r="B194" s="283" t="s">
        <v>3</v>
      </c>
      <c r="C194" s="283" t="s">
        <v>4</v>
      </c>
      <c r="D194" s="283" t="s">
        <v>142</v>
      </c>
      <c r="E194" s="79" t="s">
        <v>244</v>
      </c>
      <c r="F194" s="80" t="s">
        <v>82</v>
      </c>
      <c r="G194" s="81" t="s">
        <v>80</v>
      </c>
      <c r="H194" s="79" t="s">
        <v>252</v>
      </c>
      <c r="I194" s="82"/>
      <c r="J194" s="83"/>
    </row>
    <row r="195" spans="1:10" ht="12.75" customHeight="1">
      <c r="A195" s="284"/>
      <c r="B195" s="284"/>
      <c r="C195" s="284"/>
      <c r="D195" s="283"/>
      <c r="E195" s="84"/>
      <c r="F195" s="85" t="s">
        <v>252</v>
      </c>
      <c r="G195" s="86" t="s">
        <v>5</v>
      </c>
      <c r="H195" s="84"/>
      <c r="I195" s="87" t="s">
        <v>83</v>
      </c>
      <c r="J195" s="88" t="s">
        <v>84</v>
      </c>
    </row>
    <row r="196" spans="1:10" ht="12.75" customHeight="1">
      <c r="A196" s="285">
        <v>1</v>
      </c>
      <c r="B196" s="285">
        <v>2</v>
      </c>
      <c r="C196" s="285">
        <v>3</v>
      </c>
      <c r="D196" s="285">
        <v>4</v>
      </c>
      <c r="E196" s="89">
        <v>5</v>
      </c>
      <c r="F196" s="90">
        <v>6</v>
      </c>
      <c r="G196" s="90">
        <v>7</v>
      </c>
      <c r="H196" s="91">
        <v>8</v>
      </c>
      <c r="I196" s="92">
        <v>9</v>
      </c>
      <c r="J196" s="93">
        <v>10</v>
      </c>
    </row>
    <row r="197" spans="1:14" ht="12.75" customHeight="1">
      <c r="A197" s="304">
        <v>750</v>
      </c>
      <c r="B197" s="314"/>
      <c r="C197" s="303"/>
      <c r="D197" s="288" t="s">
        <v>30</v>
      </c>
      <c r="E197" s="46">
        <f>E199+E204</f>
        <v>13352.189999999999</v>
      </c>
      <c r="F197" s="48">
        <f>F199+F204</f>
        <v>500</v>
      </c>
      <c r="G197" s="48">
        <f>G204</f>
        <v>0</v>
      </c>
      <c r="H197" s="46">
        <f>H204</f>
        <v>0</v>
      </c>
      <c r="I197" s="206">
        <v>0</v>
      </c>
      <c r="J197" s="50">
        <v>0</v>
      </c>
      <c r="K197"/>
      <c r="L197"/>
      <c r="M197"/>
      <c r="N197"/>
    </row>
    <row r="198" spans="1:14" ht="12.75" customHeight="1">
      <c r="A198" s="304"/>
      <c r="B198" s="305"/>
      <c r="C198" s="303"/>
      <c r="D198" s="316" t="s">
        <v>165</v>
      </c>
      <c r="E198" s="46">
        <f>E212</f>
        <v>8000</v>
      </c>
      <c r="F198" s="48">
        <v>0</v>
      </c>
      <c r="G198" s="48">
        <f>G212</f>
        <v>0</v>
      </c>
      <c r="H198" s="46">
        <f>H212</f>
        <v>0</v>
      </c>
      <c r="I198" s="206">
        <v>0</v>
      </c>
      <c r="J198" s="50">
        <v>0</v>
      </c>
      <c r="K198"/>
      <c r="L198"/>
      <c r="M198"/>
      <c r="N198"/>
    </row>
    <row r="199" spans="1:14" ht="12.75" customHeight="1">
      <c r="A199" s="309"/>
      <c r="B199" s="290">
        <v>75045</v>
      </c>
      <c r="C199" s="294"/>
      <c r="D199" s="321" t="s">
        <v>108</v>
      </c>
      <c r="E199" s="55">
        <v>0</v>
      </c>
      <c r="F199" s="52">
        <f>F203</f>
        <v>500</v>
      </c>
      <c r="G199" s="52">
        <v>0</v>
      </c>
      <c r="H199" s="55">
        <v>0</v>
      </c>
      <c r="I199" s="149">
        <v>0</v>
      </c>
      <c r="J199" s="178">
        <v>0</v>
      </c>
      <c r="K199"/>
      <c r="L199"/>
      <c r="M199"/>
      <c r="N199"/>
    </row>
    <row r="200" spans="1:14" ht="12.75" customHeight="1">
      <c r="A200" s="296"/>
      <c r="B200" s="296"/>
      <c r="C200" s="299">
        <v>2120</v>
      </c>
      <c r="D200" s="279" t="s">
        <v>12</v>
      </c>
      <c r="E200" s="108"/>
      <c r="F200" s="62"/>
      <c r="G200" s="109"/>
      <c r="H200" s="108"/>
      <c r="I200" s="225"/>
      <c r="J200" s="54"/>
      <c r="K200"/>
      <c r="L200"/>
      <c r="M200"/>
      <c r="N200"/>
    </row>
    <row r="201" spans="1:14" ht="12.75" customHeight="1">
      <c r="A201" s="296"/>
      <c r="B201" s="296"/>
      <c r="C201" s="299"/>
      <c r="D201" s="279" t="s">
        <v>86</v>
      </c>
      <c r="E201" s="108"/>
      <c r="F201" s="62"/>
      <c r="G201" s="109"/>
      <c r="H201" s="108"/>
      <c r="I201" s="225"/>
      <c r="J201" s="54"/>
      <c r="K201"/>
      <c r="L201"/>
      <c r="M201" s="16"/>
      <c r="N201"/>
    </row>
    <row r="202" spans="1:14" ht="12.75" customHeight="1">
      <c r="A202" s="296"/>
      <c r="B202" s="296"/>
      <c r="C202" s="299"/>
      <c r="D202" s="279" t="s">
        <v>107</v>
      </c>
      <c r="E202" s="108"/>
      <c r="F202" s="62"/>
      <c r="G202" s="109"/>
      <c r="H202" s="108"/>
      <c r="I202" s="225"/>
      <c r="J202" s="54"/>
      <c r="K202"/>
      <c r="L202"/>
      <c r="M202"/>
      <c r="N202"/>
    </row>
    <row r="203" spans="1:14" ht="12.75" customHeight="1">
      <c r="A203" s="296"/>
      <c r="B203" s="298"/>
      <c r="C203" s="299"/>
      <c r="D203" s="330" t="s">
        <v>112</v>
      </c>
      <c r="E203" s="61">
        <v>0</v>
      </c>
      <c r="F203" s="62">
        <v>500</v>
      </c>
      <c r="G203" s="109">
        <v>0</v>
      </c>
      <c r="H203" s="61">
        <v>0</v>
      </c>
      <c r="I203" s="226">
        <v>0</v>
      </c>
      <c r="J203" s="192">
        <v>0</v>
      </c>
      <c r="K203"/>
      <c r="L203"/>
      <c r="M203"/>
      <c r="N203"/>
    </row>
    <row r="204" spans="1:14" ht="12.75" customHeight="1">
      <c r="A204" s="415"/>
      <c r="B204" s="290">
        <v>75095</v>
      </c>
      <c r="C204" s="310"/>
      <c r="D204" s="323" t="s">
        <v>28</v>
      </c>
      <c r="E204" s="108">
        <f>E208+E212</f>
        <v>13352.189999999999</v>
      </c>
      <c r="F204" s="113">
        <v>0</v>
      </c>
      <c r="G204" s="114">
        <f>G208+G212</f>
        <v>0</v>
      </c>
      <c r="H204" s="108">
        <f>H208+H212</f>
        <v>0</v>
      </c>
      <c r="I204" s="225">
        <v>0</v>
      </c>
      <c r="J204" s="203">
        <v>0</v>
      </c>
      <c r="K204"/>
      <c r="L204"/>
      <c r="M204"/>
      <c r="N204"/>
    </row>
    <row r="205" spans="1:14" ht="12.75" customHeight="1">
      <c r="A205" s="295"/>
      <c r="B205" s="296"/>
      <c r="C205" s="299">
        <v>2120</v>
      </c>
      <c r="D205" s="279" t="s">
        <v>12</v>
      </c>
      <c r="E205" s="61"/>
      <c r="F205" s="62"/>
      <c r="G205" s="109"/>
      <c r="H205" s="61"/>
      <c r="I205" s="226"/>
      <c r="J205" s="192"/>
      <c r="K205"/>
      <c r="L205"/>
      <c r="M205"/>
      <c r="N205"/>
    </row>
    <row r="206" spans="1:14" ht="12.75" customHeight="1">
      <c r="A206" s="295"/>
      <c r="B206" s="296"/>
      <c r="C206" s="299"/>
      <c r="D206" s="279" t="s">
        <v>86</v>
      </c>
      <c r="E206" s="61"/>
      <c r="F206" s="62"/>
      <c r="G206" s="109"/>
      <c r="H206" s="61"/>
      <c r="I206" s="226"/>
      <c r="J206" s="192"/>
      <c r="K206"/>
      <c r="L206"/>
      <c r="M206"/>
      <c r="N206"/>
    </row>
    <row r="207" spans="1:14" ht="12.75" customHeight="1">
      <c r="A207" s="295"/>
      <c r="B207" s="296"/>
      <c r="C207" s="299"/>
      <c r="D207" s="279" t="s">
        <v>107</v>
      </c>
      <c r="E207" s="61"/>
      <c r="F207" s="62"/>
      <c r="G207" s="109"/>
      <c r="H207" s="61"/>
      <c r="I207" s="226"/>
      <c r="J207" s="192"/>
      <c r="K207"/>
      <c r="L207"/>
      <c r="M207"/>
      <c r="N207"/>
    </row>
    <row r="208" spans="1:14" ht="12.75" customHeight="1">
      <c r="A208" s="295"/>
      <c r="B208" s="296"/>
      <c r="C208" s="299"/>
      <c r="D208" s="330" t="s">
        <v>112</v>
      </c>
      <c r="E208" s="61">
        <v>5352.19</v>
      </c>
      <c r="F208" s="62">
        <v>0</v>
      </c>
      <c r="G208" s="109"/>
      <c r="H208" s="61"/>
      <c r="I208" s="226">
        <v>0</v>
      </c>
      <c r="J208" s="192">
        <v>0</v>
      </c>
      <c r="K208"/>
      <c r="L208"/>
      <c r="M208"/>
      <c r="N208"/>
    </row>
    <row r="209" spans="1:14" ht="12.75" customHeight="1">
      <c r="A209" s="295"/>
      <c r="B209" s="296"/>
      <c r="C209" s="300">
        <v>6420</v>
      </c>
      <c r="D209" s="335" t="s">
        <v>12</v>
      </c>
      <c r="E209" s="61"/>
      <c r="F209" s="62"/>
      <c r="G209" s="109"/>
      <c r="H209" s="61"/>
      <c r="I209" s="226"/>
      <c r="J209" s="192"/>
      <c r="K209"/>
      <c r="L209"/>
      <c r="M209"/>
      <c r="N209"/>
    </row>
    <row r="210" spans="1:14" ht="12.75" customHeight="1">
      <c r="A210" s="295"/>
      <c r="B210" s="296"/>
      <c r="C210" s="300"/>
      <c r="D210" s="335" t="s">
        <v>233</v>
      </c>
      <c r="E210" s="61"/>
      <c r="F210" s="62"/>
      <c r="G210" s="109"/>
      <c r="H210" s="61"/>
      <c r="I210" s="226"/>
      <c r="J210" s="192"/>
      <c r="K210"/>
      <c r="L210"/>
      <c r="M210"/>
      <c r="N210"/>
    </row>
    <row r="211" spans="1:14" ht="12.75" customHeight="1">
      <c r="A211" s="295"/>
      <c r="B211" s="296"/>
      <c r="C211" s="300"/>
      <c r="D211" s="335" t="s">
        <v>248</v>
      </c>
      <c r="E211" s="61"/>
      <c r="F211" s="62"/>
      <c r="G211" s="109"/>
      <c r="H211" s="61"/>
      <c r="I211" s="226"/>
      <c r="J211" s="192"/>
      <c r="K211"/>
      <c r="L211"/>
      <c r="M211"/>
      <c r="N211"/>
    </row>
    <row r="212" spans="1:14" ht="12.75" customHeight="1">
      <c r="A212" s="295"/>
      <c r="B212" s="296"/>
      <c r="C212" s="297"/>
      <c r="D212" s="335" t="s">
        <v>249</v>
      </c>
      <c r="E212" s="61">
        <v>8000</v>
      </c>
      <c r="F212" s="62">
        <v>0</v>
      </c>
      <c r="G212" s="109"/>
      <c r="H212" s="61"/>
      <c r="I212" s="226">
        <v>0</v>
      </c>
      <c r="J212" s="192">
        <v>0</v>
      </c>
      <c r="K212"/>
      <c r="L212"/>
      <c r="M212"/>
      <c r="N212"/>
    </row>
    <row r="213" spans="1:14" s="10" customFormat="1" ht="39.75" customHeight="1">
      <c r="A213" s="491"/>
      <c r="B213" s="491"/>
      <c r="C213" s="491"/>
      <c r="D213" s="497" t="s">
        <v>113</v>
      </c>
      <c r="E213" s="46">
        <f>E197</f>
        <v>13352.189999999999</v>
      </c>
      <c r="F213" s="48">
        <f>F197</f>
        <v>500</v>
      </c>
      <c r="G213" s="48">
        <f>G197</f>
        <v>0</v>
      </c>
      <c r="H213" s="46">
        <f>H197</f>
        <v>0</v>
      </c>
      <c r="I213" s="206">
        <v>0</v>
      </c>
      <c r="J213" s="50">
        <f>H213/E213*100</f>
        <v>0</v>
      </c>
      <c r="K213" s="6"/>
      <c r="L213" s="6"/>
      <c r="M213" s="6"/>
      <c r="N213" s="6"/>
    </row>
    <row r="214" spans="1:10" ht="12.75" customHeight="1">
      <c r="A214" s="35"/>
      <c r="B214" s="35"/>
      <c r="C214" s="35"/>
      <c r="D214" s="35"/>
      <c r="E214" s="35"/>
      <c r="F214" s="37"/>
      <c r="G214" s="37"/>
      <c r="H214" s="42"/>
      <c r="I214" s="41"/>
      <c r="J214" s="41"/>
    </row>
    <row r="215" spans="1:10" ht="12.75" customHeight="1">
      <c r="A215" s="35"/>
      <c r="B215" s="35"/>
      <c r="C215" s="35"/>
      <c r="D215" s="35"/>
      <c r="E215" s="275"/>
      <c r="F215" s="268"/>
      <c r="G215" s="268"/>
      <c r="H215" s="42"/>
      <c r="I215" s="272"/>
      <c r="J215" s="272"/>
    </row>
    <row r="216" spans="1:10" ht="12.75" customHeight="1">
      <c r="A216" s="35"/>
      <c r="B216" s="35"/>
      <c r="C216" s="35"/>
      <c r="D216" s="35"/>
      <c r="E216" s="275"/>
      <c r="F216" s="268"/>
      <c r="G216" s="268"/>
      <c r="H216" s="42"/>
      <c r="I216" s="272"/>
      <c r="J216" s="272"/>
    </row>
    <row r="217" spans="1:10" ht="12.75" customHeight="1">
      <c r="A217" s="35"/>
      <c r="B217" s="35"/>
      <c r="C217" s="35"/>
      <c r="D217" s="35"/>
      <c r="E217" s="275"/>
      <c r="F217" s="268"/>
      <c r="G217" s="268"/>
      <c r="H217" s="42"/>
      <c r="I217" s="272"/>
      <c r="J217" s="272"/>
    </row>
    <row r="218" spans="1:10" ht="12.75" customHeight="1">
      <c r="A218" s="35"/>
      <c r="B218" s="35"/>
      <c r="C218" s="35"/>
      <c r="D218" s="35"/>
      <c r="E218" s="275"/>
      <c r="F218" s="268"/>
      <c r="G218" s="268"/>
      <c r="H218" s="42"/>
      <c r="I218" s="272"/>
      <c r="J218" s="272"/>
    </row>
    <row r="219" spans="1:10" ht="12.75" customHeight="1">
      <c r="A219" s="35"/>
      <c r="B219" s="35"/>
      <c r="C219" s="35"/>
      <c r="D219" s="35"/>
      <c r="E219" s="275"/>
      <c r="F219" s="268"/>
      <c r="G219" s="268"/>
      <c r="H219" s="42"/>
      <c r="I219" s="272"/>
      <c r="J219" s="272"/>
    </row>
    <row r="220" spans="1:10" ht="12.75" customHeight="1">
      <c r="A220" s="35"/>
      <c r="B220" s="35"/>
      <c r="C220" s="35"/>
      <c r="D220" s="35"/>
      <c r="E220" s="275"/>
      <c r="F220" s="268"/>
      <c r="G220" s="268"/>
      <c r="H220" s="42"/>
      <c r="I220" s="272"/>
      <c r="J220" s="272"/>
    </row>
    <row r="221" spans="1:10" ht="12.75" customHeight="1">
      <c r="A221" s="35"/>
      <c r="B221" s="35"/>
      <c r="C221" s="35"/>
      <c r="D221" s="35"/>
      <c r="E221" s="275"/>
      <c r="F221" s="268"/>
      <c r="G221" s="268"/>
      <c r="H221" s="42"/>
      <c r="I221" s="272"/>
      <c r="J221" s="272"/>
    </row>
    <row r="222" spans="1:10" ht="12.75" customHeight="1">
      <c r="A222" s="35"/>
      <c r="B222" s="35"/>
      <c r="C222" s="35"/>
      <c r="D222" s="35"/>
      <c r="E222" s="275"/>
      <c r="F222" s="268"/>
      <c r="G222" s="268"/>
      <c r="H222" s="42"/>
      <c r="I222" s="272"/>
      <c r="J222" s="272"/>
    </row>
    <row r="223" spans="1:10" ht="12.75" customHeight="1">
      <c r="A223" s="35"/>
      <c r="B223" s="35"/>
      <c r="C223" s="35"/>
      <c r="D223" s="35"/>
      <c r="E223" s="275"/>
      <c r="F223" s="268"/>
      <c r="G223" s="268"/>
      <c r="H223" s="42"/>
      <c r="I223" s="272"/>
      <c r="J223" s="272"/>
    </row>
    <row r="224" spans="1:10" ht="12.75" customHeight="1">
      <c r="A224" s="35"/>
      <c r="B224" s="35"/>
      <c r="C224" s="35"/>
      <c r="D224" s="35"/>
      <c r="E224" s="275"/>
      <c r="F224" s="268"/>
      <c r="G224" s="268"/>
      <c r="H224" s="42"/>
      <c r="I224" s="272"/>
      <c r="J224" s="272"/>
    </row>
    <row r="225" spans="1:10" ht="12.75" customHeight="1">
      <c r="A225" s="35"/>
      <c r="B225" s="35"/>
      <c r="C225" s="35"/>
      <c r="D225" s="35"/>
      <c r="E225" s="275"/>
      <c r="F225" s="268"/>
      <c r="G225" s="268"/>
      <c r="H225" s="42"/>
      <c r="I225" s="272"/>
      <c r="J225" s="272"/>
    </row>
    <row r="226" spans="1:10" ht="12.75" customHeight="1">
      <c r="A226" s="35"/>
      <c r="B226" s="35"/>
      <c r="C226" s="35"/>
      <c r="D226" s="35"/>
      <c r="E226" s="275"/>
      <c r="F226" s="268"/>
      <c r="G226" s="268"/>
      <c r="H226" s="42"/>
      <c r="I226" s="272"/>
      <c r="J226" s="272"/>
    </row>
    <row r="227" spans="1:10" ht="12.75" customHeight="1">
      <c r="A227" s="35"/>
      <c r="B227" s="35"/>
      <c r="C227" s="35"/>
      <c r="D227" s="35"/>
      <c r="E227" s="275"/>
      <c r="F227" s="268"/>
      <c r="G227" s="268"/>
      <c r="H227" s="42"/>
      <c r="I227" s="272"/>
      <c r="J227" s="272"/>
    </row>
    <row r="228" spans="1:10" ht="12.75" customHeight="1">
      <c r="A228" s="35"/>
      <c r="B228" s="35"/>
      <c r="C228" s="35"/>
      <c r="D228" s="35"/>
      <c r="E228" s="275"/>
      <c r="F228" s="268"/>
      <c r="G228" s="268"/>
      <c r="H228" s="42"/>
      <c r="I228" s="272"/>
      <c r="J228" s="272"/>
    </row>
    <row r="229" spans="1:10" ht="12.75" customHeight="1">
      <c r="A229" s="35"/>
      <c r="B229" s="35"/>
      <c r="C229" s="35"/>
      <c r="D229" s="35"/>
      <c r="E229" s="275"/>
      <c r="F229" s="268"/>
      <c r="G229" s="268"/>
      <c r="H229" s="42"/>
      <c r="I229" s="272"/>
      <c r="J229" s="272"/>
    </row>
    <row r="230" spans="1:10" ht="12.75" customHeight="1">
      <c r="A230" s="35"/>
      <c r="B230" s="35"/>
      <c r="C230" s="35"/>
      <c r="D230" s="35"/>
      <c r="E230" s="275"/>
      <c r="F230" s="268"/>
      <c r="G230" s="268"/>
      <c r="H230" s="42"/>
      <c r="I230" s="272"/>
      <c r="J230" s="272"/>
    </row>
    <row r="231" spans="1:10" ht="12.75" customHeight="1">
      <c r="A231" s="35"/>
      <c r="B231" s="35"/>
      <c r="C231" s="35"/>
      <c r="D231" s="35"/>
      <c r="E231" s="275"/>
      <c r="F231" s="268"/>
      <c r="G231" s="268"/>
      <c r="H231" s="42"/>
      <c r="I231" s="272"/>
      <c r="J231" s="272"/>
    </row>
    <row r="232" spans="1:10" ht="12.75" customHeight="1">
      <c r="A232" s="35"/>
      <c r="B232" s="35"/>
      <c r="C232" s="35"/>
      <c r="D232" s="35"/>
      <c r="E232" s="275"/>
      <c r="F232" s="268"/>
      <c r="G232" s="268"/>
      <c r="H232" s="42"/>
      <c r="I232" s="272"/>
      <c r="J232" s="272"/>
    </row>
    <row r="233" spans="1:10" ht="12.75" customHeight="1">
      <c r="A233" s="35"/>
      <c r="B233" s="35"/>
      <c r="C233" s="35"/>
      <c r="D233" s="35"/>
      <c r="E233" s="275"/>
      <c r="F233" s="268"/>
      <c r="G233" s="268"/>
      <c r="H233" s="42"/>
      <c r="I233" s="272"/>
      <c r="J233" s="272"/>
    </row>
    <row r="234" spans="1:10" ht="12.75" customHeight="1">
      <c r="A234" s="35"/>
      <c r="B234" s="35"/>
      <c r="C234" s="35"/>
      <c r="D234" s="35"/>
      <c r="E234" s="275"/>
      <c r="F234" s="268"/>
      <c r="G234" s="268"/>
      <c r="H234" s="42"/>
      <c r="I234" s="272"/>
      <c r="J234" s="272"/>
    </row>
    <row r="235" spans="1:10" ht="12.75" customHeight="1">
      <c r="A235" s="35"/>
      <c r="B235" s="35"/>
      <c r="C235" s="35"/>
      <c r="D235" s="35"/>
      <c r="E235" s="275"/>
      <c r="F235" s="268"/>
      <c r="G235" s="268"/>
      <c r="H235" s="42"/>
      <c r="I235" s="272"/>
      <c r="J235" s="272"/>
    </row>
    <row r="236" spans="1:10" ht="12.75" customHeight="1">
      <c r="A236" s="35"/>
      <c r="B236" s="35"/>
      <c r="C236" s="35"/>
      <c r="D236" s="35"/>
      <c r="E236" s="275"/>
      <c r="F236" s="268"/>
      <c r="G236" s="268"/>
      <c r="H236" s="42"/>
      <c r="I236" s="272"/>
      <c r="J236" s="272"/>
    </row>
    <row r="237" spans="1:10" ht="12.75" customHeight="1">
      <c r="A237" s="35"/>
      <c r="B237" s="35"/>
      <c r="C237" s="35"/>
      <c r="D237" s="35"/>
      <c r="E237" s="275"/>
      <c r="F237" s="268"/>
      <c r="G237" s="268"/>
      <c r="H237" s="42"/>
      <c r="I237" s="272"/>
      <c r="J237" s="272"/>
    </row>
    <row r="238" spans="1:10" ht="12.75" customHeight="1">
      <c r="A238" s="35"/>
      <c r="B238" s="35"/>
      <c r="C238" s="35"/>
      <c r="D238" s="35"/>
      <c r="E238" s="275"/>
      <c r="F238" s="268"/>
      <c r="G238" s="268"/>
      <c r="H238" s="42"/>
      <c r="I238" s="272"/>
      <c r="J238" s="272"/>
    </row>
    <row r="239" spans="1:10" ht="12.75" customHeight="1">
      <c r="A239" s="35"/>
      <c r="B239" s="35"/>
      <c r="C239" s="35"/>
      <c r="D239" s="35"/>
      <c r="E239" s="275"/>
      <c r="F239" s="268"/>
      <c r="G239" s="268"/>
      <c r="H239" s="42"/>
      <c r="I239" s="272"/>
      <c r="J239" s="272"/>
    </row>
    <row r="240" spans="1:10" ht="12.75" customHeight="1">
      <c r="A240" s="35"/>
      <c r="B240" s="35"/>
      <c r="C240" s="35"/>
      <c r="D240" s="35"/>
      <c r="E240" s="275"/>
      <c r="F240" s="268"/>
      <c r="G240" s="268"/>
      <c r="H240" s="42"/>
      <c r="I240" s="272"/>
      <c r="J240" s="272"/>
    </row>
    <row r="241" spans="1:10" ht="12.75" customHeight="1">
      <c r="A241" s="35"/>
      <c r="B241" s="35"/>
      <c r="C241" s="35"/>
      <c r="D241" s="35"/>
      <c r="E241" s="275"/>
      <c r="F241" s="37"/>
      <c r="G241" s="37"/>
      <c r="H241" s="42"/>
      <c r="I241" s="41"/>
      <c r="J241" s="41"/>
    </row>
    <row r="242" spans="1:10" ht="12.75" customHeight="1">
      <c r="A242" s="35"/>
      <c r="B242" s="35"/>
      <c r="C242" s="35"/>
      <c r="D242" s="35"/>
      <c r="E242" s="35" t="s">
        <v>299</v>
      </c>
      <c r="F242" s="37"/>
      <c r="G242" s="37"/>
      <c r="H242" s="42"/>
      <c r="I242" s="41"/>
      <c r="J242" s="41"/>
    </row>
    <row r="243" spans="1:14" s="14" customFormat="1" ht="12.75" customHeight="1">
      <c r="A243" s="416"/>
      <c r="B243" s="416"/>
      <c r="C243" s="417"/>
      <c r="D243" s="416"/>
      <c r="E243" s="38"/>
      <c r="F243" s="38"/>
      <c r="G243" s="38" t="s">
        <v>77</v>
      </c>
      <c r="H243" s="43"/>
      <c r="I243" s="40"/>
      <c r="J243" s="41"/>
      <c r="K243" s="11"/>
      <c r="L243" s="11"/>
      <c r="M243" s="11"/>
      <c r="N243" s="11"/>
    </row>
    <row r="244" spans="1:14" s="14" customFormat="1" ht="12.75" customHeight="1">
      <c r="A244" s="416"/>
      <c r="B244" s="416"/>
      <c r="C244" s="417"/>
      <c r="D244" s="416"/>
      <c r="E244" s="384"/>
      <c r="F244" s="38"/>
      <c r="G244" s="38" t="s">
        <v>78</v>
      </c>
      <c r="H244" s="43"/>
      <c r="I244" s="40"/>
      <c r="J244" s="41"/>
      <c r="K244" s="11"/>
      <c r="L244" s="11"/>
      <c r="M244" s="11"/>
      <c r="N244" s="11"/>
    </row>
    <row r="245" spans="1:14" s="14" customFormat="1" ht="12.75" customHeight="1">
      <c r="A245" s="416"/>
      <c r="B245" s="416"/>
      <c r="C245" s="417"/>
      <c r="D245" s="416"/>
      <c r="E245" s="384"/>
      <c r="F245" s="38"/>
      <c r="G245" s="38" t="s">
        <v>251</v>
      </c>
      <c r="H245" s="43"/>
      <c r="I245" s="40"/>
      <c r="J245" s="41"/>
      <c r="K245" s="11"/>
      <c r="L245" s="11"/>
      <c r="M245" s="11"/>
      <c r="N245" s="11"/>
    </row>
    <row r="246" spans="1:14" s="14" customFormat="1" ht="12.75" customHeight="1">
      <c r="A246" s="416"/>
      <c r="B246" s="416"/>
      <c r="C246" s="417"/>
      <c r="D246" s="416"/>
      <c r="E246" s="384"/>
      <c r="F246" s="38"/>
      <c r="G246" s="38"/>
      <c r="H246" s="43"/>
      <c r="I246" s="40"/>
      <c r="J246" s="41"/>
      <c r="K246" s="11"/>
      <c r="L246" s="11"/>
      <c r="M246" s="11"/>
      <c r="N246" s="11"/>
    </row>
    <row r="247" spans="1:14" s="14" customFormat="1" ht="12.75" customHeight="1">
      <c r="A247" s="416"/>
      <c r="B247" s="421"/>
      <c r="C247" s="419" t="s">
        <v>183</v>
      </c>
      <c r="D247" s="419"/>
      <c r="E247" s="422"/>
      <c r="F247" s="420"/>
      <c r="G247" s="420"/>
      <c r="H247" s="423"/>
      <c r="I247" s="40"/>
      <c r="J247" s="41"/>
      <c r="K247" s="11"/>
      <c r="L247" s="11"/>
      <c r="M247" s="11"/>
      <c r="N247" s="11"/>
    </row>
    <row r="248" spans="1:10" ht="12.75" customHeight="1">
      <c r="A248" s="35"/>
      <c r="B248" s="35"/>
      <c r="C248" s="421" t="s">
        <v>182</v>
      </c>
      <c r="D248" s="419"/>
      <c r="E248" s="419"/>
      <c r="F248" s="420"/>
      <c r="G248" s="420"/>
      <c r="H248" s="419"/>
      <c r="I248" s="41"/>
      <c r="J248" s="41"/>
    </row>
    <row r="249" spans="1:10" ht="12.75" customHeight="1">
      <c r="A249" s="35"/>
      <c r="B249" s="35"/>
      <c r="C249" s="421"/>
      <c r="D249" s="419"/>
      <c r="E249" s="419"/>
      <c r="F249" s="420"/>
      <c r="G249" s="420"/>
      <c r="H249" s="419" t="s">
        <v>167</v>
      </c>
      <c r="I249" s="41"/>
      <c r="J249" s="41"/>
    </row>
    <row r="250" spans="1:10" ht="12.75" customHeight="1">
      <c r="A250" s="281"/>
      <c r="B250" s="282"/>
      <c r="C250" s="281"/>
      <c r="D250" s="281"/>
      <c r="E250" s="74" t="s">
        <v>6</v>
      </c>
      <c r="F250" s="75" t="s">
        <v>81</v>
      </c>
      <c r="G250" s="76" t="s">
        <v>79</v>
      </c>
      <c r="H250" s="74" t="s">
        <v>6</v>
      </c>
      <c r="I250" s="77" t="s">
        <v>7</v>
      </c>
      <c r="J250" s="78"/>
    </row>
    <row r="251" spans="1:10" ht="12.75" customHeight="1">
      <c r="A251" s="283" t="s">
        <v>2</v>
      </c>
      <c r="B251" s="283" t="s">
        <v>3</v>
      </c>
      <c r="C251" s="283" t="s">
        <v>4</v>
      </c>
      <c r="D251" s="283" t="s">
        <v>142</v>
      </c>
      <c r="E251" s="79" t="s">
        <v>244</v>
      </c>
      <c r="F251" s="80" t="s">
        <v>82</v>
      </c>
      <c r="G251" s="81" t="s">
        <v>80</v>
      </c>
      <c r="H251" s="79" t="s">
        <v>252</v>
      </c>
      <c r="I251" s="82"/>
      <c r="J251" s="83"/>
    </row>
    <row r="252" spans="1:10" ht="12.75" customHeight="1">
      <c r="A252" s="284"/>
      <c r="B252" s="284"/>
      <c r="C252" s="284"/>
      <c r="D252" s="283"/>
      <c r="E252" s="84"/>
      <c r="F252" s="85" t="s">
        <v>252</v>
      </c>
      <c r="G252" s="86" t="s">
        <v>5</v>
      </c>
      <c r="H252" s="84"/>
      <c r="I252" s="87" t="s">
        <v>83</v>
      </c>
      <c r="J252" s="88" t="s">
        <v>84</v>
      </c>
    </row>
    <row r="253" spans="1:10" ht="12.75" customHeight="1">
      <c r="A253" s="285">
        <v>1</v>
      </c>
      <c r="B253" s="285">
        <v>2</v>
      </c>
      <c r="C253" s="285">
        <v>3</v>
      </c>
      <c r="D253" s="285">
        <v>4</v>
      </c>
      <c r="E253" s="89">
        <v>5</v>
      </c>
      <c r="F253" s="90">
        <v>6</v>
      </c>
      <c r="G253" s="90">
        <v>7</v>
      </c>
      <c r="H253" s="91">
        <v>8</v>
      </c>
      <c r="I253" s="92">
        <v>9</v>
      </c>
      <c r="J253" s="93">
        <v>10</v>
      </c>
    </row>
    <row r="254" spans="1:10" ht="12.75" customHeight="1">
      <c r="A254" s="445">
        <v>750</v>
      </c>
      <c r="B254" s="445"/>
      <c r="C254" s="407"/>
      <c r="D254" s="407" t="s">
        <v>275</v>
      </c>
      <c r="E254" s="451">
        <v>0</v>
      </c>
      <c r="F254" s="212">
        <v>0</v>
      </c>
      <c r="G254" s="212">
        <f>G255</f>
        <v>6000</v>
      </c>
      <c r="H254" s="452">
        <f>H255</f>
        <v>6000</v>
      </c>
      <c r="I254" s="214">
        <v>100</v>
      </c>
      <c r="J254" s="453">
        <v>0</v>
      </c>
    </row>
    <row r="255" spans="1:10" ht="12.75" customHeight="1">
      <c r="A255" s="456"/>
      <c r="B255" s="409">
        <v>75020</v>
      </c>
      <c r="C255" s="410"/>
      <c r="D255" s="411" t="s">
        <v>276</v>
      </c>
      <c r="E255" s="448">
        <v>0</v>
      </c>
      <c r="F255" s="216">
        <v>0</v>
      </c>
      <c r="G255" s="216">
        <f>G260</f>
        <v>6000</v>
      </c>
      <c r="H255" s="449">
        <f>H260</f>
        <v>6000</v>
      </c>
      <c r="I255" s="233">
        <v>100</v>
      </c>
      <c r="J255" s="450">
        <v>0</v>
      </c>
    </row>
    <row r="256" spans="1:10" ht="12.75" customHeight="1">
      <c r="A256" s="412"/>
      <c r="B256" s="399"/>
      <c r="C256" s="457">
        <v>6630</v>
      </c>
      <c r="D256" s="279" t="s">
        <v>259</v>
      </c>
      <c r="E256" s="454"/>
      <c r="F256" s="219"/>
      <c r="G256" s="219"/>
      <c r="H256" s="455"/>
      <c r="I256" s="221"/>
      <c r="J256" s="400"/>
    </row>
    <row r="257" spans="1:10" ht="12.75" customHeight="1">
      <c r="A257" s="412"/>
      <c r="B257" s="399"/>
      <c r="C257" s="457"/>
      <c r="D257" s="279" t="s">
        <v>260</v>
      </c>
      <c r="E257" s="454"/>
      <c r="F257" s="219"/>
      <c r="G257" s="219"/>
      <c r="H257" s="455"/>
      <c r="I257" s="221"/>
      <c r="J257" s="400"/>
    </row>
    <row r="258" spans="1:10" ht="12.75" customHeight="1">
      <c r="A258" s="412"/>
      <c r="B258" s="399"/>
      <c r="C258" s="457"/>
      <c r="D258" s="279" t="s">
        <v>261</v>
      </c>
      <c r="E258" s="454"/>
      <c r="F258" s="219"/>
      <c r="G258" s="219"/>
      <c r="H258" s="455"/>
      <c r="I258" s="221"/>
      <c r="J258" s="400"/>
    </row>
    <row r="259" spans="1:10" ht="12.75" customHeight="1">
      <c r="A259" s="412"/>
      <c r="B259" s="399"/>
      <c r="C259" s="457"/>
      <c r="D259" s="279" t="s">
        <v>262</v>
      </c>
      <c r="E259" s="454"/>
      <c r="F259" s="219"/>
      <c r="G259" s="219"/>
      <c r="H259" s="455"/>
      <c r="I259" s="221"/>
      <c r="J259" s="400"/>
    </row>
    <row r="260" spans="1:10" ht="12.75" customHeight="1">
      <c r="A260" s="458"/>
      <c r="B260" s="413"/>
      <c r="C260" s="457"/>
      <c r="D260" s="279" t="s">
        <v>138</v>
      </c>
      <c r="E260" s="454">
        <v>0</v>
      </c>
      <c r="F260" s="219">
        <v>0</v>
      </c>
      <c r="G260" s="219">
        <v>6000</v>
      </c>
      <c r="H260" s="218">
        <v>6000</v>
      </c>
      <c r="I260" s="221">
        <v>100</v>
      </c>
      <c r="J260" s="400">
        <v>0</v>
      </c>
    </row>
    <row r="261" spans="1:10" ht="12.75" customHeight="1">
      <c r="A261" s="406">
        <v>801</v>
      </c>
      <c r="B261" s="406"/>
      <c r="C261" s="407"/>
      <c r="D261" s="407" t="s">
        <v>224</v>
      </c>
      <c r="E261" s="451">
        <v>0</v>
      </c>
      <c r="F261" s="212">
        <v>0</v>
      </c>
      <c r="G261" s="212">
        <f>G262</f>
        <v>16109</v>
      </c>
      <c r="H261" s="466">
        <f>H262</f>
        <v>16109.36</v>
      </c>
      <c r="I261" s="214">
        <f>H261/G261*100</f>
        <v>100.00223477559129</v>
      </c>
      <c r="J261" s="453">
        <v>0</v>
      </c>
    </row>
    <row r="262" spans="1:10" ht="12.75" customHeight="1">
      <c r="A262" s="408"/>
      <c r="B262" s="409">
        <v>80105</v>
      </c>
      <c r="C262" s="410"/>
      <c r="D262" s="411" t="s">
        <v>267</v>
      </c>
      <c r="E262" s="448">
        <v>0</v>
      </c>
      <c r="F262" s="216">
        <v>0</v>
      </c>
      <c r="G262" s="216">
        <v>16109</v>
      </c>
      <c r="H262" s="232">
        <f>H266</f>
        <v>16109.36</v>
      </c>
      <c r="I262" s="233">
        <f>G262/H262*100</f>
        <v>99.99776527434982</v>
      </c>
      <c r="J262" s="467">
        <v>0</v>
      </c>
    </row>
    <row r="263" spans="1:10" ht="12.75" customHeight="1">
      <c r="A263" s="405"/>
      <c r="B263" s="283"/>
      <c r="C263" s="279">
        <v>2310</v>
      </c>
      <c r="D263" s="277" t="s">
        <v>136</v>
      </c>
      <c r="E263" s="89"/>
      <c r="F263" s="90"/>
      <c r="G263" s="90"/>
      <c r="H263" s="84"/>
      <c r="I263" s="92"/>
      <c r="J263" s="468">
        <v>0</v>
      </c>
    </row>
    <row r="264" spans="1:10" ht="12.75" customHeight="1">
      <c r="A264" s="405"/>
      <c r="B264" s="283"/>
      <c r="C264" s="279"/>
      <c r="D264" s="277" t="s">
        <v>87</v>
      </c>
      <c r="E264" s="89"/>
      <c r="F264" s="90"/>
      <c r="G264" s="90"/>
      <c r="H264" s="84"/>
      <c r="I264" s="92"/>
      <c r="J264" s="468"/>
    </row>
    <row r="265" spans="1:10" ht="12.75" customHeight="1">
      <c r="A265" s="405"/>
      <c r="B265" s="283"/>
      <c r="C265" s="279"/>
      <c r="D265" s="277" t="s">
        <v>137</v>
      </c>
      <c r="E265" s="89"/>
      <c r="F265" s="90"/>
      <c r="G265" s="90"/>
      <c r="H265" s="84"/>
      <c r="I265" s="92"/>
      <c r="J265" s="468"/>
    </row>
    <row r="266" spans="1:10" ht="12.75" customHeight="1">
      <c r="A266" s="405"/>
      <c r="B266" s="283"/>
      <c r="C266" s="279"/>
      <c r="D266" s="277" t="s">
        <v>138</v>
      </c>
      <c r="E266" s="89">
        <v>0</v>
      </c>
      <c r="F266" s="90">
        <v>0</v>
      </c>
      <c r="G266" s="219">
        <v>16109</v>
      </c>
      <c r="H266" s="218">
        <v>16109.36</v>
      </c>
      <c r="I266" s="221">
        <v>100</v>
      </c>
      <c r="J266" s="468">
        <v>0</v>
      </c>
    </row>
    <row r="267" spans="1:14" ht="12.75" customHeight="1">
      <c r="A267" s="288">
        <v>851</v>
      </c>
      <c r="B267" s="288"/>
      <c r="C267" s="288"/>
      <c r="D267" s="288" t="s">
        <v>147</v>
      </c>
      <c r="E267" s="46">
        <f>E268+E273</f>
        <v>5400</v>
      </c>
      <c r="F267" s="48">
        <v>0</v>
      </c>
      <c r="G267" s="48">
        <f>G268+G273</f>
        <v>5600</v>
      </c>
      <c r="H267" s="46">
        <f>H268+H273</f>
        <v>5600</v>
      </c>
      <c r="I267" s="206">
        <f>H267/G267*100</f>
        <v>100</v>
      </c>
      <c r="J267" s="50">
        <f>H267/E267*100</f>
        <v>103.7037037037037</v>
      </c>
      <c r="K267"/>
      <c r="L267"/>
      <c r="M267"/>
      <c r="N267"/>
    </row>
    <row r="268" spans="1:14" ht="12.75" customHeight="1">
      <c r="A268" s="296"/>
      <c r="B268" s="290">
        <v>85153</v>
      </c>
      <c r="C268" s="360"/>
      <c r="D268" s="361" t="s">
        <v>139</v>
      </c>
      <c r="E268" s="157">
        <f>E272</f>
        <v>2800</v>
      </c>
      <c r="F268" s="162">
        <v>0</v>
      </c>
      <c r="G268" s="162">
        <f>G272</f>
        <v>3000</v>
      </c>
      <c r="H268" s="157">
        <f>H272</f>
        <v>3000</v>
      </c>
      <c r="I268" s="228">
        <f>H268/G268*100</f>
        <v>100</v>
      </c>
      <c r="J268" s="189">
        <f>H268/E268*100</f>
        <v>107.14285714285714</v>
      </c>
      <c r="K268"/>
      <c r="L268"/>
      <c r="M268"/>
      <c r="N268"/>
    </row>
    <row r="269" spans="1:14" ht="12.75" customHeight="1">
      <c r="A269" s="296"/>
      <c r="B269" s="296"/>
      <c r="C269" s="278">
        <v>2310</v>
      </c>
      <c r="D269" s="277" t="s">
        <v>143</v>
      </c>
      <c r="E269" s="64"/>
      <c r="F269" s="58"/>
      <c r="G269" s="58"/>
      <c r="H269" s="64"/>
      <c r="I269" s="227"/>
      <c r="J269" s="54"/>
      <c r="K269"/>
      <c r="L269"/>
      <c r="M269"/>
      <c r="N269"/>
    </row>
    <row r="270" spans="1:14" ht="12.75" customHeight="1">
      <c r="A270" s="296"/>
      <c r="B270" s="296"/>
      <c r="C270" s="278"/>
      <c r="D270" s="279" t="s">
        <v>144</v>
      </c>
      <c r="E270" s="64"/>
      <c r="F270" s="58"/>
      <c r="G270" s="58"/>
      <c r="H270" s="64"/>
      <c r="I270" s="227"/>
      <c r="J270" s="54"/>
      <c r="K270"/>
      <c r="L270"/>
      <c r="M270"/>
      <c r="N270"/>
    </row>
    <row r="271" spans="1:14" ht="12.75" customHeight="1">
      <c r="A271" s="296"/>
      <c r="B271" s="296"/>
      <c r="C271" s="278"/>
      <c r="D271" s="279" t="s">
        <v>145</v>
      </c>
      <c r="E271" s="64"/>
      <c r="F271" s="58"/>
      <c r="G271" s="58"/>
      <c r="H271" s="64"/>
      <c r="I271" s="227"/>
      <c r="J271" s="54"/>
      <c r="K271"/>
      <c r="L271"/>
      <c r="M271"/>
      <c r="N271"/>
    </row>
    <row r="272" spans="1:14" ht="12.75" customHeight="1">
      <c r="A272" s="296"/>
      <c r="B272" s="298"/>
      <c r="C272" s="278"/>
      <c r="D272" s="330" t="s">
        <v>146</v>
      </c>
      <c r="E272" s="64">
        <v>2800</v>
      </c>
      <c r="F272" s="58">
        <v>0</v>
      </c>
      <c r="G272" s="58">
        <v>3000</v>
      </c>
      <c r="H272" s="64">
        <v>3000</v>
      </c>
      <c r="I272" s="227">
        <f>H272/G272*100</f>
        <v>100</v>
      </c>
      <c r="J272" s="54">
        <f>H272/E272*100</f>
        <v>107.14285714285714</v>
      </c>
      <c r="K272"/>
      <c r="L272"/>
      <c r="M272"/>
      <c r="N272"/>
    </row>
    <row r="273" spans="1:14" ht="12.75" customHeight="1">
      <c r="A273" s="296"/>
      <c r="B273" s="312">
        <v>85154</v>
      </c>
      <c r="C273" s="294"/>
      <c r="D273" s="321" t="s">
        <v>148</v>
      </c>
      <c r="E273" s="55">
        <f>E277</f>
        <v>2600</v>
      </c>
      <c r="F273" s="52">
        <v>0</v>
      </c>
      <c r="G273" s="52">
        <f>G277</f>
        <v>2600</v>
      </c>
      <c r="H273" s="55">
        <f>H277</f>
        <v>2600</v>
      </c>
      <c r="I273" s="149">
        <v>100</v>
      </c>
      <c r="J273" s="178">
        <f>H273/E273*100</f>
        <v>100</v>
      </c>
      <c r="K273"/>
      <c r="L273"/>
      <c r="M273"/>
      <c r="N273"/>
    </row>
    <row r="274" spans="1:14" ht="12.75" customHeight="1">
      <c r="A274" s="296"/>
      <c r="B274" s="313"/>
      <c r="C274" s="278">
        <v>2310</v>
      </c>
      <c r="D274" s="277" t="s">
        <v>143</v>
      </c>
      <c r="E274" s="64"/>
      <c r="F274" s="58"/>
      <c r="G274" s="58"/>
      <c r="H274" s="64"/>
      <c r="I274" s="227"/>
      <c r="J274" s="54"/>
      <c r="K274"/>
      <c r="L274"/>
      <c r="M274"/>
      <c r="N274"/>
    </row>
    <row r="275" spans="1:14" ht="12.75" customHeight="1">
      <c r="A275" s="296"/>
      <c r="B275" s="313"/>
      <c r="C275" s="278"/>
      <c r="D275" s="279" t="s">
        <v>144</v>
      </c>
      <c r="E275" s="64"/>
      <c r="F275" s="58"/>
      <c r="G275" s="58"/>
      <c r="H275" s="64"/>
      <c r="I275" s="227"/>
      <c r="J275" s="54"/>
      <c r="K275"/>
      <c r="L275"/>
      <c r="M275"/>
      <c r="N275"/>
    </row>
    <row r="276" spans="1:14" ht="12.75" customHeight="1">
      <c r="A276" s="296"/>
      <c r="B276" s="313"/>
      <c r="C276" s="278"/>
      <c r="D276" s="279" t="s">
        <v>145</v>
      </c>
      <c r="E276" s="64"/>
      <c r="F276" s="58"/>
      <c r="G276" s="58"/>
      <c r="H276" s="64"/>
      <c r="I276" s="227"/>
      <c r="J276" s="54"/>
      <c r="K276"/>
      <c r="L276"/>
      <c r="M276"/>
      <c r="N276"/>
    </row>
    <row r="277" spans="1:14" ht="12.75" customHeight="1">
      <c r="A277" s="296"/>
      <c r="B277" s="313"/>
      <c r="C277" s="278"/>
      <c r="D277" s="330" t="s">
        <v>146</v>
      </c>
      <c r="E277" s="64">
        <v>2600</v>
      </c>
      <c r="F277" s="58">
        <v>0</v>
      </c>
      <c r="G277" s="58">
        <v>2600</v>
      </c>
      <c r="H277" s="64">
        <v>2600</v>
      </c>
      <c r="I277" s="227">
        <v>100</v>
      </c>
      <c r="J277" s="54">
        <f>H277/E277*100</f>
        <v>100</v>
      </c>
      <c r="K277"/>
      <c r="L277"/>
      <c r="M277"/>
      <c r="N277"/>
    </row>
    <row r="278" spans="1:14" ht="12.75" customHeight="1">
      <c r="A278" s="288">
        <v>852</v>
      </c>
      <c r="B278" s="288"/>
      <c r="C278" s="303"/>
      <c r="D278" s="288" t="s">
        <v>60</v>
      </c>
      <c r="E278" s="46">
        <f>E279</f>
        <v>0</v>
      </c>
      <c r="F278" s="48">
        <f>F279</f>
        <v>0</v>
      </c>
      <c r="G278" s="48">
        <f>G279</f>
        <v>0</v>
      </c>
      <c r="H278" s="46">
        <f>H279</f>
        <v>0</v>
      </c>
      <c r="I278" s="229">
        <v>0</v>
      </c>
      <c r="J278" s="229">
        <v>0</v>
      </c>
      <c r="K278"/>
      <c r="L278"/>
      <c r="M278"/>
      <c r="N278"/>
    </row>
    <row r="279" spans="1:10" s="7" customFormat="1" ht="12.75" customHeight="1">
      <c r="A279" s="292"/>
      <c r="B279" s="290">
        <v>85204</v>
      </c>
      <c r="C279" s="294"/>
      <c r="D279" s="291" t="s">
        <v>72</v>
      </c>
      <c r="E279" s="55"/>
      <c r="F279" s="52">
        <f>F283+F287</f>
        <v>0</v>
      </c>
      <c r="G279" s="52">
        <f>G283+G287</f>
        <v>0</v>
      </c>
      <c r="H279" s="55">
        <f>H283+H287</f>
        <v>0</v>
      </c>
      <c r="I279" s="149">
        <v>0</v>
      </c>
      <c r="J279" s="178">
        <v>0</v>
      </c>
    </row>
    <row r="280" spans="1:14" ht="12.75" customHeight="1">
      <c r="A280" s="295"/>
      <c r="B280" s="293"/>
      <c r="C280" s="276">
        <v>2310</v>
      </c>
      <c r="D280" s="277" t="s">
        <v>143</v>
      </c>
      <c r="E280" s="64"/>
      <c r="F280" s="58"/>
      <c r="G280" s="58"/>
      <c r="H280" s="64"/>
      <c r="I280" s="227"/>
      <c r="J280" s="54"/>
      <c r="K280"/>
      <c r="L280"/>
      <c r="M280"/>
      <c r="N280"/>
    </row>
    <row r="281" spans="1:14" ht="12.75" customHeight="1">
      <c r="A281" s="295"/>
      <c r="B281" s="293"/>
      <c r="C281" s="278"/>
      <c r="D281" s="279" t="s">
        <v>144</v>
      </c>
      <c r="E281" s="64"/>
      <c r="F281" s="58"/>
      <c r="G281" s="58"/>
      <c r="H281" s="64"/>
      <c r="I281" s="227"/>
      <c r="J281" s="54"/>
      <c r="K281"/>
      <c r="L281"/>
      <c r="M281"/>
      <c r="N281"/>
    </row>
    <row r="282" spans="1:14" ht="12.75" customHeight="1">
      <c r="A282" s="295"/>
      <c r="B282" s="293"/>
      <c r="C282" s="278"/>
      <c r="D282" s="279" t="s">
        <v>145</v>
      </c>
      <c r="E282" s="64"/>
      <c r="F282" s="58"/>
      <c r="G282" s="58"/>
      <c r="H282" s="64"/>
      <c r="I282" s="227"/>
      <c r="J282" s="54"/>
      <c r="K282"/>
      <c r="L282"/>
      <c r="M282"/>
      <c r="N282"/>
    </row>
    <row r="283" spans="1:14" ht="12.75" customHeight="1">
      <c r="A283" s="295"/>
      <c r="B283" s="293"/>
      <c r="C283" s="278"/>
      <c r="D283" s="279" t="s">
        <v>146</v>
      </c>
      <c r="E283" s="64">
        <v>0</v>
      </c>
      <c r="F283" s="58">
        <v>0</v>
      </c>
      <c r="G283" s="58">
        <v>0</v>
      </c>
      <c r="H283" s="64">
        <v>0</v>
      </c>
      <c r="I283" s="227">
        <v>0</v>
      </c>
      <c r="J283" s="54">
        <v>0</v>
      </c>
      <c r="K283"/>
      <c r="L283"/>
      <c r="M283"/>
      <c r="N283"/>
    </row>
    <row r="284" spans="1:14" ht="12.75" customHeight="1">
      <c r="A284" s="295"/>
      <c r="B284" s="296"/>
      <c r="C284" s="278">
        <v>2320</v>
      </c>
      <c r="D284" s="279" t="s">
        <v>149</v>
      </c>
      <c r="E284" s="55"/>
      <c r="F284" s="58"/>
      <c r="G284" s="58"/>
      <c r="H284" s="55"/>
      <c r="I284" s="149"/>
      <c r="J284" s="54"/>
      <c r="K284"/>
      <c r="L284"/>
      <c r="M284"/>
      <c r="N284"/>
    </row>
    <row r="285" spans="1:14" ht="12.75" customHeight="1">
      <c r="A285" s="295"/>
      <c r="B285" s="296"/>
      <c r="C285" s="278"/>
      <c r="D285" s="279" t="s">
        <v>144</v>
      </c>
      <c r="E285" s="55"/>
      <c r="F285" s="58"/>
      <c r="G285" s="58"/>
      <c r="H285" s="55"/>
      <c r="I285" s="149"/>
      <c r="J285" s="54"/>
      <c r="K285"/>
      <c r="L285"/>
      <c r="M285"/>
      <c r="N285"/>
    </row>
    <row r="286" spans="1:14" ht="12.75" customHeight="1">
      <c r="A286" s="295"/>
      <c r="B286" s="296"/>
      <c r="C286" s="278"/>
      <c r="D286" s="279" t="s">
        <v>145</v>
      </c>
      <c r="E286" s="64"/>
      <c r="F286" s="58"/>
      <c r="G286" s="58"/>
      <c r="H286" s="64"/>
      <c r="I286" s="227"/>
      <c r="J286" s="54"/>
      <c r="K286"/>
      <c r="L286"/>
      <c r="M286"/>
      <c r="N286"/>
    </row>
    <row r="287" spans="1:14" ht="12.75" customHeight="1">
      <c r="A287" s="295"/>
      <c r="B287" s="298"/>
      <c r="C287" s="278"/>
      <c r="D287" s="279" t="s">
        <v>146</v>
      </c>
      <c r="E287" s="64"/>
      <c r="F287" s="58"/>
      <c r="G287" s="58"/>
      <c r="H287" s="64">
        <v>0</v>
      </c>
      <c r="I287" s="227">
        <v>0</v>
      </c>
      <c r="J287" s="54">
        <v>0</v>
      </c>
      <c r="K287"/>
      <c r="L287"/>
      <c r="M287"/>
      <c r="N287"/>
    </row>
    <row r="288" spans="1:14" s="16" customFormat="1" ht="36.75" customHeight="1">
      <c r="A288" s="491"/>
      <c r="B288" s="491"/>
      <c r="C288" s="491"/>
      <c r="D288" s="492" t="s">
        <v>130</v>
      </c>
      <c r="E288" s="46">
        <f>E267+E278</f>
        <v>5400</v>
      </c>
      <c r="F288" s="48">
        <f>F278</f>
        <v>0</v>
      </c>
      <c r="G288" s="48">
        <f>G267+G278+G261+G254</f>
        <v>27709</v>
      </c>
      <c r="H288" s="46">
        <f>H267+H278+H261+H254</f>
        <v>27709.36</v>
      </c>
      <c r="I288" s="206">
        <f>H288/G288*100</f>
        <v>100.00129921686094</v>
      </c>
      <c r="J288" s="206">
        <f>H288/E288*100</f>
        <v>513.1362962962963</v>
      </c>
      <c r="K288" s="15"/>
      <c r="L288" s="15"/>
      <c r="M288" s="15"/>
      <c r="N288" s="15"/>
    </row>
    <row r="289" spans="1:10" ht="12.75" customHeight="1">
      <c r="A289" s="491"/>
      <c r="B289" s="491"/>
      <c r="C289" s="491"/>
      <c r="D289" s="316" t="s">
        <v>134</v>
      </c>
      <c r="E289" s="493">
        <v>0</v>
      </c>
      <c r="F289" s="494">
        <v>0</v>
      </c>
      <c r="G289" s="494">
        <v>0</v>
      </c>
      <c r="H289" s="493">
        <v>0</v>
      </c>
      <c r="I289" s="495">
        <v>0</v>
      </c>
      <c r="J289" s="496">
        <v>0</v>
      </c>
    </row>
    <row r="290" spans="1:10" ht="12.75" customHeight="1">
      <c r="A290" s="35"/>
      <c r="B290" s="35"/>
      <c r="C290" s="35"/>
      <c r="D290" s="35"/>
      <c r="E290" s="35"/>
      <c r="F290" s="37"/>
      <c r="G290" s="37"/>
      <c r="H290" s="35"/>
      <c r="I290" s="41"/>
      <c r="J290" s="41"/>
    </row>
    <row r="291" spans="1:10" ht="12.75" customHeight="1">
      <c r="A291" s="35"/>
      <c r="B291" s="35"/>
      <c r="C291" s="35"/>
      <c r="D291" s="35"/>
      <c r="E291" s="275"/>
      <c r="F291" s="37"/>
      <c r="G291" s="37"/>
      <c r="H291" s="35"/>
      <c r="I291" s="41"/>
      <c r="J291" s="41"/>
    </row>
    <row r="292" spans="1:10" ht="12.75" customHeight="1">
      <c r="A292" s="35"/>
      <c r="B292" s="35"/>
      <c r="C292" s="35"/>
      <c r="D292" s="35"/>
      <c r="E292" s="270"/>
      <c r="F292" s="424"/>
      <c r="G292" s="424"/>
      <c r="H292" s="35"/>
      <c r="I292" s="41"/>
      <c r="J292" s="41"/>
    </row>
    <row r="293" spans="1:10" ht="12.75" customHeight="1">
      <c r="A293" s="35"/>
      <c r="B293" s="35"/>
      <c r="C293" s="35"/>
      <c r="D293" s="35"/>
      <c r="E293" s="275"/>
      <c r="F293" s="37"/>
      <c r="G293" s="37"/>
      <c r="H293" s="35"/>
      <c r="I293" s="41"/>
      <c r="J293" s="41"/>
    </row>
    <row r="294" spans="1:10" ht="12.75" customHeight="1">
      <c r="A294" s="35"/>
      <c r="B294" s="35"/>
      <c r="C294" s="35"/>
      <c r="D294" s="35"/>
      <c r="E294" s="275"/>
      <c r="F294" s="37"/>
      <c r="G294" s="37"/>
      <c r="H294" s="35"/>
      <c r="I294" s="41"/>
      <c r="J294" s="41"/>
    </row>
    <row r="295" spans="1:10" ht="12.75" customHeight="1">
      <c r="A295" s="35"/>
      <c r="B295" s="35"/>
      <c r="C295" s="35"/>
      <c r="D295" s="35"/>
      <c r="E295" s="275"/>
      <c r="F295" s="37"/>
      <c r="G295" s="37"/>
      <c r="H295" s="35"/>
      <c r="I295" s="41"/>
      <c r="J295" s="41"/>
    </row>
    <row r="296" spans="1:14" s="14" customFormat="1" ht="12.75" customHeight="1">
      <c r="A296" s="416"/>
      <c r="B296" s="416"/>
      <c r="C296" s="417"/>
      <c r="D296" s="416"/>
      <c r="E296" s="271"/>
      <c r="F296" s="416"/>
      <c r="G296" s="38"/>
      <c r="H296" s="43"/>
      <c r="I296" s="40"/>
      <c r="J296" s="41"/>
      <c r="K296" s="11"/>
      <c r="L296" s="11"/>
      <c r="M296" s="11"/>
      <c r="N296" s="11"/>
    </row>
    <row r="297" spans="1:14" s="14" customFormat="1" ht="12.75" customHeight="1">
      <c r="A297" s="416"/>
      <c r="B297" s="416"/>
      <c r="C297" s="417"/>
      <c r="D297" s="416"/>
      <c r="E297" s="275"/>
      <c r="F297" s="37"/>
      <c r="G297" s="38"/>
      <c r="H297" s="43"/>
      <c r="I297" s="40"/>
      <c r="J297" s="41"/>
      <c r="K297" s="11"/>
      <c r="L297" s="11"/>
      <c r="M297" s="11"/>
      <c r="N297" s="11"/>
    </row>
    <row r="298" spans="1:14" s="14" customFormat="1" ht="12.75" customHeight="1">
      <c r="A298" s="416"/>
      <c r="B298" s="416"/>
      <c r="C298" s="417"/>
      <c r="D298" s="416"/>
      <c r="E298" s="425"/>
      <c r="F298" s="38"/>
      <c r="G298" s="38"/>
      <c r="H298" s="43"/>
      <c r="I298" s="40"/>
      <c r="J298" s="41"/>
      <c r="K298" s="11"/>
      <c r="L298" s="11"/>
      <c r="M298" s="11"/>
      <c r="N298" s="11"/>
    </row>
    <row r="299" spans="1:14" s="14" customFormat="1" ht="12.75" customHeight="1">
      <c r="A299" s="416"/>
      <c r="B299" s="416"/>
      <c r="C299" s="416"/>
      <c r="D299" s="416"/>
      <c r="E299" s="416"/>
      <c r="F299" s="38"/>
      <c r="G299" s="38"/>
      <c r="H299" s="416"/>
      <c r="I299" s="41"/>
      <c r="J299" s="41"/>
      <c r="K299" s="11"/>
      <c r="L299" s="11"/>
      <c r="M299" s="11"/>
      <c r="N299" s="11"/>
    </row>
    <row r="300" spans="1:14" s="14" customFormat="1" ht="12.75" customHeight="1">
      <c r="A300" s="426"/>
      <c r="B300" s="426"/>
      <c r="C300" s="426"/>
      <c r="D300" s="426"/>
      <c r="E300" s="426"/>
      <c r="F300" s="427"/>
      <c r="G300" s="427"/>
      <c r="H300" s="426"/>
      <c r="I300" s="428"/>
      <c r="J300" s="428"/>
      <c r="K300" s="11"/>
      <c r="L300" s="11"/>
      <c r="M300" s="11"/>
      <c r="N300" s="11"/>
    </row>
    <row r="301" spans="1:10" ht="12.75" customHeight="1">
      <c r="A301" s="332"/>
      <c r="B301" s="429"/>
      <c r="C301" s="426"/>
      <c r="D301" s="426"/>
      <c r="E301" s="332" t="s">
        <v>300</v>
      </c>
      <c r="F301" s="430"/>
      <c r="G301" s="430"/>
      <c r="H301" s="332"/>
      <c r="I301" s="428"/>
      <c r="J301" s="428"/>
    </row>
    <row r="302" spans="1:10" ht="12.75" customHeight="1">
      <c r="A302" s="332"/>
      <c r="B302" s="332"/>
      <c r="C302" s="429"/>
      <c r="D302" s="332"/>
      <c r="E302" s="332"/>
      <c r="F302" s="430"/>
      <c r="G302" s="430"/>
      <c r="H302" s="332"/>
      <c r="I302" s="428"/>
      <c r="J302" s="428"/>
    </row>
    <row r="303" spans="1:10" ht="12.75" customHeight="1">
      <c r="A303" s="332"/>
      <c r="B303" s="332"/>
      <c r="C303" s="332"/>
      <c r="D303" s="332"/>
      <c r="E303" s="332"/>
      <c r="F303" s="430"/>
      <c r="G303" s="430"/>
      <c r="H303" s="332"/>
      <c r="I303" s="428"/>
      <c r="J303" s="428"/>
    </row>
    <row r="304" spans="1:10" ht="12.75" customHeight="1">
      <c r="A304" s="431"/>
      <c r="B304" s="431"/>
      <c r="C304" s="431"/>
      <c r="D304" s="431"/>
      <c r="E304" s="432"/>
      <c r="F304" s="432"/>
      <c r="G304" s="432"/>
      <c r="H304" s="433"/>
      <c r="I304" s="433"/>
      <c r="J304" s="428"/>
    </row>
    <row r="305" spans="1:14" ht="12.75" customHeight="1">
      <c r="A305" s="332"/>
      <c r="B305" s="332"/>
      <c r="C305" s="332"/>
      <c r="D305" s="334"/>
      <c r="E305" s="349"/>
      <c r="F305" s="71"/>
      <c r="G305" s="71"/>
      <c r="H305" s="434"/>
      <c r="I305" s="435"/>
      <c r="J305" s="197"/>
      <c r="K305"/>
      <c r="L305"/>
      <c r="M305"/>
      <c r="N305"/>
    </row>
    <row r="306" spans="1:14" ht="12.75" customHeight="1">
      <c r="A306" s="332"/>
      <c r="B306" s="332"/>
      <c r="C306" s="332"/>
      <c r="D306" s="334"/>
      <c r="E306" s="434"/>
      <c r="F306" s="71"/>
      <c r="G306" s="71"/>
      <c r="H306" s="434"/>
      <c r="I306" s="435"/>
      <c r="J306" s="197"/>
      <c r="K306"/>
      <c r="L306"/>
      <c r="M306"/>
      <c r="N306"/>
    </row>
    <row r="307" spans="1:14" ht="12.75" customHeight="1">
      <c r="A307" s="332"/>
      <c r="B307" s="332"/>
      <c r="C307" s="332"/>
      <c r="D307" s="334"/>
      <c r="E307" s="349"/>
      <c r="F307" s="71"/>
      <c r="G307" s="71"/>
      <c r="H307" s="349"/>
      <c r="I307" s="266"/>
      <c r="J307" s="197"/>
      <c r="K307"/>
      <c r="L307"/>
      <c r="M307"/>
      <c r="N307"/>
    </row>
    <row r="308" spans="1:14" ht="12.75" customHeight="1">
      <c r="A308" s="332"/>
      <c r="B308" s="332"/>
      <c r="C308" s="332"/>
      <c r="D308" s="334"/>
      <c r="E308" s="349"/>
      <c r="F308" s="71"/>
      <c r="G308" s="71"/>
      <c r="H308" s="349"/>
      <c r="I308" s="266"/>
      <c r="J308" s="197"/>
      <c r="K308"/>
      <c r="L308"/>
      <c r="M308"/>
      <c r="N308"/>
    </row>
    <row r="309" spans="1:14" ht="12.75" customHeight="1">
      <c r="A309" s="332"/>
      <c r="B309" s="332"/>
      <c r="C309" s="332"/>
      <c r="D309" s="334"/>
      <c r="E309" s="349"/>
      <c r="F309" s="71"/>
      <c r="G309" s="71"/>
      <c r="H309" s="349"/>
      <c r="I309" s="266"/>
      <c r="J309" s="197"/>
      <c r="K309"/>
      <c r="L309"/>
      <c r="M309"/>
      <c r="N309"/>
    </row>
    <row r="310" spans="1:14" ht="12.75" customHeight="1">
      <c r="A310" s="332"/>
      <c r="B310" s="332"/>
      <c r="C310" s="332"/>
      <c r="D310" s="334"/>
      <c r="E310" s="349"/>
      <c r="F310" s="71"/>
      <c r="G310" s="71"/>
      <c r="H310" s="349"/>
      <c r="I310" s="266"/>
      <c r="J310" s="197"/>
      <c r="K310"/>
      <c r="L310"/>
      <c r="M310"/>
      <c r="N310"/>
    </row>
    <row r="311" spans="1:10" s="7" customFormat="1" ht="12.75" customHeight="1">
      <c r="A311" s="386"/>
      <c r="B311" s="386"/>
      <c r="C311" s="386"/>
      <c r="D311" s="386"/>
      <c r="E311" s="349"/>
      <c r="F311" s="349"/>
      <c r="G311" s="434"/>
      <c r="H311" s="434"/>
      <c r="I311" s="435"/>
      <c r="J311" s="436"/>
    </row>
    <row r="312" spans="1:10" s="8" customFormat="1" ht="12.75" customHeight="1">
      <c r="A312" s="437"/>
      <c r="B312" s="437"/>
      <c r="C312" s="437"/>
      <c r="D312" s="438"/>
      <c r="E312" s="439"/>
      <c r="F312" s="439"/>
      <c r="G312" s="439"/>
      <c r="H312" s="439"/>
      <c r="I312" s="440"/>
      <c r="J312" s="441"/>
    </row>
    <row r="313" spans="1:14" ht="12.75" customHeight="1">
      <c r="A313" s="332"/>
      <c r="B313" s="332"/>
      <c r="C313" s="332"/>
      <c r="D313" s="334"/>
      <c r="E313" s="71"/>
      <c r="F313" s="71"/>
      <c r="G313" s="71"/>
      <c r="H313" s="71"/>
      <c r="I313" s="442"/>
      <c r="J313" s="197"/>
      <c r="K313"/>
      <c r="L313"/>
      <c r="M313"/>
      <c r="N313"/>
    </row>
    <row r="314" spans="1:14" ht="12.75" customHeight="1">
      <c r="A314" s="332"/>
      <c r="B314" s="332"/>
      <c r="C314" s="332"/>
      <c r="D314" s="334"/>
      <c r="E314" s="71"/>
      <c r="F314" s="71"/>
      <c r="G314" s="71"/>
      <c r="H314" s="71"/>
      <c r="I314" s="442"/>
      <c r="J314" s="197"/>
      <c r="K314"/>
      <c r="L314"/>
      <c r="M314"/>
      <c r="N314"/>
    </row>
    <row r="315" spans="1:14" ht="12.75" customHeight="1">
      <c r="A315" s="332"/>
      <c r="B315" s="332"/>
      <c r="C315" s="332"/>
      <c r="D315" s="334"/>
      <c r="E315" s="349"/>
      <c r="F315" s="71"/>
      <c r="G315" s="71"/>
      <c r="H315" s="349"/>
      <c r="I315" s="266"/>
      <c r="J315" s="197"/>
      <c r="K315"/>
      <c r="L315"/>
      <c r="M315"/>
      <c r="N315"/>
    </row>
    <row r="316" spans="1:14" ht="12.75" customHeight="1">
      <c r="A316" s="332"/>
      <c r="B316" s="332"/>
      <c r="C316" s="332"/>
      <c r="D316" s="334"/>
      <c r="E316" s="71"/>
      <c r="F316" s="71"/>
      <c r="G316" s="71"/>
      <c r="H316" s="71"/>
      <c r="I316" s="442"/>
      <c r="J316" s="197"/>
      <c r="K316"/>
      <c r="L316"/>
      <c r="M316"/>
      <c r="N316"/>
    </row>
    <row r="317" spans="1:14" ht="12.75" customHeight="1">
      <c r="A317" s="332"/>
      <c r="B317" s="332"/>
      <c r="C317" s="332"/>
      <c r="D317" s="334"/>
      <c r="E317" s="71"/>
      <c r="F317" s="71"/>
      <c r="G317" s="71"/>
      <c r="H317" s="71"/>
      <c r="I317" s="442"/>
      <c r="J317" s="197"/>
      <c r="K317"/>
      <c r="L317"/>
      <c r="M317"/>
      <c r="N317"/>
    </row>
    <row r="318" spans="1:14" ht="12.75" customHeight="1">
      <c r="A318" s="332"/>
      <c r="B318" s="332"/>
      <c r="C318" s="332"/>
      <c r="D318" s="334"/>
      <c r="E318" s="349"/>
      <c r="F318" s="71"/>
      <c r="G318" s="71"/>
      <c r="H318" s="349"/>
      <c r="I318" s="266"/>
      <c r="J318" s="197"/>
      <c r="K318"/>
      <c r="L318"/>
      <c r="M318"/>
      <c r="N318"/>
    </row>
    <row r="319" spans="1:14" s="16" customFormat="1" ht="12.75" customHeight="1">
      <c r="A319" s="334"/>
      <c r="B319" s="334"/>
      <c r="C319" s="334"/>
      <c r="D319" s="443"/>
      <c r="E319" s="434"/>
      <c r="F319" s="434"/>
      <c r="G319" s="434"/>
      <c r="H319" s="434"/>
      <c r="I319" s="435"/>
      <c r="J319" s="435"/>
      <c r="K319" s="15"/>
      <c r="L319" s="15"/>
      <c r="M319" s="15"/>
      <c r="N319" s="15"/>
    </row>
    <row r="320" spans="1:10" ht="12.75" customHeight="1">
      <c r="A320" s="35"/>
      <c r="B320" s="35"/>
      <c r="C320" s="35"/>
      <c r="D320" s="35"/>
      <c r="E320" s="35"/>
      <c r="F320" s="37"/>
      <c r="G320" s="37"/>
      <c r="H320" s="35"/>
      <c r="I320" s="41"/>
      <c r="J320" s="41"/>
    </row>
    <row r="321" spans="1:10" ht="12.75" customHeight="1">
      <c r="A321" s="35"/>
      <c r="B321" s="35"/>
      <c r="C321" s="35"/>
      <c r="D321" s="35"/>
      <c r="E321" s="35"/>
      <c r="F321" s="37"/>
      <c r="G321" s="37"/>
      <c r="H321" s="35"/>
      <c r="I321" s="41"/>
      <c r="J321" s="41"/>
    </row>
    <row r="322" spans="1:10" ht="12.75" customHeight="1">
      <c r="A322" s="35"/>
      <c r="B322" s="35"/>
      <c r="C322" s="35"/>
      <c r="D322" s="35"/>
      <c r="E322" s="35"/>
      <c r="F322" s="37"/>
      <c r="G322" s="37"/>
      <c r="H322" s="35"/>
      <c r="I322" s="41"/>
      <c r="J322" s="41"/>
    </row>
    <row r="323" spans="1:10" ht="12.75" customHeight="1">
      <c r="A323" s="35"/>
      <c r="B323" s="35"/>
      <c r="C323" s="35"/>
      <c r="D323" s="35"/>
      <c r="E323" s="35"/>
      <c r="F323" s="37"/>
      <c r="G323" s="37"/>
      <c r="H323" s="35"/>
      <c r="I323" s="41"/>
      <c r="J323" s="41"/>
    </row>
    <row r="324" spans="1:10" ht="12.75" customHeight="1">
      <c r="A324" s="35"/>
      <c r="B324" s="35"/>
      <c r="C324" s="35"/>
      <c r="D324" s="35"/>
      <c r="E324" s="35"/>
      <c r="F324" s="37"/>
      <c r="G324" s="37"/>
      <c r="H324" s="35"/>
      <c r="I324" s="41"/>
      <c r="J324" s="41"/>
    </row>
    <row r="325" spans="1:10" ht="12.75" customHeight="1">
      <c r="A325" s="35"/>
      <c r="B325" s="35"/>
      <c r="C325" s="35"/>
      <c r="D325" s="35"/>
      <c r="E325" s="35"/>
      <c r="F325" s="37"/>
      <c r="G325" s="37"/>
      <c r="H325" s="35"/>
      <c r="I325" s="41"/>
      <c r="J325" s="41"/>
    </row>
    <row r="326" spans="1:10" ht="12.75" customHeight="1">
      <c r="A326" s="35"/>
      <c r="B326" s="35"/>
      <c r="C326" s="35"/>
      <c r="D326" s="35"/>
      <c r="E326" s="35"/>
      <c r="F326" s="37"/>
      <c r="G326" s="37"/>
      <c r="H326" s="35"/>
      <c r="I326" s="41"/>
      <c r="J326" s="41"/>
    </row>
    <row r="327" spans="1:10" ht="12.75" customHeight="1">
      <c r="A327" s="35"/>
      <c r="B327" s="35"/>
      <c r="C327" s="35"/>
      <c r="D327" s="35"/>
      <c r="E327" s="35"/>
      <c r="F327" s="37"/>
      <c r="G327" s="37"/>
      <c r="H327" s="35"/>
      <c r="I327" s="41"/>
      <c r="J327" s="41"/>
    </row>
    <row r="328" spans="1:10" ht="12.75" customHeight="1">
      <c r="A328" s="35"/>
      <c r="B328" s="35"/>
      <c r="C328" s="35"/>
      <c r="D328" s="35"/>
      <c r="E328" s="35"/>
      <c r="F328" s="37"/>
      <c r="G328" s="37"/>
      <c r="H328" s="35"/>
      <c r="I328" s="41"/>
      <c r="J328" s="41"/>
    </row>
    <row r="329" spans="1:10" ht="12.75" customHeight="1">
      <c r="A329" s="35"/>
      <c r="B329" s="35"/>
      <c r="C329" s="35"/>
      <c r="D329" s="35"/>
      <c r="E329" s="35"/>
      <c r="F329" s="37"/>
      <c r="G329" s="37"/>
      <c r="H329" s="35"/>
      <c r="I329" s="41"/>
      <c r="J329" s="41"/>
    </row>
    <row r="330" spans="1:10" ht="12.75" customHeight="1">
      <c r="A330" s="35"/>
      <c r="B330" s="35"/>
      <c r="C330" s="35"/>
      <c r="D330" s="35"/>
      <c r="E330" s="35"/>
      <c r="F330" s="37"/>
      <c r="G330" s="37"/>
      <c r="H330" s="35"/>
      <c r="I330" s="41"/>
      <c r="J330" s="41"/>
    </row>
    <row r="331" spans="1:10" ht="12.75" customHeight="1">
      <c r="A331" s="35"/>
      <c r="B331" s="35"/>
      <c r="C331" s="35"/>
      <c r="D331" s="35"/>
      <c r="E331" s="35"/>
      <c r="F331" s="37"/>
      <c r="G331" s="37"/>
      <c r="H331" s="35"/>
      <c r="I331" s="41"/>
      <c r="J331" s="41"/>
    </row>
    <row r="332" spans="1:10" ht="12.75" customHeight="1">
      <c r="A332" s="35"/>
      <c r="B332" s="35"/>
      <c r="C332" s="35"/>
      <c r="D332" s="35"/>
      <c r="E332" s="35"/>
      <c r="F332" s="37"/>
      <c r="G332" s="37"/>
      <c r="H332" s="35"/>
      <c r="I332" s="41"/>
      <c r="J332" s="41"/>
    </row>
    <row r="333" spans="1:10" ht="12.75" customHeight="1">
      <c r="A333" s="35"/>
      <c r="B333" s="35"/>
      <c r="C333" s="35"/>
      <c r="D333" s="35"/>
      <c r="E333" s="35"/>
      <c r="F333" s="37"/>
      <c r="G333" s="37"/>
      <c r="H333" s="35"/>
      <c r="I333" s="41"/>
      <c r="J333" s="41"/>
    </row>
    <row r="334" spans="1:10" ht="12.75" customHeight="1">
      <c r="A334" s="35"/>
      <c r="B334" s="35"/>
      <c r="C334" s="35"/>
      <c r="D334" s="35"/>
      <c r="E334" s="35"/>
      <c r="F334" s="37"/>
      <c r="G334" s="37"/>
      <c r="H334" s="35"/>
      <c r="I334" s="41"/>
      <c r="J334" s="41"/>
    </row>
    <row r="335" spans="1:10" ht="12.75" customHeight="1">
      <c r="A335" s="35"/>
      <c r="B335" s="35"/>
      <c r="C335" s="35"/>
      <c r="D335" s="35"/>
      <c r="E335" s="35"/>
      <c r="F335" s="37"/>
      <c r="G335" s="37"/>
      <c r="H335" s="35"/>
      <c r="I335" s="41"/>
      <c r="J335" s="41"/>
    </row>
    <row r="336" spans="1:10" ht="12.75" customHeight="1">
      <c r="A336" s="35"/>
      <c r="B336" s="35"/>
      <c r="C336" s="35"/>
      <c r="D336" s="35"/>
      <c r="E336" s="35"/>
      <c r="F336" s="37"/>
      <c r="G336" s="37"/>
      <c r="H336" s="35"/>
      <c r="I336" s="41"/>
      <c r="J336" s="41"/>
    </row>
    <row r="337" spans="1:10" ht="12.75" customHeight="1">
      <c r="A337" s="35"/>
      <c r="B337" s="35"/>
      <c r="C337" s="35"/>
      <c r="D337" s="35"/>
      <c r="E337" s="35"/>
      <c r="F337" s="37"/>
      <c r="G337" s="37"/>
      <c r="H337" s="35"/>
      <c r="I337" s="41"/>
      <c r="J337" s="41"/>
    </row>
    <row r="338" spans="1:10" ht="12.75" customHeight="1">
      <c r="A338" s="35"/>
      <c r="B338" s="35"/>
      <c r="C338" s="35"/>
      <c r="D338" s="35"/>
      <c r="E338" s="35"/>
      <c r="F338" s="37"/>
      <c r="G338" s="37"/>
      <c r="H338" s="35"/>
      <c r="I338" s="41"/>
      <c r="J338" s="41"/>
    </row>
    <row r="339" spans="1:10" ht="12.75" customHeight="1">
      <c r="A339" s="35"/>
      <c r="B339" s="35"/>
      <c r="C339" s="35"/>
      <c r="D339" s="35"/>
      <c r="E339" s="35"/>
      <c r="F339" s="37"/>
      <c r="G339" s="37"/>
      <c r="H339" s="35"/>
      <c r="I339" s="41"/>
      <c r="J339" s="41"/>
    </row>
    <row r="340" spans="1:10" ht="12.75" customHeight="1">
      <c r="A340" s="35"/>
      <c r="B340" s="35"/>
      <c r="C340" s="35"/>
      <c r="D340" s="35"/>
      <c r="E340" s="35"/>
      <c r="F340" s="37"/>
      <c r="G340" s="37"/>
      <c r="H340" s="35"/>
      <c r="I340" s="41"/>
      <c r="J340" s="41"/>
    </row>
    <row r="341" spans="1:10" ht="12.75" customHeight="1">
      <c r="A341" s="35"/>
      <c r="B341" s="35"/>
      <c r="C341" s="35"/>
      <c r="D341" s="35"/>
      <c r="E341" s="35"/>
      <c r="F341" s="37"/>
      <c r="G341" s="37"/>
      <c r="H341" s="35"/>
      <c r="I341" s="41"/>
      <c r="J341" s="41"/>
    </row>
    <row r="342" spans="1:10" ht="12.75" customHeight="1">
      <c r="A342" s="35"/>
      <c r="B342" s="35"/>
      <c r="C342" s="35"/>
      <c r="D342" s="35"/>
      <c r="E342" s="35"/>
      <c r="F342" s="37"/>
      <c r="G342" s="37"/>
      <c r="H342" s="35"/>
      <c r="I342" s="41"/>
      <c r="J342" s="41"/>
    </row>
    <row r="343" ht="12.75" customHeight="1"/>
    <row r="344" ht="12.75" customHeight="1"/>
  </sheetData>
  <sheetProtection/>
  <printOptions/>
  <pageMargins left="0.24" right="0.24" top="0.58" bottom="0.53" header="0.32" footer="0.3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SPŚwidwin</cp:lastModifiedBy>
  <cp:lastPrinted>2017-03-08T10:09:00Z</cp:lastPrinted>
  <dcterms:created xsi:type="dcterms:W3CDTF">1997-02-26T13:46:56Z</dcterms:created>
  <dcterms:modified xsi:type="dcterms:W3CDTF">2017-03-08T10:12:55Z</dcterms:modified>
  <cp:category/>
  <cp:version/>
  <cp:contentType/>
  <cp:contentStatus/>
</cp:coreProperties>
</file>