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Informacja z wykonania budżetu za 2018 rok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6" i="1"/>
  <c r="K15" i="1"/>
  <c r="K14" i="1"/>
  <c r="K13" i="1"/>
  <c r="K10" i="1"/>
  <c r="J14" i="1"/>
  <c r="J21" i="1"/>
  <c r="J17" i="1"/>
  <c r="K17" i="1" s="1"/>
  <c r="G9" i="1"/>
  <c r="G10" i="1"/>
  <c r="G11" i="1"/>
  <c r="G12" i="1"/>
  <c r="G17" i="1"/>
  <c r="G13" i="1"/>
  <c r="H9" i="1"/>
  <c r="H10" i="1"/>
  <c r="H11" i="1"/>
  <c r="H13" i="1"/>
  <c r="H17" i="1"/>
  <c r="J13" i="1" l="1"/>
  <c r="J10" i="1" s="1"/>
  <c r="J11" i="1"/>
  <c r="K11" i="1" s="1"/>
  <c r="H12" i="1"/>
  <c r="J12" i="1" l="1"/>
  <c r="K12" i="1" s="1"/>
  <c r="J9" i="1"/>
  <c r="K9" i="1" s="1"/>
</calcChain>
</file>

<file path=xl/sharedStrings.xml><?xml version="1.0" encoding="utf-8"?>
<sst xmlns="http://schemas.openxmlformats.org/spreadsheetml/2006/main" count="94" uniqueCount="60">
  <si>
    <t xml:space="preserve">Załącznik nr 14 do sprawozdania </t>
  </si>
  <si>
    <t>L.p.</t>
  </si>
  <si>
    <t>Nazwa i cel</t>
  </si>
  <si>
    <t>Jednostka odpowiedzialna lub koordynująca</t>
  </si>
  <si>
    <t>Okres realizacji</t>
  </si>
  <si>
    <t>Planowane łączne nakłady finansowe</t>
  </si>
  <si>
    <t>Stopień realizacji (6+8)/7</t>
  </si>
  <si>
    <t>Od</t>
  </si>
  <si>
    <t>Do</t>
  </si>
  <si>
    <t>1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</si>
  <si>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</si>
  <si>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</si>
  <si>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</si>
  <si>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</si>
  <si>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</si>
  <si>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</si>
  <si>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</si>
  <si>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</si>
  <si>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</si>
  <si>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 xml:space="preserve">Budowa zintegrowanego szkolnictwa zawodowego na terenie Strefy Centralnej, poprzez wzmocnienie specjalizacji regionalnych na obszarze powiatu świdwińskiego- działanie 8.9  </t>
  </si>
  <si>
    <t>Starostwo Powiatowe</t>
  </si>
  <si>
    <t>2017</t>
  </si>
  <si>
    <t>2022</t>
  </si>
  <si>
    <t>1.1.1.2</t>
  </si>
  <si>
    <t>Zdobyć zawód a nie być zawiedzionym - działanie 8.6</t>
  </si>
  <si>
    <t>2018</t>
  </si>
  <si>
    <t>1.1.1.3</t>
  </si>
  <si>
    <t xml:space="preserve">Nasze wsparcie Twój sukces - działanie 7.1 </t>
  </si>
  <si>
    <t>PCPR Świdwin</t>
  </si>
  <si>
    <t>2019</t>
  </si>
  <si>
    <t>1.1.2</t>
  </si>
  <si>
    <t>1.1.2.1</t>
  </si>
  <si>
    <t xml:space="preserve">Utworzenie i uzbrojenie strefy aktywności biznesowej- działanie 1.13 </t>
  </si>
  <si>
    <t>2020</t>
  </si>
  <si>
    <t>1.1.2.2</t>
  </si>
  <si>
    <t xml:space="preserve">Dostosowanie infrastruktury szkolnictwa zawodowego do potrzeb lokalnego rynku pracy na obszarze Strefy Centralnej na terenie Powiatu Świdwińskiego- działanie 9.9  </t>
  </si>
  <si>
    <t>1.1.2.3</t>
  </si>
  <si>
    <t xml:space="preserve">Stworzenie Centrum Popularyzującego Naukę na obszarze Strefy Centralnej w Świdwinie- działanie 9.7 </t>
  </si>
  <si>
    <t>1.1.2.4</t>
  </si>
  <si>
    <t>1.1.2.5</t>
  </si>
  <si>
    <t xml:space="preserve">Budowa instalacji ogniw fotowoltaicznych na terenie Powiatu Świdwińskiego 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</si>
  <si>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</si>
  <si>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</si>
  <si>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</si>
  <si>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</si>
  <si>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</si>
  <si>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</si>
  <si>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</si>
  <si>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</si>
  <si>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</si>
  <si>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Przebudowa drogi powiatowej nr 3340Z na odcinku Rymań - Sławoborze</t>
  </si>
  <si>
    <t>Pow. Zarząd Dróg w Świdwinie</t>
  </si>
  <si>
    <t>z wykonania budżetu za 2018 rok</t>
  </si>
  <si>
    <t>Nakłady poniesione do 2017 roku</t>
  </si>
  <si>
    <t>Wykonanie za 2018 rok</t>
  </si>
  <si>
    <t>1.1.2.6</t>
  </si>
  <si>
    <t>Rozwój terenóe zieleni miejskiej na terenie Związku Miast i Gmin Dorzecza Parsęty</t>
  </si>
  <si>
    <t xml:space="preserve">Stopień zaawansowania realizacji programów wieloletnich w Powiecie Świdwińskim w stosunku do planowanych nakładów na koniec 2018 roku </t>
  </si>
  <si>
    <t xml:space="preserve">strona  - 163 - </t>
  </si>
  <si>
    <t xml:space="preserve">strona - 164 -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</si>
</sst>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;\-#,##0.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/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164" fontId="4" fillId="2" borderId="14" xfId="0" applyNumberFormat="1" applyFont="1" applyFill="1" applyBorder="1" applyAlignment="1" applyProtection="1">
      <alignment horizontal="right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164" fontId="5" fillId="2" borderId="17" xfId="0" applyNumberFormat="1" applyFont="1" applyFill="1" applyBorder="1" applyAlignment="1" applyProtection="1">
      <alignment horizontal="right" vertical="center" wrapText="1"/>
    </xf>
    <xf numFmtId="164" fontId="4" fillId="2" borderId="16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6" xfId="0" applyNumberFormat="1" applyFont="1" applyFill="1" applyBorder="1" applyAlignment="1" applyProtection="1">
      <alignment horizontal="right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64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164" fontId="1" fillId="2" borderId="17" xfId="0" applyNumberFormat="1" applyFont="1" applyFill="1" applyBorder="1" applyAlignment="1" applyProtection="1">
      <alignment horizontal="right" vertical="center" wrapText="1"/>
    </xf>
    <xf numFmtId="164" fontId="1" fillId="2" borderId="16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4" fillId="0" borderId="0" xfId="0" applyFont="1" applyAlignment="1"/>
    <xf numFmtId="10" fontId="5" fillId="2" borderId="16" xfId="0" applyNumberFormat="1" applyFont="1" applyFill="1" applyBorder="1" applyAlignment="1" applyProtection="1">
      <alignment horizontal="center" vertical="center" wrapText="1"/>
    </xf>
    <xf numFmtId="10" fontId="4" fillId="2" borderId="16" xfId="0" applyNumberFormat="1" applyFont="1" applyFill="1" applyBorder="1" applyAlignment="1" applyProtection="1">
      <alignment horizontal="center" vertical="center" wrapText="1"/>
    </xf>
    <xf numFmtId="10" fontId="5" fillId="0" borderId="16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left" vertical="center" wrapText="1"/>
    </xf>
    <xf numFmtId="0" fontId="4" fillId="2" borderId="14" xfId="0" applyNumberFormat="1" applyFont="1" applyFill="1" applyBorder="1" applyAlignment="1" applyProtection="1">
      <alignment horizontal="left" vertical="center" wrapText="1"/>
    </xf>
    <xf numFmtId="0" fontId="4" fillId="2" borderId="15" xfId="0" applyNumberFormat="1" applyFont="1" applyFill="1" applyBorder="1" applyAlignment="1" applyProtection="1">
      <alignment horizontal="left" vertical="center" wrapText="1"/>
    </xf>
    <xf numFmtId="165" fontId="4" fillId="2" borderId="13" xfId="0" applyNumberFormat="1" applyFont="1" applyFill="1" applyBorder="1" applyAlignment="1" applyProtection="1">
      <alignment horizontal="right" vertical="center" wrapText="1"/>
    </xf>
    <xf numFmtId="165" fontId="4" fillId="2" borderId="15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17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</xf>
    <xf numFmtId="165" fontId="5" fillId="2" borderId="5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4" fillId="2" borderId="17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165" fontId="4" fillId="2" borderId="5" xfId="0" applyNumberFormat="1" applyFont="1" applyFill="1" applyBorder="1" applyAlignment="1" applyProtection="1">
      <alignment horizontal="right" vertical="center" wrapText="1"/>
    </xf>
    <xf numFmtId="165" fontId="1" fillId="0" borderId="4" xfId="0" applyNumberFormat="1" applyFont="1" applyFill="1" applyBorder="1" applyAlignment="1" applyProtection="1">
      <alignment horizontal="right" vertical="center" wrapText="1"/>
    </xf>
    <xf numFmtId="165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 wrapText="1"/>
    </xf>
    <xf numFmtId="0" fontId="1" fillId="2" borderId="17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165" fontId="1" fillId="2" borderId="4" xfId="0" applyNumberFormat="1" applyFont="1" applyFill="1" applyBorder="1" applyAlignment="1" applyProtection="1">
      <alignment horizontal="right" vertical="center" wrapText="1"/>
    </xf>
    <xf numFmtId="165" fontId="1" fillId="2" borderId="5" xfId="0" applyNumberFormat="1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4" workbookViewId="0">
      <selection activeCell="J15" sqref="J15"/>
    </sheetView>
  </sheetViews>
  <sheetFormatPr defaultRowHeight="15" x14ac:dyDescent="0.25"/>
  <cols>
    <col min="1" max="1" width="6.28515625" customWidth="1"/>
    <col min="2" max="2" width="53.7109375" customWidth="1"/>
    <col min="4" max="4" width="11.7109375" customWidth="1"/>
    <col min="5" max="5" width="8.28515625" customWidth="1"/>
    <col min="6" max="6" width="7.7109375" customWidth="1"/>
    <col min="7" max="7" width="12.5703125" customWidth="1"/>
    <col min="8" max="8" width="6" customWidth="1"/>
    <col min="10" max="10" width="13.42578125" customWidth="1"/>
    <col min="11" max="11" width="9.140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23" t="s">
        <v>0</v>
      </c>
      <c r="I1" s="23"/>
      <c r="J1" s="1"/>
      <c r="K1" s="2"/>
    </row>
    <row r="2" spans="1:11" x14ac:dyDescent="0.25">
      <c r="A2" s="1"/>
      <c r="B2" s="1"/>
      <c r="C2" s="1"/>
      <c r="D2" s="1"/>
      <c r="E2" s="1"/>
      <c r="F2" s="1"/>
      <c r="G2" s="1"/>
      <c r="H2" s="24" t="s">
        <v>52</v>
      </c>
      <c r="I2" s="23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3"/>
      <c r="I3" s="1"/>
      <c r="J3" s="1"/>
      <c r="K3" s="2"/>
    </row>
    <row r="4" spans="1:11" x14ac:dyDescent="0.25">
      <c r="A4" s="1"/>
      <c r="B4" s="25" t="s">
        <v>57</v>
      </c>
      <c r="C4" s="1"/>
      <c r="D4" s="1"/>
      <c r="E4" s="1"/>
      <c r="F4" s="1"/>
      <c r="G4" s="1"/>
      <c r="H4" s="1"/>
      <c r="I4" s="1"/>
      <c r="J4" s="1"/>
      <c r="K4" s="2"/>
    </row>
    <row r="6" spans="1:11" x14ac:dyDescent="0.25">
      <c r="A6" s="29" t="s">
        <v>1</v>
      </c>
      <c r="B6" s="29" t="s">
        <v>2</v>
      </c>
      <c r="C6" s="31" t="s">
        <v>3</v>
      </c>
      <c r="D6" s="32"/>
      <c r="E6" s="35" t="s">
        <v>4</v>
      </c>
      <c r="F6" s="36"/>
      <c r="G6" s="29" t="s">
        <v>53</v>
      </c>
      <c r="H6" s="31" t="s">
        <v>5</v>
      </c>
      <c r="I6" s="32"/>
      <c r="J6" s="29" t="s">
        <v>54</v>
      </c>
      <c r="K6" s="29" t="s">
        <v>6</v>
      </c>
    </row>
    <row r="7" spans="1:11" ht="24.75" customHeight="1" x14ac:dyDescent="0.25">
      <c r="A7" s="30"/>
      <c r="B7" s="30"/>
      <c r="C7" s="33"/>
      <c r="D7" s="34"/>
      <c r="E7" s="4" t="s">
        <v>7</v>
      </c>
      <c r="F7" s="4" t="s">
        <v>8</v>
      </c>
      <c r="G7" s="30"/>
      <c r="H7" s="33"/>
      <c r="I7" s="34"/>
      <c r="J7" s="30"/>
      <c r="K7" s="30"/>
    </row>
    <row r="8" spans="1:11" x14ac:dyDescent="0.25">
      <c r="A8" s="5">
        <v>1</v>
      </c>
      <c r="B8" s="6">
        <v>2</v>
      </c>
      <c r="C8" s="37">
        <v>3</v>
      </c>
      <c r="D8" s="38"/>
      <c r="E8" s="6">
        <v>4</v>
      </c>
      <c r="F8" s="6">
        <v>5</v>
      </c>
      <c r="G8" s="7">
        <v>6</v>
      </c>
      <c r="H8" s="37">
        <v>7</v>
      </c>
      <c r="I8" s="38"/>
      <c r="J8" s="6">
        <v>8</v>
      </c>
      <c r="K8" s="6">
        <v>9</v>
      </c>
    </row>
    <row r="9" spans="1:11" x14ac:dyDescent="0.25">
      <c r="A9" s="8" t="s">
        <v>9</v>
      </c>
      <c r="B9" s="39" t="s">
        <v>10</v>
      </c>
      <c r="C9" s="40"/>
      <c r="D9" s="40"/>
      <c r="E9" s="40"/>
      <c r="F9" s="41"/>
      <c r="G9" s="9">
        <f>G10+G11</f>
        <v>874388.45000000007</v>
      </c>
      <c r="H9" s="42">
        <f>H10+H11</f>
        <v>27033832</v>
      </c>
      <c r="I9" s="43"/>
      <c r="J9" s="9">
        <f>J10+J11</f>
        <v>2880443.8200000003</v>
      </c>
      <c r="K9" s="27">
        <f t="shared" ref="K9:K23" si="0">(J9+G9)/H9</f>
        <v>0.13889382274773329</v>
      </c>
    </row>
    <row r="10" spans="1:11" x14ac:dyDescent="0.25">
      <c r="A10" s="10" t="s">
        <v>11</v>
      </c>
      <c r="B10" s="44" t="s">
        <v>12</v>
      </c>
      <c r="C10" s="45"/>
      <c r="D10" s="45"/>
      <c r="E10" s="45"/>
      <c r="F10" s="46"/>
      <c r="G10" s="11">
        <f>G13</f>
        <v>226237.90000000002</v>
      </c>
      <c r="H10" s="47">
        <f>H13</f>
        <v>6140734</v>
      </c>
      <c r="I10" s="48"/>
      <c r="J10" s="11">
        <f>J13</f>
        <v>1130312.43</v>
      </c>
      <c r="K10" s="26">
        <f t="shared" si="0"/>
        <v>0.22091012735611087</v>
      </c>
    </row>
    <row r="11" spans="1:11" x14ac:dyDescent="0.25">
      <c r="A11" s="10" t="s">
        <v>13</v>
      </c>
      <c r="B11" s="44" t="s">
        <v>14</v>
      </c>
      <c r="C11" s="45"/>
      <c r="D11" s="45"/>
      <c r="E11" s="45"/>
      <c r="F11" s="46"/>
      <c r="G11" s="11">
        <f>G17</f>
        <v>648150.55000000005</v>
      </c>
      <c r="H11" s="47">
        <f>H17+H33</f>
        <v>20893098</v>
      </c>
      <c r="I11" s="48"/>
      <c r="J11" s="11">
        <f>J17</f>
        <v>1750131.3900000001</v>
      </c>
      <c r="K11" s="26">
        <f t="shared" si="0"/>
        <v>0.11478823963779811</v>
      </c>
    </row>
    <row r="12" spans="1:11" s="22" customFormat="1" ht="45" customHeight="1" x14ac:dyDescent="0.25">
      <c r="A12" s="17" t="s">
        <v>15</v>
      </c>
      <c r="B12" s="49" t="s">
        <v>16</v>
      </c>
      <c r="C12" s="50"/>
      <c r="D12" s="50"/>
      <c r="E12" s="50"/>
      <c r="F12" s="51"/>
      <c r="G12" s="18">
        <f>G13+G17</f>
        <v>874388.45000000007</v>
      </c>
      <c r="H12" s="52">
        <f>H13+H17</f>
        <v>18033832</v>
      </c>
      <c r="I12" s="53"/>
      <c r="J12" s="18">
        <f>J13+J17</f>
        <v>2880443.8200000003</v>
      </c>
      <c r="K12" s="27">
        <f t="shared" si="0"/>
        <v>0.20821044967037514</v>
      </c>
    </row>
    <row r="13" spans="1:11" x14ac:dyDescent="0.25">
      <c r="A13" s="10" t="s">
        <v>17</v>
      </c>
      <c r="B13" s="44" t="s">
        <v>12</v>
      </c>
      <c r="C13" s="45"/>
      <c r="D13" s="45"/>
      <c r="E13" s="45"/>
      <c r="F13" s="46"/>
      <c r="G13" s="11">
        <f>G14+G15+G16</f>
        <v>226237.90000000002</v>
      </c>
      <c r="H13" s="47">
        <f>H14+H15+H16</f>
        <v>6140734</v>
      </c>
      <c r="I13" s="48"/>
      <c r="J13" s="11">
        <f>J14+J15+J16</f>
        <v>1130312.43</v>
      </c>
      <c r="K13" s="26">
        <f t="shared" si="0"/>
        <v>0.22091012735611087</v>
      </c>
    </row>
    <row r="14" spans="1:11" ht="46.5" customHeight="1" x14ac:dyDescent="0.25">
      <c r="A14" s="13" t="s">
        <v>18</v>
      </c>
      <c r="B14" s="14" t="s">
        <v>19</v>
      </c>
      <c r="C14" s="35" t="s">
        <v>20</v>
      </c>
      <c r="D14" s="36"/>
      <c r="E14" s="13" t="s">
        <v>21</v>
      </c>
      <c r="F14" s="13" t="s">
        <v>22</v>
      </c>
      <c r="G14" s="15">
        <v>177728.2</v>
      </c>
      <c r="H14" s="54">
        <v>2463242</v>
      </c>
      <c r="I14" s="55"/>
      <c r="J14" s="16">
        <f>757746.1-J21</f>
        <v>485301.1</v>
      </c>
      <c r="K14" s="28">
        <f t="shared" si="0"/>
        <v>0.26916937109711514</v>
      </c>
    </row>
    <row r="15" spans="1:11" x14ac:dyDescent="0.25">
      <c r="A15" s="13" t="s">
        <v>23</v>
      </c>
      <c r="B15" s="14" t="s">
        <v>24</v>
      </c>
      <c r="C15" s="35" t="s">
        <v>20</v>
      </c>
      <c r="D15" s="36"/>
      <c r="E15" s="13" t="s">
        <v>25</v>
      </c>
      <c r="F15" s="13" t="s">
        <v>22</v>
      </c>
      <c r="G15" s="15">
        <v>0</v>
      </c>
      <c r="H15" s="54">
        <v>2642792</v>
      </c>
      <c r="I15" s="55"/>
      <c r="J15" s="16">
        <v>254251.87</v>
      </c>
      <c r="K15" s="28">
        <f t="shared" si="0"/>
        <v>9.6205781612779206E-2</v>
      </c>
    </row>
    <row r="16" spans="1:11" x14ac:dyDescent="0.25">
      <c r="A16" s="13" t="s">
        <v>26</v>
      </c>
      <c r="B16" s="14" t="s">
        <v>27</v>
      </c>
      <c r="C16" s="35" t="s">
        <v>28</v>
      </c>
      <c r="D16" s="36"/>
      <c r="E16" s="13" t="s">
        <v>21</v>
      </c>
      <c r="F16" s="13" t="s">
        <v>29</v>
      </c>
      <c r="G16" s="15">
        <v>48509.7</v>
      </c>
      <c r="H16" s="54">
        <v>1034700</v>
      </c>
      <c r="I16" s="55"/>
      <c r="J16" s="16">
        <v>390759.46</v>
      </c>
      <c r="K16" s="28">
        <f t="shared" si="0"/>
        <v>0.42453770174929933</v>
      </c>
    </row>
    <row r="17" spans="1:11" x14ac:dyDescent="0.25">
      <c r="A17" s="10" t="s">
        <v>30</v>
      </c>
      <c r="B17" s="44" t="s">
        <v>14</v>
      </c>
      <c r="C17" s="45"/>
      <c r="D17" s="45"/>
      <c r="E17" s="45"/>
      <c r="F17" s="46"/>
      <c r="G17" s="11">
        <f>G18+G19+G20+G21+G22+G23</f>
        <v>648150.55000000005</v>
      </c>
      <c r="H17" s="47">
        <f>H18+H19+H20+H21+H22+H23</f>
        <v>11893098</v>
      </c>
      <c r="I17" s="48"/>
      <c r="J17" s="11">
        <f>J18+J19+J20+J21+J22+J23</f>
        <v>1750131.3900000001</v>
      </c>
      <c r="K17" s="26">
        <f t="shared" si="0"/>
        <v>0.20165325636768489</v>
      </c>
    </row>
    <row r="18" spans="1:11" ht="25.5" x14ac:dyDescent="0.25">
      <c r="A18" s="13" t="s">
        <v>31</v>
      </c>
      <c r="B18" s="14" t="s">
        <v>32</v>
      </c>
      <c r="C18" s="35" t="s">
        <v>20</v>
      </c>
      <c r="D18" s="36"/>
      <c r="E18" s="13">
        <v>2017</v>
      </c>
      <c r="F18" s="13" t="s">
        <v>33</v>
      </c>
      <c r="G18" s="15">
        <v>70266</v>
      </c>
      <c r="H18" s="54">
        <v>3246991</v>
      </c>
      <c r="I18" s="55"/>
      <c r="J18" s="16">
        <v>299989.03000000003</v>
      </c>
      <c r="K18" s="28">
        <f t="shared" si="0"/>
        <v>0.11403019903658496</v>
      </c>
    </row>
    <row r="19" spans="1:11" ht="38.25" x14ac:dyDescent="0.25">
      <c r="A19" s="13" t="s">
        <v>34</v>
      </c>
      <c r="B19" s="14" t="s">
        <v>35</v>
      </c>
      <c r="C19" s="35" t="s">
        <v>20</v>
      </c>
      <c r="D19" s="36"/>
      <c r="E19" s="13" t="s">
        <v>21</v>
      </c>
      <c r="F19" s="13" t="s">
        <v>29</v>
      </c>
      <c r="G19" s="15">
        <v>64944</v>
      </c>
      <c r="H19" s="54">
        <v>2144517</v>
      </c>
      <c r="I19" s="55"/>
      <c r="J19" s="16">
        <v>647165.75</v>
      </c>
      <c r="K19" s="28">
        <f t="shared" si="0"/>
        <v>0.33206066913901827</v>
      </c>
    </row>
    <row r="20" spans="1:11" ht="25.5" x14ac:dyDescent="0.25">
      <c r="A20" s="13" t="s">
        <v>36</v>
      </c>
      <c r="B20" s="14" t="s">
        <v>37</v>
      </c>
      <c r="C20" s="35" t="s">
        <v>20</v>
      </c>
      <c r="D20" s="36"/>
      <c r="E20" s="13" t="s">
        <v>21</v>
      </c>
      <c r="F20" s="13" t="s">
        <v>33</v>
      </c>
      <c r="G20" s="15">
        <v>512940.55</v>
      </c>
      <c r="H20" s="54">
        <v>4846820</v>
      </c>
      <c r="I20" s="55"/>
      <c r="J20" s="16">
        <v>404453.61</v>
      </c>
      <c r="K20" s="28">
        <f t="shared" si="0"/>
        <v>0.18927753867484245</v>
      </c>
    </row>
    <row r="21" spans="1:11" ht="38.25" x14ac:dyDescent="0.25">
      <c r="A21" s="13" t="s">
        <v>38</v>
      </c>
      <c r="B21" s="14" t="s">
        <v>19</v>
      </c>
      <c r="C21" s="35" t="s">
        <v>20</v>
      </c>
      <c r="D21" s="36"/>
      <c r="E21" s="13" t="s">
        <v>21</v>
      </c>
      <c r="F21" s="13" t="s">
        <v>22</v>
      </c>
      <c r="G21" s="15">
        <v>0</v>
      </c>
      <c r="H21" s="54">
        <v>273622</v>
      </c>
      <c r="I21" s="55"/>
      <c r="J21" s="16">
        <f>231578.25+40866.75</f>
        <v>272445</v>
      </c>
      <c r="K21" s="28">
        <f t="shared" si="0"/>
        <v>0.99569844530045104</v>
      </c>
    </row>
    <row r="22" spans="1:11" ht="25.5" x14ac:dyDescent="0.25">
      <c r="A22" s="13" t="s">
        <v>39</v>
      </c>
      <c r="B22" s="14" t="s">
        <v>40</v>
      </c>
      <c r="C22" s="35" t="s">
        <v>20</v>
      </c>
      <c r="D22" s="36"/>
      <c r="E22" s="13">
        <v>2018</v>
      </c>
      <c r="F22" s="13">
        <v>2019</v>
      </c>
      <c r="G22" s="15">
        <v>0</v>
      </c>
      <c r="H22" s="54">
        <v>658430</v>
      </c>
      <c r="I22" s="55"/>
      <c r="J22" s="16">
        <v>111728</v>
      </c>
      <c r="K22" s="28">
        <f t="shared" si="0"/>
        <v>0.16968850143523229</v>
      </c>
    </row>
    <row r="23" spans="1:11" ht="25.5" x14ac:dyDescent="0.25">
      <c r="A23" s="13" t="s">
        <v>55</v>
      </c>
      <c r="B23" s="14" t="s">
        <v>56</v>
      </c>
      <c r="C23" s="35" t="s">
        <v>20</v>
      </c>
      <c r="D23" s="36"/>
      <c r="E23" s="13">
        <v>2018</v>
      </c>
      <c r="F23" s="13">
        <v>2021</v>
      </c>
      <c r="G23" s="15">
        <v>0</v>
      </c>
      <c r="H23" s="54">
        <v>722718</v>
      </c>
      <c r="I23" s="55"/>
      <c r="J23" s="16">
        <v>14350</v>
      </c>
      <c r="K23" s="28">
        <f t="shared" si="0"/>
        <v>1.9855600663052531E-2</v>
      </c>
    </row>
    <row r="24" spans="1:11" x14ac:dyDescent="0.25">
      <c r="E24" s="56" t="s">
        <v>58</v>
      </c>
      <c r="F24" s="57"/>
    </row>
    <row r="25" spans="1:11" ht="21.75" customHeight="1" x14ac:dyDescent="0.25">
      <c r="A25" s="29" t="s">
        <v>1</v>
      </c>
      <c r="B25" s="29" t="s">
        <v>2</v>
      </c>
      <c r="C25" s="31" t="s">
        <v>3</v>
      </c>
      <c r="D25" s="59"/>
      <c r="E25" s="37" t="s">
        <v>4</v>
      </c>
      <c r="F25" s="38"/>
      <c r="G25" s="32" t="s">
        <v>53</v>
      </c>
      <c r="H25" s="31" t="s">
        <v>5</v>
      </c>
      <c r="I25" s="32"/>
      <c r="J25" s="29" t="s">
        <v>54</v>
      </c>
      <c r="K25" s="29" t="s">
        <v>6</v>
      </c>
    </row>
    <row r="26" spans="1:11" ht="23.25" customHeight="1" x14ac:dyDescent="0.25">
      <c r="A26" s="58"/>
      <c r="B26" s="58"/>
      <c r="C26" s="60"/>
      <c r="D26" s="61"/>
      <c r="E26" s="6" t="s">
        <v>7</v>
      </c>
      <c r="F26" s="6" t="s">
        <v>8</v>
      </c>
      <c r="G26" s="62"/>
      <c r="H26" s="60"/>
      <c r="I26" s="62"/>
      <c r="J26" s="58"/>
      <c r="K26" s="58"/>
    </row>
    <row r="27" spans="1:11" x14ac:dyDescent="0.25">
      <c r="A27" s="5">
        <v>1</v>
      </c>
      <c r="B27" s="6">
        <v>2</v>
      </c>
      <c r="C27" s="37">
        <v>3</v>
      </c>
      <c r="D27" s="38"/>
      <c r="E27" s="6">
        <v>4</v>
      </c>
      <c r="F27" s="6">
        <v>5</v>
      </c>
      <c r="G27" s="7">
        <v>6</v>
      </c>
      <c r="H27" s="37">
        <v>7</v>
      </c>
      <c r="I27" s="38"/>
      <c r="J27" s="6">
        <v>8</v>
      </c>
      <c r="K27" s="6">
        <v>9</v>
      </c>
    </row>
    <row r="28" spans="1:11" ht="30" customHeight="1" x14ac:dyDescent="0.25">
      <c r="A28" s="17" t="s">
        <v>41</v>
      </c>
      <c r="B28" s="49" t="s">
        <v>42</v>
      </c>
      <c r="C28" s="50"/>
      <c r="D28" s="50"/>
      <c r="E28" s="50"/>
      <c r="F28" s="51"/>
      <c r="G28" s="18">
        <v>0</v>
      </c>
      <c r="H28" s="52">
        <v>0</v>
      </c>
      <c r="I28" s="53"/>
      <c r="J28" s="12">
        <v>0</v>
      </c>
      <c r="K28" s="12">
        <v>0</v>
      </c>
    </row>
    <row r="29" spans="1:11" x14ac:dyDescent="0.25">
      <c r="A29" s="19" t="s">
        <v>43</v>
      </c>
      <c r="B29" s="63" t="s">
        <v>12</v>
      </c>
      <c r="C29" s="64"/>
      <c r="D29" s="64"/>
      <c r="E29" s="64"/>
      <c r="F29" s="65"/>
      <c r="G29" s="20">
        <v>0</v>
      </c>
      <c r="H29" s="66">
        <v>0</v>
      </c>
      <c r="I29" s="67"/>
      <c r="J29" s="21">
        <v>0</v>
      </c>
      <c r="K29" s="21">
        <v>0</v>
      </c>
    </row>
    <row r="30" spans="1:11" x14ac:dyDescent="0.25">
      <c r="A30" s="19" t="s">
        <v>44</v>
      </c>
      <c r="B30" s="63" t="s">
        <v>14</v>
      </c>
      <c r="C30" s="64"/>
      <c r="D30" s="64"/>
      <c r="E30" s="64"/>
      <c r="F30" s="65"/>
      <c r="G30" s="20">
        <v>0</v>
      </c>
      <c r="H30" s="66">
        <v>0</v>
      </c>
      <c r="I30" s="67"/>
      <c r="J30" s="21">
        <v>0</v>
      </c>
      <c r="K30" s="21">
        <v>0</v>
      </c>
    </row>
    <row r="31" spans="1:11" ht="37.5" customHeight="1" x14ac:dyDescent="0.25">
      <c r="A31" s="17" t="s">
        <v>45</v>
      </c>
      <c r="B31" s="49" t="s">
        <v>46</v>
      </c>
      <c r="C31" s="50"/>
      <c r="D31" s="50"/>
      <c r="E31" s="50"/>
      <c r="F31" s="51"/>
      <c r="G31" s="18">
        <v>0</v>
      </c>
      <c r="H31" s="52">
        <v>9000000</v>
      </c>
      <c r="I31" s="53"/>
      <c r="J31" s="12">
        <v>0</v>
      </c>
      <c r="K31" s="12">
        <v>0</v>
      </c>
    </row>
    <row r="32" spans="1:11" x14ac:dyDescent="0.25">
      <c r="A32" s="19" t="s">
        <v>47</v>
      </c>
      <c r="B32" s="63" t="s">
        <v>12</v>
      </c>
      <c r="C32" s="64"/>
      <c r="D32" s="64"/>
      <c r="E32" s="64"/>
      <c r="F32" s="65"/>
      <c r="G32" s="20">
        <v>0</v>
      </c>
      <c r="H32" s="66">
        <v>0</v>
      </c>
      <c r="I32" s="67"/>
      <c r="J32" s="21">
        <v>0</v>
      </c>
      <c r="K32" s="21">
        <v>0</v>
      </c>
    </row>
    <row r="33" spans="1:11" x14ac:dyDescent="0.25">
      <c r="A33" s="19" t="s">
        <v>48</v>
      </c>
      <c r="B33" s="63" t="s">
        <v>14</v>
      </c>
      <c r="C33" s="64"/>
      <c r="D33" s="64"/>
      <c r="E33" s="64"/>
      <c r="F33" s="65"/>
      <c r="G33" s="20">
        <v>0</v>
      </c>
      <c r="H33" s="66">
        <v>9000000</v>
      </c>
      <c r="I33" s="67"/>
      <c r="J33" s="21">
        <v>0</v>
      </c>
      <c r="K33" s="21">
        <v>0</v>
      </c>
    </row>
    <row r="34" spans="1:11" ht="25.5" x14ac:dyDescent="0.25">
      <c r="A34" s="13" t="s">
        <v>49</v>
      </c>
      <c r="B34" s="14" t="s">
        <v>50</v>
      </c>
      <c r="C34" s="35" t="s">
        <v>51</v>
      </c>
      <c r="D34" s="36"/>
      <c r="E34" s="13" t="s">
        <v>29</v>
      </c>
      <c r="F34" s="13" t="s">
        <v>33</v>
      </c>
      <c r="G34" s="15">
        <v>0</v>
      </c>
      <c r="H34" s="54">
        <v>9000000</v>
      </c>
      <c r="I34" s="55"/>
      <c r="J34" s="16">
        <v>0</v>
      </c>
      <c r="K34" s="16">
        <v>0</v>
      </c>
    </row>
    <row r="55" spans="5:6" x14ac:dyDescent="0.25">
      <c r="E55" s="56" t="s">
        <v>59</v>
      </c>
      <c r="F55" s="56"/>
    </row>
  </sheetData>
  <mergeCells count="66">
    <mergeCell ref="E55:F55"/>
    <mergeCell ref="C23:D23"/>
    <mergeCell ref="H23:I23"/>
    <mergeCell ref="B32:F32"/>
    <mergeCell ref="H32:I32"/>
    <mergeCell ref="B33:F33"/>
    <mergeCell ref="H33:I33"/>
    <mergeCell ref="C34:D34"/>
    <mergeCell ref="H34:I34"/>
    <mergeCell ref="B29:F29"/>
    <mergeCell ref="H29:I29"/>
    <mergeCell ref="B30:F30"/>
    <mergeCell ref="H30:I30"/>
    <mergeCell ref="B31:F31"/>
    <mergeCell ref="H31:I31"/>
    <mergeCell ref="J25:J26"/>
    <mergeCell ref="K25:K26"/>
    <mergeCell ref="C27:D27"/>
    <mergeCell ref="H27:I27"/>
    <mergeCell ref="B28:F28"/>
    <mergeCell ref="H28:I28"/>
    <mergeCell ref="C22:D22"/>
    <mergeCell ref="H22:I22"/>
    <mergeCell ref="E24:F24"/>
    <mergeCell ref="A25:A26"/>
    <mergeCell ref="B25:B26"/>
    <mergeCell ref="C25:D26"/>
    <mergeCell ref="E25:F25"/>
    <mergeCell ref="G25:G26"/>
    <mergeCell ref="H25:I26"/>
    <mergeCell ref="C19:D19"/>
    <mergeCell ref="H19:I19"/>
    <mergeCell ref="C20:D20"/>
    <mergeCell ref="H20:I20"/>
    <mergeCell ref="C21:D21"/>
    <mergeCell ref="H21:I21"/>
    <mergeCell ref="C16:D16"/>
    <mergeCell ref="H16:I16"/>
    <mergeCell ref="B17:F17"/>
    <mergeCell ref="H17:I17"/>
    <mergeCell ref="C18:D18"/>
    <mergeCell ref="H18:I18"/>
    <mergeCell ref="B13:F13"/>
    <mergeCell ref="H13:I13"/>
    <mergeCell ref="C14:D14"/>
    <mergeCell ref="H14:I14"/>
    <mergeCell ref="C15:D15"/>
    <mergeCell ref="H15:I15"/>
    <mergeCell ref="B10:F10"/>
    <mergeCell ref="H10:I10"/>
    <mergeCell ref="B11:F11"/>
    <mergeCell ref="H11:I11"/>
    <mergeCell ref="B12:F12"/>
    <mergeCell ref="H12:I12"/>
    <mergeCell ref="J6:J7"/>
    <mergeCell ref="K6:K7"/>
    <mergeCell ref="C8:D8"/>
    <mergeCell ref="H8:I8"/>
    <mergeCell ref="B9:F9"/>
    <mergeCell ref="H9:I9"/>
    <mergeCell ref="H6:I7"/>
    <mergeCell ref="A6:A7"/>
    <mergeCell ref="B6:B7"/>
    <mergeCell ref="C6:D7"/>
    <mergeCell ref="E6:F6"/>
    <mergeCell ref="G6:G7"/>
  </mergeCells>
  <pageMargins left="0.43307086614173229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Skarbnik SPŚwidwin</cp:lastModifiedBy>
  <cp:lastPrinted>2019-03-12T10:45:11Z</cp:lastPrinted>
  <dcterms:created xsi:type="dcterms:W3CDTF">2019-02-22T10:00:54Z</dcterms:created>
  <dcterms:modified xsi:type="dcterms:W3CDTF">2019-03-12T10:46:26Z</dcterms:modified>
</cp:coreProperties>
</file>