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AniaB\Desktop\Uchwały_2016\"/>
    </mc:Choice>
  </mc:AlternateContent>
  <bookViews>
    <workbookView xWindow="0" yWindow="0" windowWidth="19200" windowHeight="11595"/>
  </bookViews>
  <sheets>
    <sheet name="Arkusz1" sheetId="1" r:id="rId1"/>
    <sheet name="Arkusz3" sheetId="3" r:id="rId2"/>
    <sheet name="Arkusz2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3" i="1" l="1"/>
  <c r="E373" i="1"/>
  <c r="F283" i="1"/>
  <c r="E283" i="1"/>
  <c r="F388" i="1"/>
  <c r="F374" i="1"/>
  <c r="E374" i="1"/>
  <c r="F300" i="1" l="1"/>
  <c r="F299" i="1" s="1"/>
  <c r="F285" i="1"/>
  <c r="F284" i="1" s="1"/>
  <c r="E285" i="1"/>
  <c r="E284" i="1" s="1"/>
  <c r="E172" i="1" l="1"/>
  <c r="E169" i="1" s="1"/>
  <c r="F153" i="1"/>
  <c r="F152" i="1" s="1"/>
  <c r="E153" i="1"/>
  <c r="E152" i="1" s="1"/>
  <c r="F144" i="1"/>
  <c r="F143" i="1" s="1"/>
  <c r="E144" i="1"/>
  <c r="E143" i="1" s="1"/>
  <c r="F75" i="1"/>
  <c r="F74" i="1" s="1"/>
  <c r="E75" i="1"/>
  <c r="E74" i="1" s="1"/>
  <c r="F65" i="1"/>
  <c r="F64" i="1" s="1"/>
  <c r="E65" i="1"/>
  <c r="E64" i="1" s="1"/>
  <c r="F54" i="1"/>
  <c r="F53" i="1" s="1"/>
  <c r="E54" i="1"/>
  <c r="E53" i="1" s="1"/>
  <c r="F255" i="1" l="1"/>
  <c r="F254" i="1" s="1"/>
  <c r="E255" i="1"/>
  <c r="E254" i="1" s="1"/>
  <c r="F180" i="1"/>
  <c r="F179" i="1" s="1"/>
  <c r="E180" i="1"/>
  <c r="E179" i="1" s="1"/>
  <c r="F240" i="1"/>
  <c r="F239" i="1" s="1"/>
  <c r="E240" i="1"/>
  <c r="E239" i="1" s="1"/>
  <c r="F235" i="1"/>
  <c r="E235" i="1"/>
  <c r="F114" i="1" l="1"/>
  <c r="E114" i="1"/>
  <c r="F163" i="1" l="1"/>
  <c r="F83" i="1"/>
  <c r="F82" i="1" s="1"/>
  <c r="E83" i="1"/>
  <c r="E82" i="1" s="1"/>
  <c r="E396" i="1" l="1"/>
  <c r="F11" i="1" l="1"/>
  <c r="E11" i="1"/>
  <c r="F22" i="1"/>
  <c r="F21" i="1" s="1"/>
  <c r="F20" i="1" s="1"/>
  <c r="E22" i="1"/>
  <c r="E21" i="1" s="1"/>
  <c r="E20" i="1" s="1"/>
  <c r="F358" i="1"/>
  <c r="F357" i="1" s="1"/>
  <c r="E358" i="1"/>
  <c r="E357" i="1" s="1"/>
  <c r="F344" i="1" l="1"/>
  <c r="E344" i="1"/>
  <c r="F327" i="1" l="1"/>
  <c r="F326" i="1" s="1"/>
  <c r="E327" i="1"/>
  <c r="E326" i="1" s="1"/>
  <c r="F310" i="1"/>
  <c r="F306" i="1" s="1"/>
  <c r="E310" i="1"/>
  <c r="E306" i="1" s="1"/>
  <c r="F267" i="1"/>
  <c r="F266" i="1" s="1"/>
  <c r="F253" i="1" s="1"/>
  <c r="E267" i="1"/>
  <c r="E266" i="1" s="1"/>
  <c r="E253" i="1" s="1"/>
  <c r="F166" i="1"/>
  <c r="F160" i="1" s="1"/>
  <c r="F123" i="1"/>
  <c r="E123" i="1"/>
  <c r="F213" i="1"/>
  <c r="E213" i="1"/>
  <c r="F201" i="1"/>
  <c r="E201" i="1"/>
  <c r="F100" i="1"/>
  <c r="E100" i="1"/>
  <c r="F99" i="1" l="1"/>
  <c r="F52" i="1" s="1"/>
  <c r="E99" i="1"/>
  <c r="E52" i="1" s="1"/>
  <c r="F200" i="1"/>
  <c r="F178" i="1" s="1"/>
  <c r="E200" i="1"/>
  <c r="E178" i="1" s="1"/>
  <c r="F395" i="1" l="1"/>
  <c r="E395" i="1"/>
</calcChain>
</file>

<file path=xl/sharedStrings.xml><?xml version="1.0" encoding="utf-8"?>
<sst xmlns="http://schemas.openxmlformats.org/spreadsheetml/2006/main" count="435" uniqueCount="116">
  <si>
    <t xml:space="preserve">Dział </t>
  </si>
  <si>
    <t xml:space="preserve">Rozdział </t>
  </si>
  <si>
    <t>§</t>
  </si>
  <si>
    <t xml:space="preserve">Nazwa </t>
  </si>
  <si>
    <t xml:space="preserve">Zwiększenie </t>
  </si>
  <si>
    <t xml:space="preserve">Zmniejszenie </t>
  </si>
  <si>
    <t>Zarządu Powiatu w Świdwinie</t>
  </si>
  <si>
    <t xml:space="preserve">PRZENIESIENIE PLANOWANYCH WYDATKÓW </t>
  </si>
  <si>
    <t xml:space="preserve">Zakup usług pozostałych </t>
  </si>
  <si>
    <t xml:space="preserve">Opłaty z tytułu zakupu usług telekomunikacyjnych </t>
  </si>
  <si>
    <t xml:space="preserve">Podatek od nieruchomości </t>
  </si>
  <si>
    <t xml:space="preserve">Wynagrodzenia bezosobowe </t>
  </si>
  <si>
    <t>Załącznik Nr  1  do Uchwały</t>
  </si>
  <si>
    <t>Wpłaty na PFRON</t>
  </si>
  <si>
    <t xml:space="preserve">Zakup usług remontowych </t>
  </si>
  <si>
    <t xml:space="preserve">Wynagrodzenia osobowe pracowników </t>
  </si>
  <si>
    <t xml:space="preserve">Składki na ubezpieczenia społeczne </t>
  </si>
  <si>
    <t xml:space="preserve">Zakup usług zdrowotnych </t>
  </si>
  <si>
    <t xml:space="preserve">Różne opłaty i składki </t>
  </si>
  <si>
    <t>OŚWIATA I WYCHOWANIE</t>
  </si>
  <si>
    <t>Zespół Szkół Ponadgimnazjalnych w Połczynie-Zdroju</t>
  </si>
  <si>
    <t xml:space="preserve">Szkoły zawodowe </t>
  </si>
  <si>
    <t>Wydatki osobowe niezaliczone do wynagrodzeń</t>
  </si>
  <si>
    <t xml:space="preserve">Składki na Fundusz Pracy </t>
  </si>
  <si>
    <t xml:space="preserve">Zespół Szkół Rolniczych CKP w Świdwinie </t>
  </si>
  <si>
    <t xml:space="preserve">Podróże służbowe krajowe </t>
  </si>
  <si>
    <t xml:space="preserve">Zakup materiałów i wyposażenia </t>
  </si>
  <si>
    <t xml:space="preserve">Zakup środków dydaktycznych i książek </t>
  </si>
  <si>
    <t>Zakup energii</t>
  </si>
  <si>
    <t>Odpisy na ZFŚS</t>
  </si>
  <si>
    <t xml:space="preserve">Szkolenia pracowników niebędących członkami korpusu służby cywilnej </t>
  </si>
  <si>
    <t xml:space="preserve">POMOC SPOŁECZNA </t>
  </si>
  <si>
    <t xml:space="preserve">Dom Pomocy Społecznej w Krzecku </t>
  </si>
  <si>
    <t xml:space="preserve">Zakup środków żywności </t>
  </si>
  <si>
    <t xml:space="preserve">Zakup energii </t>
  </si>
  <si>
    <t xml:space="preserve">Dokształcanie i doskonalenie nauczycieli </t>
  </si>
  <si>
    <t xml:space="preserve">Domy pomocy społecznej </t>
  </si>
  <si>
    <t xml:space="preserve">Dom Pomocy Społecznej w Modrzewcu </t>
  </si>
  <si>
    <t xml:space="preserve">Dodatkowe wynagrodzenie roczne </t>
  </si>
  <si>
    <t xml:space="preserve">Opłaty na rzecz budżetów jst </t>
  </si>
  <si>
    <t xml:space="preserve">Powiatowe Urzędy Pracy </t>
  </si>
  <si>
    <t xml:space="preserve">Powiatowy Urząd Pracy w Świdwinie </t>
  </si>
  <si>
    <t>Składki na ubezpieczenia społeczne</t>
  </si>
  <si>
    <t xml:space="preserve">EDUKACYJNA OPIEKA WYCHOWAWCZA </t>
  </si>
  <si>
    <t xml:space="preserve">Poradnie psychologiczno-pedagogiczne </t>
  </si>
  <si>
    <t xml:space="preserve">Poradnia Psychologiczno-Pedagogiczna w Świdwinie </t>
  </si>
  <si>
    <t>Zakup środków dydaktycznych i książek</t>
  </si>
  <si>
    <t xml:space="preserve">Opłaty za administrowanie i czynsze za budynki, lokale i pomieszczenia garażowe </t>
  </si>
  <si>
    <t xml:space="preserve">Internaty i bursy szkolne </t>
  </si>
  <si>
    <t xml:space="preserve">Wydatki osobowe niezaliczone do wynagrodzeń </t>
  </si>
  <si>
    <t>Zespół Placówek Oświatowych w Połczynie-Zdroju</t>
  </si>
  <si>
    <t xml:space="preserve">Zespół Placówek Oświatowych w Połczynie-Zdroju </t>
  </si>
  <si>
    <t xml:space="preserve">Podatek od towarów i usług ( VAT ) </t>
  </si>
  <si>
    <t>Szkolenia pracowników niebędących członkami korpusu służby cywilnej</t>
  </si>
  <si>
    <t xml:space="preserve">BEZPIECZEŃSTWO PUBLICZNE I OCHRONA PRZECIWPOŻAROWA </t>
  </si>
  <si>
    <t xml:space="preserve">Komendy powiatowe Państwowej Straży Pożarnej </t>
  </si>
  <si>
    <t xml:space="preserve">Komenda Powiatowa Państwowej Straży Pożarnej w Świdwinie </t>
  </si>
  <si>
    <t xml:space="preserve">Wydatki osobowe niezaliczone do uposażeń wypłacane żołnierzom i </t>
  </si>
  <si>
    <t>funkcjonariuszom</t>
  </si>
  <si>
    <t>Inne należności żołnierzy zawodowych oraz funkcjonariuszy zaliczane do wynagrodzeń</t>
  </si>
  <si>
    <t xml:space="preserve">Dodatkowe uposażenie roczne dla żołnierzy zawodowych oraz nagrody roczne </t>
  </si>
  <si>
    <t xml:space="preserve">dla funkcjonariuszy </t>
  </si>
  <si>
    <t>Uposażenia i świadczenia pieniężne wypłacane przez okres roku żołnierzom i</t>
  </si>
  <si>
    <t xml:space="preserve">funkcjonariuszom zwolnionym za służby </t>
  </si>
  <si>
    <t>Składki na Fundusz Pracy</t>
  </si>
  <si>
    <t>Równoważniki pieniężne  i ekwiwalenty dla żołnierzy i funkcjonariuszy  oraz</t>
  </si>
  <si>
    <t xml:space="preserve">pozostałe należności </t>
  </si>
  <si>
    <t>Opłaty na rzecz budżetów jst</t>
  </si>
  <si>
    <t xml:space="preserve">GOSPODARKA MIESZKANIOWA </t>
  </si>
  <si>
    <t xml:space="preserve">Gospodarka gruntami i nieruchomościami </t>
  </si>
  <si>
    <t xml:space="preserve">ADMINISTRACJA PUBLICZNA </t>
  </si>
  <si>
    <t xml:space="preserve">Rady powiatów </t>
  </si>
  <si>
    <t xml:space="preserve">Starostwa Powiatowe </t>
  </si>
  <si>
    <t>Zakup usług obejmujących wykonanie ekspertyz, analiz i opinii</t>
  </si>
  <si>
    <t xml:space="preserve">Zarządzenie kryzysowe </t>
  </si>
  <si>
    <t xml:space="preserve">Szkolenia pracowników niebędących członkami służby cywilnej </t>
  </si>
  <si>
    <t xml:space="preserve">KULTURA FIZYCZNA I SPORT </t>
  </si>
  <si>
    <t xml:space="preserve">Pozostała działalność </t>
  </si>
  <si>
    <t>Poradnia Psychologiczno-Pedagogiczna w Połczynie-Zdroju</t>
  </si>
  <si>
    <t xml:space="preserve">Domy wczasów dziecięcych </t>
  </si>
  <si>
    <t xml:space="preserve">Szkolenie pracowników niebędących członkami korpusu służby cywilnej </t>
  </si>
  <si>
    <t>Wynagrodzenia osobowe członków korpusu służby cywilnej</t>
  </si>
  <si>
    <t>Uposażenia żołnierzy zawodowych oraz funkcjonariuszy</t>
  </si>
  <si>
    <t xml:space="preserve">Zakup leków, wyrobów medycznych i produktów biobójczych </t>
  </si>
  <si>
    <t xml:space="preserve">Wydatki  na zakupy inwestycyjne jednostek budżetowych </t>
  </si>
  <si>
    <t xml:space="preserve">Razem przeniesienie planowanych wydatków </t>
  </si>
  <si>
    <t xml:space="preserve">w tym: majątkowe </t>
  </si>
  <si>
    <t>Licea ogólnokształcące</t>
  </si>
  <si>
    <t xml:space="preserve">Zespół Szkół Ponadgimnazjalnych w Świdwinie </t>
  </si>
  <si>
    <t>Pozostała działalność</t>
  </si>
  <si>
    <t xml:space="preserve">Zespół Szkół Ponadgimnazjalnych w  Świdwinie </t>
  </si>
  <si>
    <t xml:space="preserve">Rodziny zastępcze </t>
  </si>
  <si>
    <t xml:space="preserve">Powiatowe Centrum Pomocy Rodzinie w Świdwinie </t>
  </si>
  <si>
    <t xml:space="preserve">Świadczenia społeczne </t>
  </si>
  <si>
    <t xml:space="preserve">Powiatowe Centra Pomocy Rodzinie </t>
  </si>
  <si>
    <t xml:space="preserve">Składki  na ubezpieczenia społeczne </t>
  </si>
  <si>
    <t xml:space="preserve">Placówki opiekuńczo-wychowawcze </t>
  </si>
  <si>
    <t xml:space="preserve">Centrum Placówek Opiekuńczo-Wychowawczych w Świdwinie </t>
  </si>
  <si>
    <t xml:space="preserve">Opłaty na rzecz budżetów jednostek samorządu terytorialnego </t>
  </si>
  <si>
    <t xml:space="preserve">Zespoły do spraw orzekania o niepełnosprawności </t>
  </si>
  <si>
    <t>Szkoły podstawowe specjalne</t>
  </si>
  <si>
    <t>Zespół Placówek Specjalnych w Sławoborzu</t>
  </si>
  <si>
    <t xml:space="preserve">Przedszkola specjalne </t>
  </si>
  <si>
    <t>Odpisy na  ZFŚS</t>
  </si>
  <si>
    <t xml:space="preserve">Gimnazja specjalne </t>
  </si>
  <si>
    <t xml:space="preserve">Szkoły zawodowe specjalne </t>
  </si>
  <si>
    <t xml:space="preserve">Inne formy kształcenia osobno niewymienione </t>
  </si>
  <si>
    <t>Specjalne Ośrodki szkolno-wychowawcze</t>
  </si>
  <si>
    <t xml:space="preserve">Koszty postępowania sądowego i prokuratorskiego </t>
  </si>
  <si>
    <t xml:space="preserve">Wczesne wspomaganie rozwoju dziecka </t>
  </si>
  <si>
    <t xml:space="preserve">Ośrodki rewalidacyjno-wychowawcze </t>
  </si>
  <si>
    <t>Zespół Placówek Specjalnych  w  Sławoborzu</t>
  </si>
  <si>
    <t xml:space="preserve">Nr  70 / 159 / 16 z 29.12.2016 r. </t>
  </si>
  <si>
    <t>Zakup usług zdrowotnych</t>
  </si>
  <si>
    <t xml:space="preserve">Zespół Placówek Specjalnych w Sławoborzu </t>
  </si>
  <si>
    <t xml:space="preserve">POZOSTAŁE ZADANIA W ZAKRESIE POLITYKI SPOŁECZNEJ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</si>
</sst>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0" fillId="0" borderId="0" xfId="0" applyFont="1"/>
    <xf numFmtId="3" fontId="0" fillId="0" borderId="0" xfId="0" applyNumberFormat="1" applyFont="1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2" fillId="0" borderId="7" xfId="0" applyFont="1" applyBorder="1"/>
    <xf numFmtId="3" fontId="2" fillId="0" borderId="7" xfId="0" applyNumberFormat="1" applyFont="1" applyBorder="1"/>
    <xf numFmtId="0" fontId="2" fillId="0" borderId="8" xfId="0" applyFont="1" applyBorder="1"/>
    <xf numFmtId="0" fontId="2" fillId="0" borderId="11" xfId="0" applyFont="1" applyBorder="1"/>
    <xf numFmtId="0" fontId="0" fillId="0" borderId="8" xfId="0" applyFont="1" applyBorder="1"/>
    <xf numFmtId="0" fontId="0" fillId="0" borderId="9" xfId="0" applyFont="1" applyBorder="1"/>
    <xf numFmtId="0" fontId="0" fillId="0" borderId="7" xfId="0" applyFont="1" applyBorder="1"/>
    <xf numFmtId="0" fontId="3" fillId="0" borderId="7" xfId="0" applyFont="1" applyBorder="1"/>
    <xf numFmtId="3" fontId="3" fillId="0" borderId="7" xfId="0" applyNumberFormat="1" applyFont="1" applyBorder="1"/>
    <xf numFmtId="3" fontId="0" fillId="0" borderId="7" xfId="0" applyNumberFormat="1" applyFont="1" applyBorder="1"/>
    <xf numFmtId="0" fontId="0" fillId="0" borderId="10" xfId="0" applyFont="1" applyBorder="1"/>
    <xf numFmtId="0" fontId="0" fillId="0" borderId="0" xfId="0" applyFont="1" applyBorder="1"/>
    <xf numFmtId="0" fontId="0" fillId="0" borderId="4" xfId="0" applyFont="1" applyBorder="1"/>
    <xf numFmtId="0" fontId="2" fillId="0" borderId="3" xfId="0" applyFont="1" applyBorder="1"/>
    <xf numFmtId="0" fontId="3" fillId="0" borderId="7" xfId="0" applyFont="1" applyFill="1" applyBorder="1"/>
    <xf numFmtId="0" fontId="2" fillId="0" borderId="9" xfId="0" applyFont="1" applyBorder="1"/>
    <xf numFmtId="0" fontId="2" fillId="0" borderId="12" xfId="0" applyFont="1" applyBorder="1"/>
    <xf numFmtId="0" fontId="0" fillId="0" borderId="12" xfId="0" applyFont="1" applyBorder="1"/>
    <xf numFmtId="0" fontId="0" fillId="0" borderId="8" xfId="0" applyFont="1" applyBorder="1" applyAlignment="1">
      <alignment horizontal="center"/>
    </xf>
    <xf numFmtId="0" fontId="0" fillId="0" borderId="3" xfId="0" applyFont="1" applyBorder="1"/>
    <xf numFmtId="0" fontId="2" fillId="0" borderId="7" xfId="0" applyFont="1" applyFill="1" applyBorder="1"/>
    <xf numFmtId="0" fontId="2" fillId="0" borderId="13" xfId="0" applyFont="1" applyBorder="1"/>
    <xf numFmtId="0" fontId="0" fillId="0" borderId="7" xfId="0" applyFont="1" applyFill="1" applyBorder="1"/>
    <xf numFmtId="0" fontId="0" fillId="0" borderId="14" xfId="0" applyFont="1" applyBorder="1"/>
    <xf numFmtId="0" fontId="0" fillId="0" borderId="12" xfId="0" applyFont="1" applyFill="1" applyBorder="1"/>
    <xf numFmtId="3" fontId="0" fillId="0" borderId="0" xfId="0" applyNumberFormat="1" applyFont="1" applyBorder="1"/>
    <xf numFmtId="0" fontId="0" fillId="0" borderId="14" xfId="0" applyFont="1" applyBorder="1" applyAlignment="1">
      <alignment horizontal="center"/>
    </xf>
    <xf numFmtId="0" fontId="0" fillId="0" borderId="8" xfId="0" applyFont="1" applyBorder="1" applyAlignment="1"/>
    <xf numFmtId="0" fontId="0" fillId="0" borderId="4" xfId="0" applyFont="1" applyBorder="1" applyAlignment="1"/>
    <xf numFmtId="0" fontId="0" fillId="0" borderId="5" xfId="0" applyFont="1" applyBorder="1" applyAlignment="1"/>
    <xf numFmtId="0" fontId="0" fillId="0" borderId="6" xfId="0" applyFont="1" applyBorder="1" applyAlignment="1"/>
    <xf numFmtId="0" fontId="0" fillId="0" borderId="3" xfId="0" applyFont="1" applyBorder="1" applyAlignment="1"/>
    <xf numFmtId="0" fontId="0" fillId="0" borderId="14" xfId="0" applyFont="1" applyBorder="1" applyAlignment="1"/>
    <xf numFmtId="0" fontId="2" fillId="0" borderId="8" xfId="0" applyFont="1" applyBorder="1" applyAlignment="1"/>
    <xf numFmtId="0" fontId="2" fillId="0" borderId="7" xfId="0" applyFont="1" applyBorder="1" applyAlignment="1"/>
    <xf numFmtId="0" fontId="2" fillId="0" borderId="4" xfId="0" applyFont="1" applyBorder="1" applyAlignment="1"/>
    <xf numFmtId="0" fontId="2" fillId="0" borderId="5" xfId="0" applyFont="1" applyBorder="1" applyAlignment="1"/>
    <xf numFmtId="0" fontId="2" fillId="0" borderId="6" xfId="0" applyFont="1" applyBorder="1" applyAlignment="1"/>
    <xf numFmtId="0" fontId="2" fillId="0" borderId="3" xfId="0" applyFont="1" applyBorder="1" applyAlignment="1"/>
    <xf numFmtId="0" fontId="2" fillId="0" borderId="14" xfId="0" applyFont="1" applyBorder="1" applyAlignment="1"/>
    <xf numFmtId="0" fontId="3" fillId="0" borderId="5" xfId="0" applyFont="1" applyBorder="1" applyAlignment="1"/>
    <xf numFmtId="3" fontId="2" fillId="0" borderId="4" xfId="0" applyNumberFormat="1" applyFont="1" applyBorder="1" applyAlignment="1"/>
    <xf numFmtId="3" fontId="2" fillId="0" borderId="6" xfId="0" applyNumberFormat="1" applyFont="1" applyBorder="1" applyAlignment="1"/>
    <xf numFmtId="3" fontId="3" fillId="0" borderId="4" xfId="0" applyNumberFormat="1" applyFont="1" applyBorder="1" applyAlignment="1"/>
    <xf numFmtId="3" fontId="3" fillId="0" borderId="6" xfId="0" applyNumberFormat="1" applyFont="1" applyBorder="1" applyAlignment="1"/>
    <xf numFmtId="3" fontId="0" fillId="0" borderId="4" xfId="0" applyNumberFormat="1" applyFont="1" applyBorder="1" applyAlignment="1"/>
    <xf numFmtId="3" fontId="0" fillId="0" borderId="6" xfId="0" applyNumberFormat="1" applyFont="1" applyBorder="1" applyAlignment="1"/>
    <xf numFmtId="0" fontId="0" fillId="0" borderId="9" xfId="0" applyFont="1" applyBorder="1" applyAlignment="1"/>
    <xf numFmtId="0" fontId="2" fillId="0" borderId="13" xfId="0" applyFont="1" applyBorder="1" applyAlignment="1"/>
    <xf numFmtId="0" fontId="2" fillId="0" borderId="9" xfId="0" applyFont="1" applyBorder="1" applyAlignment="1"/>
    <xf numFmtId="0" fontId="0" fillId="0" borderId="6" xfId="0" applyFont="1" applyBorder="1"/>
    <xf numFmtId="0" fontId="2" fillId="0" borderId="2" xfId="0" applyFont="1" applyBorder="1"/>
    <xf numFmtId="0" fontId="2" fillId="0" borderId="14" xfId="0" applyFont="1" applyBorder="1"/>
    <xf numFmtId="0" fontId="2" fillId="0" borderId="15" xfId="0" applyFont="1" applyBorder="1" applyAlignment="1"/>
    <xf numFmtId="3" fontId="2" fillId="0" borderId="7" xfId="0" applyNumberFormat="1" applyFont="1" applyBorder="1" applyAlignment="1"/>
    <xf numFmtId="3" fontId="2" fillId="0" borderId="12" xfId="0" applyNumberFormat="1" applyFont="1" applyBorder="1" applyAlignment="1"/>
    <xf numFmtId="0" fontId="3" fillId="0" borderId="12" xfId="0" applyFont="1" applyBorder="1"/>
    <xf numFmtId="0" fontId="4" fillId="0" borderId="7" xfId="0" applyFont="1" applyBorder="1"/>
    <xf numFmtId="3" fontId="4" fillId="0" borderId="7" xfId="0" applyNumberFormat="1" applyFont="1" applyBorder="1"/>
    <xf numFmtId="0" fontId="2" fillId="0" borderId="4" xfId="0" applyFont="1" applyBorder="1"/>
    <xf numFmtId="0" fontId="2" fillId="0" borderId="0" xfId="0" applyFont="1" applyBorder="1"/>
    <xf numFmtId="0" fontId="2" fillId="0" borderId="10" xfId="0" applyFont="1" applyBorder="1"/>
    <xf numFmtId="3" fontId="0" fillId="0" borderId="4" xfId="0" applyNumberFormat="1" applyFont="1" applyBorder="1"/>
    <xf numFmtId="0" fontId="2" fillId="0" borderId="5" xfId="0" applyFont="1" applyBorder="1"/>
    <xf numFmtId="0" fontId="2" fillId="0" borderId="6" xfId="0" applyFont="1" applyBorder="1"/>
    <xf numFmtId="0" fontId="0" fillId="0" borderId="2" xfId="0" applyFont="1" applyBorder="1"/>
    <xf numFmtId="3" fontId="2" fillId="0" borderId="4" xfId="0" applyNumberFormat="1" applyFont="1" applyBorder="1"/>
    <xf numFmtId="0" fontId="3" fillId="0" borderId="4" xfId="0" applyFont="1" applyBorder="1"/>
    <xf numFmtId="3" fontId="3" fillId="0" borderId="4" xfId="0" applyNumberFormat="1" applyFont="1" applyBorder="1"/>
    <xf numFmtId="0" fontId="0" fillId="0" borderId="11" xfId="0" applyFont="1" applyBorder="1"/>
    <xf numFmtId="0" fontId="2" fillId="0" borderId="12" xfId="0" applyFont="1" applyFill="1" applyBorder="1"/>
    <xf numFmtId="0" fontId="0" fillId="0" borderId="0" xfId="0" applyFont="1" applyFill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2"/>
  <sheetViews>
    <sheetView tabSelected="1" workbookViewId="0">
      <selection activeCell="D10" sqref="D10"/>
    </sheetView>
  </sheetViews>
  <sheetFormatPr defaultRowHeight="15" x14ac:dyDescent="0.25"/>
  <cols>
    <col min="1" max="3" width="9.140625" style="1"/>
    <col min="4" max="4" width="75.5703125" style="1" customWidth="1"/>
    <col min="5" max="5" width="16.28515625" style="1" customWidth="1"/>
    <col min="6" max="6" width="16.85546875" style="1" customWidth="1"/>
    <col min="7" max="8" width="9.140625" style="1"/>
  </cols>
  <sheetData>
    <row r="1" spans="1:6" s="2" customFormat="1" x14ac:dyDescent="0.25">
      <c r="D1" s="4"/>
      <c r="E1" s="2" t="s">
        <v>12</v>
      </c>
    </row>
    <row r="2" spans="1:6" s="2" customFormat="1" x14ac:dyDescent="0.25">
      <c r="D2" s="4"/>
      <c r="E2" s="2" t="s">
        <v>6</v>
      </c>
    </row>
    <row r="3" spans="1:6" s="2" customFormat="1" x14ac:dyDescent="0.25">
      <c r="D3" s="5"/>
      <c r="E3" s="2" t="s">
        <v>112</v>
      </c>
    </row>
    <row r="4" spans="1:6" s="2" customFormat="1" x14ac:dyDescent="0.25">
      <c r="D4" s="6" t="s">
        <v>7</v>
      </c>
    </row>
    <row r="5" spans="1:6" s="2" customFormat="1" x14ac:dyDescent="0.25">
      <c r="A5" s="7" t="s">
        <v>0</v>
      </c>
      <c r="B5" s="7" t="s">
        <v>1</v>
      </c>
      <c r="C5" s="7" t="s">
        <v>2</v>
      </c>
      <c r="D5" s="8" t="s">
        <v>3</v>
      </c>
      <c r="E5" s="7" t="s">
        <v>4</v>
      </c>
      <c r="F5" s="9" t="s">
        <v>5</v>
      </c>
    </row>
    <row r="6" spans="1:6" s="2" customFormat="1" x14ac:dyDescent="0.25">
      <c r="A6" s="10"/>
      <c r="B6" s="10"/>
      <c r="C6" s="10"/>
      <c r="D6" s="11"/>
      <c r="E6" s="10"/>
      <c r="F6" s="12"/>
    </row>
    <row r="7" spans="1:6" s="2" customFormat="1" x14ac:dyDescent="0.25">
      <c r="A7" s="47">
        <v>700</v>
      </c>
      <c r="B7" s="48"/>
      <c r="C7" s="48"/>
      <c r="D7" s="49" t="s">
        <v>68</v>
      </c>
      <c r="E7" s="54">
        <v>1500</v>
      </c>
      <c r="F7" s="55">
        <v>1500</v>
      </c>
    </row>
    <row r="8" spans="1:6" s="2" customFormat="1" x14ac:dyDescent="0.25">
      <c r="A8" s="46"/>
      <c r="B8" s="46">
        <v>70005</v>
      </c>
      <c r="C8" s="48"/>
      <c r="D8" s="49" t="s">
        <v>69</v>
      </c>
      <c r="E8" s="54">
        <v>1500</v>
      </c>
      <c r="F8" s="55">
        <v>1500</v>
      </c>
    </row>
    <row r="9" spans="1:6" s="2" customFormat="1" x14ac:dyDescent="0.25">
      <c r="A9" s="60"/>
      <c r="B9" s="44"/>
      <c r="C9" s="43">
        <v>4260</v>
      </c>
      <c r="D9" s="42" t="s">
        <v>28</v>
      </c>
      <c r="E9" s="58"/>
      <c r="F9" s="59">
        <v>1500</v>
      </c>
    </row>
    <row r="10" spans="1:6" s="2" customFormat="1" x14ac:dyDescent="0.25">
      <c r="A10" s="60"/>
      <c r="B10" s="40"/>
      <c r="C10" s="43">
        <v>4700</v>
      </c>
      <c r="D10" s="42" t="s">
        <v>80</v>
      </c>
      <c r="E10" s="58">
        <v>1500</v>
      </c>
      <c r="F10" s="59"/>
    </row>
    <row r="11" spans="1:6" s="2" customFormat="1" x14ac:dyDescent="0.25">
      <c r="A11" s="61">
        <v>750</v>
      </c>
      <c r="B11" s="47"/>
      <c r="C11" s="50"/>
      <c r="D11" s="49" t="s">
        <v>70</v>
      </c>
      <c r="E11" s="54">
        <f>E12+E15</f>
        <v>91100</v>
      </c>
      <c r="F11" s="55">
        <f>F12+F15</f>
        <v>91100</v>
      </c>
    </row>
    <row r="12" spans="1:6" s="2" customFormat="1" x14ac:dyDescent="0.25">
      <c r="A12" s="62"/>
      <c r="B12" s="51">
        <v>75019</v>
      </c>
      <c r="C12" s="50"/>
      <c r="D12" s="49" t="s">
        <v>71</v>
      </c>
      <c r="E12" s="54">
        <v>1100</v>
      </c>
      <c r="F12" s="55">
        <v>1100</v>
      </c>
    </row>
    <row r="13" spans="1:6" s="2" customFormat="1" x14ac:dyDescent="0.25">
      <c r="A13" s="60"/>
      <c r="B13" s="40"/>
      <c r="C13" s="43">
        <v>4210</v>
      </c>
      <c r="D13" s="42" t="s">
        <v>26</v>
      </c>
      <c r="E13" s="58"/>
      <c r="F13" s="59">
        <v>1100</v>
      </c>
    </row>
    <row r="14" spans="1:6" s="2" customFormat="1" x14ac:dyDescent="0.25">
      <c r="A14" s="60"/>
      <c r="B14" s="41"/>
      <c r="C14" s="43">
        <v>4300</v>
      </c>
      <c r="D14" s="42" t="s">
        <v>8</v>
      </c>
      <c r="E14" s="58">
        <v>1100</v>
      </c>
      <c r="F14" s="59"/>
    </row>
    <row r="15" spans="1:6" s="2" customFormat="1" x14ac:dyDescent="0.25">
      <c r="A15" s="60"/>
      <c r="B15" s="46">
        <v>75020</v>
      </c>
      <c r="C15" s="50"/>
      <c r="D15" s="49" t="s">
        <v>72</v>
      </c>
      <c r="E15" s="54">
        <v>90000</v>
      </c>
      <c r="F15" s="55">
        <v>90000</v>
      </c>
    </row>
    <row r="16" spans="1:6" s="2" customFormat="1" x14ac:dyDescent="0.25">
      <c r="A16" s="60"/>
      <c r="B16" s="40"/>
      <c r="C16" s="43">
        <v>4010</v>
      </c>
      <c r="D16" s="42" t="s">
        <v>15</v>
      </c>
      <c r="E16" s="58"/>
      <c r="F16" s="59">
        <v>30000</v>
      </c>
    </row>
    <row r="17" spans="1:6" s="2" customFormat="1" x14ac:dyDescent="0.25">
      <c r="A17" s="60"/>
      <c r="B17" s="40"/>
      <c r="C17" s="43">
        <v>4260</v>
      </c>
      <c r="D17" s="42" t="s">
        <v>14</v>
      </c>
      <c r="E17" s="58"/>
      <c r="F17" s="59">
        <v>30000</v>
      </c>
    </row>
    <row r="18" spans="1:6" s="2" customFormat="1" x14ac:dyDescent="0.25">
      <c r="A18" s="60"/>
      <c r="B18" s="40"/>
      <c r="C18" s="43">
        <v>4300</v>
      </c>
      <c r="D18" s="42" t="s">
        <v>8</v>
      </c>
      <c r="E18" s="58">
        <v>90000</v>
      </c>
      <c r="F18" s="59"/>
    </row>
    <row r="19" spans="1:6" s="2" customFormat="1" x14ac:dyDescent="0.25">
      <c r="A19" s="60"/>
      <c r="B19" s="40"/>
      <c r="C19" s="43">
        <v>4390</v>
      </c>
      <c r="D19" s="42" t="s">
        <v>73</v>
      </c>
      <c r="E19" s="58"/>
      <c r="F19" s="59">
        <v>30000</v>
      </c>
    </row>
    <row r="20" spans="1:6" s="2" customFormat="1" x14ac:dyDescent="0.25">
      <c r="A20" s="47">
        <v>754</v>
      </c>
      <c r="B20" s="47"/>
      <c r="C20" s="47"/>
      <c r="D20" s="66" t="s">
        <v>54</v>
      </c>
      <c r="E20" s="67">
        <f>E21+E49</f>
        <v>36559</v>
      </c>
      <c r="F20" s="68">
        <f>F21+F49</f>
        <v>36559</v>
      </c>
    </row>
    <row r="21" spans="1:6" s="2" customFormat="1" x14ac:dyDescent="0.25">
      <c r="A21" s="51"/>
      <c r="B21" s="52">
        <v>75411</v>
      </c>
      <c r="C21" s="48"/>
      <c r="D21" s="49" t="s">
        <v>55</v>
      </c>
      <c r="E21" s="54">
        <f>E22</f>
        <v>36524</v>
      </c>
      <c r="F21" s="55">
        <f>F22</f>
        <v>36524</v>
      </c>
    </row>
    <row r="22" spans="1:6" s="2" customFormat="1" x14ac:dyDescent="0.25">
      <c r="A22" s="40"/>
      <c r="B22" s="45"/>
      <c r="C22" s="41"/>
      <c r="D22" s="53" t="s">
        <v>56</v>
      </c>
      <c r="E22" s="56">
        <f>SUM(E23:E48)</f>
        <v>36524</v>
      </c>
      <c r="F22" s="57">
        <f>SUM(F23:F48)</f>
        <v>36524</v>
      </c>
    </row>
    <row r="23" spans="1:6" s="2" customFormat="1" x14ac:dyDescent="0.25">
      <c r="A23" s="40"/>
      <c r="B23" s="45"/>
      <c r="C23" s="41">
        <v>3070</v>
      </c>
      <c r="D23" s="42" t="s">
        <v>57</v>
      </c>
      <c r="E23" s="58"/>
      <c r="F23" s="59"/>
    </row>
    <row r="24" spans="1:6" s="2" customFormat="1" x14ac:dyDescent="0.25">
      <c r="A24" s="40"/>
      <c r="B24" s="45"/>
      <c r="C24" s="41"/>
      <c r="D24" s="42" t="s">
        <v>58</v>
      </c>
      <c r="E24" s="58">
        <v>6864</v>
      </c>
      <c r="F24" s="59"/>
    </row>
    <row r="25" spans="1:6" s="2" customFormat="1" x14ac:dyDescent="0.25">
      <c r="A25" s="40"/>
      <c r="B25" s="45"/>
      <c r="C25" s="41">
        <v>4020</v>
      </c>
      <c r="D25" s="42" t="s">
        <v>81</v>
      </c>
      <c r="E25" s="58">
        <v>2400</v>
      </c>
      <c r="F25" s="59"/>
    </row>
    <row r="26" spans="1:6" s="2" customFormat="1" x14ac:dyDescent="0.25">
      <c r="A26" s="40"/>
      <c r="B26" s="45"/>
      <c r="C26" s="41">
        <v>4040</v>
      </c>
      <c r="D26" s="42" t="s">
        <v>38</v>
      </c>
      <c r="E26" s="58"/>
      <c r="F26" s="59">
        <v>1</v>
      </c>
    </row>
    <row r="27" spans="1:6" s="2" customFormat="1" x14ac:dyDescent="0.25">
      <c r="A27" s="40"/>
      <c r="B27" s="45"/>
      <c r="C27" s="41">
        <v>4050</v>
      </c>
      <c r="D27" s="42" t="s">
        <v>82</v>
      </c>
      <c r="E27" s="58"/>
      <c r="F27" s="59">
        <v>9246</v>
      </c>
    </row>
    <row r="28" spans="1:6" s="2" customFormat="1" x14ac:dyDescent="0.25">
      <c r="A28" s="40"/>
      <c r="B28" s="45"/>
      <c r="C28" s="41">
        <v>4060</v>
      </c>
      <c r="D28" s="42" t="s">
        <v>59</v>
      </c>
      <c r="E28" s="58">
        <v>13985</v>
      </c>
      <c r="F28" s="59"/>
    </row>
    <row r="29" spans="1:6" s="2" customFormat="1" x14ac:dyDescent="0.25">
      <c r="A29" s="40"/>
      <c r="B29" s="45"/>
      <c r="C29" s="41">
        <v>4070</v>
      </c>
      <c r="D29" s="42" t="s">
        <v>60</v>
      </c>
      <c r="E29" s="58"/>
      <c r="F29" s="59"/>
    </row>
    <row r="30" spans="1:6" s="2" customFormat="1" x14ac:dyDescent="0.25">
      <c r="A30" s="40"/>
      <c r="B30" s="45"/>
      <c r="C30" s="41"/>
      <c r="D30" s="42" t="s">
        <v>61</v>
      </c>
      <c r="E30" s="58"/>
      <c r="F30" s="59">
        <v>3182</v>
      </c>
    </row>
    <row r="31" spans="1:6" s="2" customFormat="1" x14ac:dyDescent="0.25">
      <c r="A31" s="40"/>
      <c r="B31" s="45"/>
      <c r="C31" s="41">
        <v>4080</v>
      </c>
      <c r="D31" s="42" t="s">
        <v>62</v>
      </c>
      <c r="E31" s="58"/>
      <c r="F31" s="59"/>
    </row>
    <row r="32" spans="1:6" s="2" customFormat="1" x14ac:dyDescent="0.25">
      <c r="A32" s="40"/>
      <c r="B32" s="45"/>
      <c r="C32" s="41"/>
      <c r="D32" s="42" t="s">
        <v>63</v>
      </c>
      <c r="E32" s="58"/>
      <c r="F32" s="59">
        <v>4056</v>
      </c>
    </row>
    <row r="33" spans="1:6" s="2" customFormat="1" x14ac:dyDescent="0.25">
      <c r="A33" s="40"/>
      <c r="B33" s="45"/>
      <c r="C33" s="41">
        <v>4110</v>
      </c>
      <c r="D33" s="42" t="s">
        <v>16</v>
      </c>
      <c r="E33" s="58"/>
      <c r="F33" s="59">
        <v>721</v>
      </c>
    </row>
    <row r="34" spans="1:6" s="2" customFormat="1" x14ac:dyDescent="0.25">
      <c r="A34" s="40"/>
      <c r="B34" s="45"/>
      <c r="C34" s="41">
        <v>4120</v>
      </c>
      <c r="D34" s="42" t="s">
        <v>64</v>
      </c>
      <c r="E34" s="58">
        <v>103</v>
      </c>
      <c r="F34" s="59"/>
    </row>
    <row r="35" spans="1:6" s="2" customFormat="1" x14ac:dyDescent="0.25">
      <c r="A35" s="41"/>
      <c r="B35" s="43"/>
      <c r="C35" s="41">
        <v>4170</v>
      </c>
      <c r="D35" s="42" t="s">
        <v>11</v>
      </c>
      <c r="E35" s="58"/>
      <c r="F35" s="59">
        <v>4662</v>
      </c>
    </row>
    <row r="36" spans="1:6" s="2" customFormat="1" x14ac:dyDescent="0.25">
      <c r="A36" s="7" t="s">
        <v>0</v>
      </c>
      <c r="B36" s="7" t="s">
        <v>1</v>
      </c>
      <c r="C36" s="7" t="s">
        <v>2</v>
      </c>
      <c r="D36" s="8" t="s">
        <v>3</v>
      </c>
      <c r="E36" s="7" t="s">
        <v>4</v>
      </c>
      <c r="F36" s="9" t="s">
        <v>5</v>
      </c>
    </row>
    <row r="37" spans="1:6" s="2" customFormat="1" x14ac:dyDescent="0.25">
      <c r="A37" s="10"/>
      <c r="B37" s="10"/>
      <c r="C37" s="10"/>
      <c r="D37" s="11"/>
      <c r="E37" s="10"/>
      <c r="F37" s="12"/>
    </row>
    <row r="38" spans="1:6" s="2" customFormat="1" x14ac:dyDescent="0.25">
      <c r="A38" s="40"/>
      <c r="B38" s="44"/>
      <c r="C38" s="41">
        <v>4180</v>
      </c>
      <c r="D38" s="42" t="s">
        <v>65</v>
      </c>
      <c r="E38" s="58"/>
      <c r="F38" s="59"/>
    </row>
    <row r="39" spans="1:6" s="2" customFormat="1" x14ac:dyDescent="0.25">
      <c r="A39" s="40"/>
      <c r="B39" s="40"/>
      <c r="C39" s="41"/>
      <c r="D39" s="42" t="s">
        <v>66</v>
      </c>
      <c r="E39" s="58"/>
      <c r="F39" s="59">
        <v>1</v>
      </c>
    </row>
    <row r="40" spans="1:6" s="2" customFormat="1" x14ac:dyDescent="0.25">
      <c r="A40" s="40"/>
      <c r="B40" s="40"/>
      <c r="C40" s="41">
        <v>4210</v>
      </c>
      <c r="D40" s="42" t="s">
        <v>26</v>
      </c>
      <c r="E40" s="58">
        <v>5431</v>
      </c>
      <c r="F40" s="59"/>
    </row>
    <row r="41" spans="1:6" s="2" customFormat="1" x14ac:dyDescent="0.25">
      <c r="A41" s="40"/>
      <c r="B41" s="40"/>
      <c r="C41" s="41">
        <v>4260</v>
      </c>
      <c r="D41" s="42" t="s">
        <v>28</v>
      </c>
      <c r="E41" s="58"/>
      <c r="F41" s="59">
        <v>4622</v>
      </c>
    </row>
    <row r="42" spans="1:6" s="2" customFormat="1" x14ac:dyDescent="0.25">
      <c r="A42" s="40"/>
      <c r="B42" s="40"/>
      <c r="C42" s="41">
        <v>4270</v>
      </c>
      <c r="D42" s="42" t="s">
        <v>14</v>
      </c>
      <c r="E42" s="58"/>
      <c r="F42" s="59">
        <v>3020</v>
      </c>
    </row>
    <row r="43" spans="1:6" s="2" customFormat="1" x14ac:dyDescent="0.25">
      <c r="A43" s="40"/>
      <c r="B43" s="40"/>
      <c r="C43" s="41">
        <v>4280</v>
      </c>
      <c r="D43" s="42" t="s">
        <v>17</v>
      </c>
      <c r="E43" s="58"/>
      <c r="F43" s="59">
        <v>4664</v>
      </c>
    </row>
    <row r="44" spans="1:6" s="2" customFormat="1" x14ac:dyDescent="0.25">
      <c r="A44" s="40"/>
      <c r="B44" s="40"/>
      <c r="C44" s="41">
        <v>4300</v>
      </c>
      <c r="D44" s="42" t="s">
        <v>8</v>
      </c>
      <c r="E44" s="58">
        <v>7741</v>
      </c>
      <c r="F44" s="59"/>
    </row>
    <row r="45" spans="1:6" s="2" customFormat="1" x14ac:dyDescent="0.25">
      <c r="A45" s="40"/>
      <c r="B45" s="40"/>
      <c r="C45" s="41">
        <v>4360</v>
      </c>
      <c r="D45" s="42" t="s">
        <v>9</v>
      </c>
      <c r="E45" s="58"/>
      <c r="F45" s="59">
        <v>1670</v>
      </c>
    </row>
    <row r="46" spans="1:6" s="2" customFormat="1" x14ac:dyDescent="0.25">
      <c r="A46" s="40"/>
      <c r="B46" s="40"/>
      <c r="C46" s="41">
        <v>4410</v>
      </c>
      <c r="D46" s="42" t="s">
        <v>25</v>
      </c>
      <c r="E46" s="58"/>
      <c r="F46" s="59">
        <v>189</v>
      </c>
    </row>
    <row r="47" spans="1:6" s="2" customFormat="1" x14ac:dyDescent="0.25">
      <c r="A47" s="40"/>
      <c r="B47" s="40"/>
      <c r="C47" s="41">
        <v>4430</v>
      </c>
      <c r="D47" s="42" t="s">
        <v>18</v>
      </c>
      <c r="E47" s="58"/>
      <c r="F47" s="59">
        <v>200</v>
      </c>
    </row>
    <row r="48" spans="1:6" s="2" customFormat="1" x14ac:dyDescent="0.25">
      <c r="A48" s="40"/>
      <c r="B48" s="41"/>
      <c r="C48" s="41">
        <v>4520</v>
      </c>
      <c r="D48" s="42" t="s">
        <v>67</v>
      </c>
      <c r="E48" s="58"/>
      <c r="F48" s="59">
        <v>290</v>
      </c>
    </row>
    <row r="49" spans="1:6" s="2" customFormat="1" x14ac:dyDescent="0.25">
      <c r="A49" s="40"/>
      <c r="B49" s="52">
        <v>75421</v>
      </c>
      <c r="C49" s="48"/>
      <c r="D49" s="49" t="s">
        <v>74</v>
      </c>
      <c r="E49" s="54">
        <v>35</v>
      </c>
      <c r="F49" s="55">
        <v>35</v>
      </c>
    </row>
    <row r="50" spans="1:6" s="2" customFormat="1" x14ac:dyDescent="0.25">
      <c r="A50" s="40"/>
      <c r="B50" s="45"/>
      <c r="C50" s="41">
        <v>4410</v>
      </c>
      <c r="D50" s="42" t="s">
        <v>25</v>
      </c>
      <c r="E50" s="58">
        <v>35</v>
      </c>
      <c r="F50" s="59"/>
    </row>
    <row r="51" spans="1:6" s="2" customFormat="1" x14ac:dyDescent="0.25">
      <c r="A51" s="40"/>
      <c r="B51" s="45"/>
      <c r="C51" s="41">
        <v>4700</v>
      </c>
      <c r="D51" s="42" t="s">
        <v>75</v>
      </c>
      <c r="E51" s="58"/>
      <c r="F51" s="59">
        <v>35</v>
      </c>
    </row>
    <row r="52" spans="1:6" s="2" customFormat="1" x14ac:dyDescent="0.25">
      <c r="A52" s="26">
        <v>801</v>
      </c>
      <c r="B52" s="26"/>
      <c r="C52" s="13"/>
      <c r="D52" s="13" t="s">
        <v>19</v>
      </c>
      <c r="E52" s="14">
        <f>E99+E160+E82+E169+E53+E64+E74+E143+E152</f>
        <v>159589</v>
      </c>
      <c r="F52" s="14">
        <f>F99+F160+F82+F53+F64+F74+F143+F152</f>
        <v>159589</v>
      </c>
    </row>
    <row r="53" spans="1:6" s="2" customFormat="1" x14ac:dyDescent="0.25">
      <c r="A53" s="16"/>
      <c r="B53" s="26">
        <v>80102</v>
      </c>
      <c r="C53" s="29"/>
      <c r="D53" s="13" t="s">
        <v>100</v>
      </c>
      <c r="E53" s="14">
        <f>E54</f>
        <v>3416</v>
      </c>
      <c r="F53" s="14">
        <f>F54</f>
        <v>6442</v>
      </c>
    </row>
    <row r="54" spans="1:6" s="2" customFormat="1" x14ac:dyDescent="0.25">
      <c r="A54" s="28"/>
      <c r="B54" s="15"/>
      <c r="C54" s="29"/>
      <c r="D54" s="20" t="s">
        <v>101</v>
      </c>
      <c r="E54" s="21">
        <f>SUM(E55:E63)</f>
        <v>3416</v>
      </c>
      <c r="F54" s="21">
        <f>SUM(F55:F63)</f>
        <v>6442</v>
      </c>
    </row>
    <row r="55" spans="1:6" s="2" customFormat="1" x14ac:dyDescent="0.25">
      <c r="A55" s="28"/>
      <c r="B55" s="15"/>
      <c r="C55" s="30">
        <v>3020</v>
      </c>
      <c r="D55" s="19" t="s">
        <v>49</v>
      </c>
      <c r="E55" s="22">
        <v>492</v>
      </c>
      <c r="F55" s="22"/>
    </row>
    <row r="56" spans="1:6" s="2" customFormat="1" x14ac:dyDescent="0.25">
      <c r="A56" s="28"/>
      <c r="B56" s="15"/>
      <c r="C56" s="30">
        <v>4120</v>
      </c>
      <c r="D56" s="19" t="s">
        <v>23</v>
      </c>
      <c r="E56" s="22"/>
      <c r="F56" s="22">
        <v>565</v>
      </c>
    </row>
    <row r="57" spans="1:6" s="2" customFormat="1" x14ac:dyDescent="0.25">
      <c r="A57" s="28"/>
      <c r="B57" s="15"/>
      <c r="C57" s="30">
        <v>4210</v>
      </c>
      <c r="D57" s="19" t="s">
        <v>26</v>
      </c>
      <c r="E57" s="22"/>
      <c r="F57" s="22">
        <v>85</v>
      </c>
    </row>
    <row r="58" spans="1:6" s="2" customFormat="1" x14ac:dyDescent="0.25">
      <c r="A58" s="28"/>
      <c r="B58" s="15"/>
      <c r="C58" s="30">
        <v>4260</v>
      </c>
      <c r="D58" s="19" t="s">
        <v>28</v>
      </c>
      <c r="E58" s="22"/>
      <c r="F58" s="22">
        <v>4513</v>
      </c>
    </row>
    <row r="59" spans="1:6" s="2" customFormat="1" x14ac:dyDescent="0.25">
      <c r="A59" s="28"/>
      <c r="B59" s="15"/>
      <c r="C59" s="30">
        <v>4270</v>
      </c>
      <c r="D59" s="19" t="s">
        <v>14</v>
      </c>
      <c r="E59" s="22"/>
      <c r="F59" s="22">
        <v>516</v>
      </c>
    </row>
    <row r="60" spans="1:6" s="2" customFormat="1" x14ac:dyDescent="0.25">
      <c r="A60" s="28"/>
      <c r="B60" s="15"/>
      <c r="C60" s="30">
        <v>4280</v>
      </c>
      <c r="D60" s="19" t="s">
        <v>17</v>
      </c>
      <c r="E60" s="22"/>
      <c r="F60" s="22">
        <v>418</v>
      </c>
    </row>
    <row r="61" spans="1:6" s="2" customFormat="1" x14ac:dyDescent="0.25">
      <c r="A61" s="28"/>
      <c r="B61" s="15"/>
      <c r="C61" s="30">
        <v>4360</v>
      </c>
      <c r="D61" s="19" t="s">
        <v>9</v>
      </c>
      <c r="E61" s="22">
        <v>116</v>
      </c>
      <c r="F61" s="22"/>
    </row>
    <row r="62" spans="1:6" s="2" customFormat="1" x14ac:dyDescent="0.25">
      <c r="A62" s="28"/>
      <c r="B62" s="15"/>
      <c r="C62" s="30">
        <v>4410</v>
      </c>
      <c r="D62" s="19" t="s">
        <v>25</v>
      </c>
      <c r="E62" s="22"/>
      <c r="F62" s="22">
        <v>345</v>
      </c>
    </row>
    <row r="63" spans="1:6" s="2" customFormat="1" x14ac:dyDescent="0.25">
      <c r="A63" s="28"/>
      <c r="B63" s="72"/>
      <c r="C63" s="30">
        <v>4440</v>
      </c>
      <c r="D63" s="19" t="s">
        <v>29</v>
      </c>
      <c r="E63" s="22">
        <v>2808</v>
      </c>
      <c r="F63" s="22"/>
    </row>
    <row r="64" spans="1:6" s="2" customFormat="1" x14ac:dyDescent="0.25">
      <c r="A64" s="28"/>
      <c r="B64" s="15">
        <v>80105</v>
      </c>
      <c r="C64" s="29"/>
      <c r="D64" s="13" t="s">
        <v>102</v>
      </c>
      <c r="E64" s="14">
        <f>E65</f>
        <v>1803</v>
      </c>
      <c r="F64" s="14">
        <f>F65</f>
        <v>12775</v>
      </c>
    </row>
    <row r="65" spans="1:6" s="2" customFormat="1" x14ac:dyDescent="0.25">
      <c r="A65" s="28"/>
      <c r="B65" s="15"/>
      <c r="C65" s="30"/>
      <c r="D65" s="20" t="s">
        <v>101</v>
      </c>
      <c r="E65" s="21">
        <f>SUM(E66:E70)+E73</f>
        <v>1803</v>
      </c>
      <c r="F65" s="21">
        <f>SUM(F66:F70)+F73</f>
        <v>12775</v>
      </c>
    </row>
    <row r="66" spans="1:6" s="2" customFormat="1" x14ac:dyDescent="0.25">
      <c r="A66" s="28"/>
      <c r="B66" s="15"/>
      <c r="C66" s="30">
        <v>3020</v>
      </c>
      <c r="D66" s="19" t="s">
        <v>49</v>
      </c>
      <c r="E66" s="22">
        <v>20</v>
      </c>
      <c r="F66" s="22"/>
    </row>
    <row r="67" spans="1:6" s="2" customFormat="1" x14ac:dyDescent="0.25">
      <c r="A67" s="28"/>
      <c r="B67" s="15"/>
      <c r="C67" s="30">
        <v>4010</v>
      </c>
      <c r="D67" s="19" t="s">
        <v>15</v>
      </c>
      <c r="E67" s="22">
        <v>126</v>
      </c>
      <c r="F67" s="22"/>
    </row>
    <row r="68" spans="1:6" s="2" customFormat="1" x14ac:dyDescent="0.25">
      <c r="A68" s="28"/>
      <c r="B68" s="15"/>
      <c r="C68" s="30">
        <v>4120</v>
      </c>
      <c r="D68" s="19" t="s">
        <v>23</v>
      </c>
      <c r="E68" s="22"/>
      <c r="F68" s="22">
        <v>86</v>
      </c>
    </row>
    <row r="69" spans="1:6" s="2" customFormat="1" x14ac:dyDescent="0.25">
      <c r="A69" s="28"/>
      <c r="B69" s="15"/>
      <c r="C69" s="30">
        <v>4210</v>
      </c>
      <c r="D69" s="19" t="s">
        <v>26</v>
      </c>
      <c r="E69" s="22"/>
      <c r="F69" s="22">
        <v>6905</v>
      </c>
    </row>
    <row r="70" spans="1:6" s="2" customFormat="1" x14ac:dyDescent="0.25">
      <c r="A70" s="74"/>
      <c r="B70" s="72"/>
      <c r="C70" s="30">
        <v>4300</v>
      </c>
      <c r="D70" s="19" t="s">
        <v>8</v>
      </c>
      <c r="E70" s="22"/>
      <c r="F70" s="22">
        <v>5784</v>
      </c>
    </row>
    <row r="71" spans="1:6" s="2" customFormat="1" x14ac:dyDescent="0.25">
      <c r="A71" s="7" t="s">
        <v>0</v>
      </c>
      <c r="B71" s="8" t="s">
        <v>1</v>
      </c>
      <c r="C71" s="7" t="s">
        <v>2</v>
      </c>
      <c r="D71" s="8" t="s">
        <v>3</v>
      </c>
      <c r="E71" s="7" t="s">
        <v>4</v>
      </c>
      <c r="F71" s="7" t="s">
        <v>5</v>
      </c>
    </row>
    <row r="72" spans="1:6" s="2" customFormat="1" x14ac:dyDescent="0.25">
      <c r="A72" s="10"/>
      <c r="B72" s="11"/>
      <c r="C72" s="10"/>
      <c r="D72" s="11"/>
      <c r="E72" s="10"/>
      <c r="F72" s="10"/>
    </row>
    <row r="73" spans="1:6" s="2" customFormat="1" x14ac:dyDescent="0.25">
      <c r="A73" s="15"/>
      <c r="B73" s="77"/>
      <c r="C73" s="63">
        <v>4440</v>
      </c>
      <c r="D73" s="25" t="s">
        <v>103</v>
      </c>
      <c r="E73" s="75">
        <v>1657</v>
      </c>
      <c r="F73" s="75"/>
    </row>
    <row r="74" spans="1:6" s="2" customFormat="1" x14ac:dyDescent="0.25">
      <c r="A74" s="15"/>
      <c r="B74" s="65">
        <v>80111</v>
      </c>
      <c r="C74" s="29"/>
      <c r="D74" s="13" t="s">
        <v>104</v>
      </c>
      <c r="E74" s="14">
        <f>E75</f>
        <v>16013</v>
      </c>
      <c r="F74" s="14">
        <f>F75</f>
        <v>1580</v>
      </c>
    </row>
    <row r="75" spans="1:6" s="2" customFormat="1" x14ac:dyDescent="0.25">
      <c r="A75" s="15"/>
      <c r="B75" s="65"/>
      <c r="C75" s="30"/>
      <c r="D75" s="20" t="s">
        <v>101</v>
      </c>
      <c r="E75" s="21">
        <f>SUM(E76:E81)</f>
        <v>16013</v>
      </c>
      <c r="F75" s="21">
        <f>SUM(F76:F81)</f>
        <v>1580</v>
      </c>
    </row>
    <row r="76" spans="1:6" s="2" customFormat="1" x14ac:dyDescent="0.25">
      <c r="A76" s="15"/>
      <c r="B76" s="65"/>
      <c r="C76" s="30">
        <v>3020</v>
      </c>
      <c r="D76" s="19" t="s">
        <v>49</v>
      </c>
      <c r="E76" s="22">
        <v>771</v>
      </c>
      <c r="F76" s="22"/>
    </row>
    <row r="77" spans="1:6" s="2" customFormat="1" x14ac:dyDescent="0.25">
      <c r="A77" s="15"/>
      <c r="B77" s="65"/>
      <c r="C77" s="30">
        <v>4010</v>
      </c>
      <c r="D77" s="19" t="s">
        <v>15</v>
      </c>
      <c r="E77" s="22">
        <v>8206</v>
      </c>
      <c r="F77" s="22"/>
    </row>
    <row r="78" spans="1:6" s="2" customFormat="1" x14ac:dyDescent="0.25">
      <c r="A78" s="15"/>
      <c r="B78" s="65"/>
      <c r="C78" s="30">
        <v>4110</v>
      </c>
      <c r="D78" s="19" t="s">
        <v>16</v>
      </c>
      <c r="E78" s="22">
        <v>1036</v>
      </c>
      <c r="F78" s="22"/>
    </row>
    <row r="79" spans="1:6" s="2" customFormat="1" x14ac:dyDescent="0.25">
      <c r="A79" s="15"/>
      <c r="B79" s="65"/>
      <c r="C79" s="30">
        <v>4120</v>
      </c>
      <c r="D79" s="19" t="s">
        <v>23</v>
      </c>
      <c r="E79" s="22"/>
      <c r="F79" s="22">
        <v>485</v>
      </c>
    </row>
    <row r="80" spans="1:6" s="2" customFormat="1" x14ac:dyDescent="0.25">
      <c r="A80" s="15"/>
      <c r="B80" s="65"/>
      <c r="C80" s="30">
        <v>4210</v>
      </c>
      <c r="D80" s="19" t="s">
        <v>26</v>
      </c>
      <c r="E80" s="22">
        <v>6000</v>
      </c>
      <c r="F80" s="22"/>
    </row>
    <row r="81" spans="1:6" s="2" customFormat="1" x14ac:dyDescent="0.25">
      <c r="A81" s="15"/>
      <c r="B81" s="65"/>
      <c r="C81" s="30">
        <v>4440</v>
      </c>
      <c r="D81" s="19" t="s">
        <v>29</v>
      </c>
      <c r="E81" s="22"/>
      <c r="F81" s="22">
        <v>1095</v>
      </c>
    </row>
    <row r="82" spans="1:6" s="2" customFormat="1" x14ac:dyDescent="0.25">
      <c r="A82" s="15"/>
      <c r="B82" s="64">
        <v>80120</v>
      </c>
      <c r="C82" s="29"/>
      <c r="D82" s="13" t="s">
        <v>87</v>
      </c>
      <c r="E82" s="14">
        <f>E83</f>
        <v>25496</v>
      </c>
      <c r="F82" s="14">
        <f>F83</f>
        <v>19479</v>
      </c>
    </row>
    <row r="83" spans="1:6" s="2" customFormat="1" x14ac:dyDescent="0.25">
      <c r="A83" s="15"/>
      <c r="B83" s="65"/>
      <c r="C83" s="29"/>
      <c r="D83" s="20" t="s">
        <v>88</v>
      </c>
      <c r="E83" s="21">
        <f>SUM(E84:E98)</f>
        <v>25496</v>
      </c>
      <c r="F83" s="21">
        <f>SUM(F84:F98)</f>
        <v>19479</v>
      </c>
    </row>
    <row r="84" spans="1:6" s="2" customFormat="1" x14ac:dyDescent="0.25">
      <c r="A84" s="15"/>
      <c r="B84" s="65"/>
      <c r="C84" s="30">
        <v>3020</v>
      </c>
      <c r="D84" s="19" t="s">
        <v>49</v>
      </c>
      <c r="E84" s="22"/>
      <c r="F84" s="22">
        <v>349</v>
      </c>
    </row>
    <row r="85" spans="1:6" s="2" customFormat="1" x14ac:dyDescent="0.25">
      <c r="A85" s="15"/>
      <c r="B85" s="65"/>
      <c r="C85" s="30">
        <v>4010</v>
      </c>
      <c r="D85" s="19" t="s">
        <v>15</v>
      </c>
      <c r="E85" s="22">
        <v>24145</v>
      </c>
      <c r="F85" s="22"/>
    </row>
    <row r="86" spans="1:6" s="2" customFormat="1" x14ac:dyDescent="0.25">
      <c r="A86" s="15"/>
      <c r="B86" s="65"/>
      <c r="C86" s="30">
        <v>4110</v>
      </c>
      <c r="D86" s="19" t="s">
        <v>42</v>
      </c>
      <c r="E86" s="22"/>
      <c r="F86" s="22">
        <v>1120</v>
      </c>
    </row>
    <row r="87" spans="1:6" s="2" customFormat="1" x14ac:dyDescent="0.25">
      <c r="A87" s="15"/>
      <c r="B87" s="65"/>
      <c r="C87" s="30">
        <v>4120</v>
      </c>
      <c r="D87" s="19" t="s">
        <v>23</v>
      </c>
      <c r="E87" s="22"/>
      <c r="F87" s="22">
        <v>2349</v>
      </c>
    </row>
    <row r="88" spans="1:6" s="2" customFormat="1" x14ac:dyDescent="0.25">
      <c r="A88" s="15"/>
      <c r="B88" s="65"/>
      <c r="C88" s="30">
        <v>4210</v>
      </c>
      <c r="D88" s="19" t="s">
        <v>26</v>
      </c>
      <c r="E88" s="22"/>
      <c r="F88" s="22">
        <v>9245</v>
      </c>
    </row>
    <row r="89" spans="1:6" s="2" customFormat="1" x14ac:dyDescent="0.25">
      <c r="A89" s="15"/>
      <c r="B89" s="65"/>
      <c r="C89" s="30">
        <v>4240</v>
      </c>
      <c r="D89" s="19" t="s">
        <v>27</v>
      </c>
      <c r="E89" s="22"/>
      <c r="F89" s="22">
        <v>201</v>
      </c>
    </row>
    <row r="90" spans="1:6" s="2" customFormat="1" x14ac:dyDescent="0.25">
      <c r="A90" s="15"/>
      <c r="B90" s="65"/>
      <c r="C90" s="30">
        <v>4260</v>
      </c>
      <c r="D90" s="19" t="s">
        <v>28</v>
      </c>
      <c r="E90" s="22">
        <v>1351</v>
      </c>
      <c r="F90" s="22"/>
    </row>
    <row r="91" spans="1:6" s="2" customFormat="1" x14ac:dyDescent="0.25">
      <c r="A91" s="15"/>
      <c r="B91" s="65"/>
      <c r="C91" s="30">
        <v>4270</v>
      </c>
      <c r="D91" s="19" t="s">
        <v>14</v>
      </c>
      <c r="E91" s="22"/>
      <c r="F91" s="22">
        <v>1178</v>
      </c>
    </row>
    <row r="92" spans="1:6" s="2" customFormat="1" x14ac:dyDescent="0.25">
      <c r="A92" s="15"/>
      <c r="B92" s="65"/>
      <c r="C92" s="30">
        <v>4280</v>
      </c>
      <c r="D92" s="19" t="s">
        <v>17</v>
      </c>
      <c r="E92" s="22"/>
      <c r="F92" s="22">
        <v>228</v>
      </c>
    </row>
    <row r="93" spans="1:6" s="2" customFormat="1" x14ac:dyDescent="0.25">
      <c r="A93" s="15"/>
      <c r="B93" s="65"/>
      <c r="C93" s="30">
        <v>4300</v>
      </c>
      <c r="D93" s="19" t="s">
        <v>8</v>
      </c>
      <c r="E93" s="22"/>
      <c r="F93" s="22">
        <v>3328</v>
      </c>
    </row>
    <row r="94" spans="1:6" s="2" customFormat="1" x14ac:dyDescent="0.25">
      <c r="A94" s="15"/>
      <c r="B94" s="65"/>
      <c r="C94" s="30">
        <v>4360</v>
      </c>
      <c r="D94" s="19" t="s">
        <v>9</v>
      </c>
      <c r="E94" s="22"/>
      <c r="F94" s="22">
        <v>409</v>
      </c>
    </row>
    <row r="95" spans="1:6" s="2" customFormat="1" x14ac:dyDescent="0.25">
      <c r="A95" s="15"/>
      <c r="B95" s="65"/>
      <c r="C95" s="30">
        <v>4410</v>
      </c>
      <c r="D95" s="19" t="s">
        <v>25</v>
      </c>
      <c r="E95" s="22"/>
      <c r="F95" s="22">
        <v>333</v>
      </c>
    </row>
    <row r="96" spans="1:6" s="2" customFormat="1" x14ac:dyDescent="0.25">
      <c r="A96" s="15"/>
      <c r="B96" s="65"/>
      <c r="C96" s="30">
        <v>4430</v>
      </c>
      <c r="D96" s="19" t="s">
        <v>18</v>
      </c>
      <c r="E96" s="22"/>
      <c r="F96" s="22">
        <v>187</v>
      </c>
    </row>
    <row r="97" spans="1:6" s="2" customFormat="1" x14ac:dyDescent="0.25">
      <c r="A97" s="15"/>
      <c r="B97" s="65"/>
      <c r="C97" s="30">
        <v>4440</v>
      </c>
      <c r="D97" s="19" t="s">
        <v>29</v>
      </c>
      <c r="E97" s="22"/>
      <c r="F97" s="22">
        <v>202</v>
      </c>
    </row>
    <row r="98" spans="1:6" s="2" customFormat="1" x14ac:dyDescent="0.25">
      <c r="A98" s="15"/>
      <c r="B98" s="77"/>
      <c r="C98" s="30">
        <v>4700</v>
      </c>
      <c r="D98" s="42" t="s">
        <v>75</v>
      </c>
      <c r="E98" s="22"/>
      <c r="F98" s="22">
        <v>350</v>
      </c>
    </row>
    <row r="99" spans="1:6" s="2" customFormat="1" x14ac:dyDescent="0.25">
      <c r="A99" s="15"/>
      <c r="B99" s="65">
        <v>80130</v>
      </c>
      <c r="C99" s="29"/>
      <c r="D99" s="13" t="s">
        <v>21</v>
      </c>
      <c r="E99" s="14">
        <f>E100+E123+E114</f>
        <v>105465</v>
      </c>
      <c r="F99" s="14">
        <f>F100+F123+F114</f>
        <v>99028</v>
      </c>
    </row>
    <row r="100" spans="1:6" s="2" customFormat="1" x14ac:dyDescent="0.25">
      <c r="A100" s="17"/>
      <c r="B100" s="36"/>
      <c r="C100" s="30"/>
      <c r="D100" s="20" t="s">
        <v>20</v>
      </c>
      <c r="E100" s="21">
        <f xml:space="preserve"> SUM(E101:E113)</f>
        <v>22119</v>
      </c>
      <c r="F100" s="21">
        <f>SUM(F101:F113)</f>
        <v>22118</v>
      </c>
    </row>
    <row r="101" spans="1:6" s="2" customFormat="1" x14ac:dyDescent="0.25">
      <c r="A101" s="17"/>
      <c r="B101" s="36"/>
      <c r="C101" s="30">
        <v>3020</v>
      </c>
      <c r="D101" s="19" t="s">
        <v>22</v>
      </c>
      <c r="E101" s="22"/>
      <c r="F101" s="22">
        <v>1</v>
      </c>
    </row>
    <row r="102" spans="1:6" s="2" customFormat="1" x14ac:dyDescent="0.25">
      <c r="A102" s="17"/>
      <c r="B102" s="36"/>
      <c r="C102" s="30">
        <v>4010</v>
      </c>
      <c r="D102" s="19" t="s">
        <v>15</v>
      </c>
      <c r="E102" s="22">
        <v>8459</v>
      </c>
      <c r="F102" s="22"/>
    </row>
    <row r="103" spans="1:6" s="2" customFormat="1" x14ac:dyDescent="0.25">
      <c r="A103" s="17"/>
      <c r="B103" s="36"/>
      <c r="C103" s="30">
        <v>4110</v>
      </c>
      <c r="D103" s="19" t="s">
        <v>16</v>
      </c>
      <c r="E103" s="22">
        <v>11267</v>
      </c>
      <c r="F103" s="22"/>
    </row>
    <row r="104" spans="1:6" s="2" customFormat="1" x14ac:dyDescent="0.25">
      <c r="A104" s="17"/>
      <c r="B104" s="36"/>
      <c r="C104" s="30">
        <v>4210</v>
      </c>
      <c r="D104" s="19" t="s">
        <v>26</v>
      </c>
      <c r="E104" s="22"/>
      <c r="F104" s="22">
        <v>4346</v>
      </c>
    </row>
    <row r="105" spans="1:6" s="2" customFormat="1" x14ac:dyDescent="0.25">
      <c r="A105" s="25"/>
      <c r="B105" s="63"/>
      <c r="C105" s="30">
        <v>4260</v>
      </c>
      <c r="D105" s="19" t="s">
        <v>34</v>
      </c>
      <c r="E105" s="22"/>
      <c r="F105" s="22">
        <v>13977</v>
      </c>
    </row>
    <row r="106" spans="1:6" s="2" customFormat="1" x14ac:dyDescent="0.25">
      <c r="A106" s="7" t="s">
        <v>0</v>
      </c>
      <c r="B106" s="7" t="s">
        <v>1</v>
      </c>
      <c r="C106" s="7" t="s">
        <v>2</v>
      </c>
      <c r="D106" s="8" t="s">
        <v>3</v>
      </c>
      <c r="E106" s="7" t="s">
        <v>4</v>
      </c>
      <c r="F106" s="9" t="s">
        <v>5</v>
      </c>
    </row>
    <row r="107" spans="1:6" s="2" customFormat="1" x14ac:dyDescent="0.25">
      <c r="A107" s="31"/>
      <c r="B107" s="31"/>
      <c r="C107" s="10"/>
      <c r="D107" s="11"/>
      <c r="E107" s="10"/>
      <c r="F107" s="12"/>
    </row>
    <row r="108" spans="1:6" s="2" customFormat="1" x14ac:dyDescent="0.25">
      <c r="A108" s="32"/>
      <c r="B108" s="78"/>
      <c r="C108" s="30">
        <v>4270</v>
      </c>
      <c r="D108" s="19" t="s">
        <v>14</v>
      </c>
      <c r="E108" s="22"/>
      <c r="F108" s="22">
        <v>1947</v>
      </c>
    </row>
    <row r="109" spans="1:6" s="2" customFormat="1" x14ac:dyDescent="0.25">
      <c r="A109" s="17"/>
      <c r="B109" s="36"/>
      <c r="C109" s="30">
        <v>4300</v>
      </c>
      <c r="D109" s="19" t="s">
        <v>8</v>
      </c>
      <c r="E109" s="22">
        <v>2289</v>
      </c>
      <c r="F109" s="22"/>
    </row>
    <row r="110" spans="1:6" s="2" customFormat="1" x14ac:dyDescent="0.25">
      <c r="A110" s="17"/>
      <c r="B110" s="36"/>
      <c r="C110" s="30">
        <v>4360</v>
      </c>
      <c r="D110" s="19" t="s">
        <v>9</v>
      </c>
      <c r="E110" s="22"/>
      <c r="F110" s="22">
        <v>981</v>
      </c>
    </row>
    <row r="111" spans="1:6" s="2" customFormat="1" x14ac:dyDescent="0.25">
      <c r="A111" s="17"/>
      <c r="B111" s="36"/>
      <c r="C111" s="30">
        <v>4410</v>
      </c>
      <c r="D111" s="19" t="s">
        <v>25</v>
      </c>
      <c r="E111" s="22"/>
      <c r="F111" s="22">
        <v>290</v>
      </c>
    </row>
    <row r="112" spans="1:6" s="2" customFormat="1" x14ac:dyDescent="0.25">
      <c r="A112" s="17"/>
      <c r="B112" s="36"/>
      <c r="C112" s="30">
        <v>4430</v>
      </c>
      <c r="D112" s="19" t="s">
        <v>18</v>
      </c>
      <c r="E112" s="22">
        <v>104</v>
      </c>
      <c r="F112" s="22"/>
    </row>
    <row r="113" spans="1:6" s="2" customFormat="1" x14ac:dyDescent="0.25">
      <c r="A113" s="17"/>
      <c r="B113" s="36"/>
      <c r="C113" s="30">
        <v>4700</v>
      </c>
      <c r="D113" s="19" t="s">
        <v>53</v>
      </c>
      <c r="E113" s="22"/>
      <c r="F113" s="22">
        <v>576</v>
      </c>
    </row>
    <row r="114" spans="1:6" s="2" customFormat="1" x14ac:dyDescent="0.25">
      <c r="A114" s="17"/>
      <c r="B114" s="36"/>
      <c r="C114" s="30"/>
      <c r="D114" s="20" t="s">
        <v>90</v>
      </c>
      <c r="E114" s="21">
        <f>SUM(E115:E122)</f>
        <v>3207</v>
      </c>
      <c r="F114" s="21">
        <f>SUM(F115:F122)</f>
        <v>3207</v>
      </c>
    </row>
    <row r="115" spans="1:6" s="2" customFormat="1" x14ac:dyDescent="0.25">
      <c r="A115" s="17"/>
      <c r="B115" s="36"/>
      <c r="C115" s="30">
        <v>4010</v>
      </c>
      <c r="D115" s="19" t="s">
        <v>15</v>
      </c>
      <c r="E115" s="22">
        <v>162</v>
      </c>
      <c r="F115" s="22"/>
    </row>
    <row r="116" spans="1:6" s="2" customFormat="1" x14ac:dyDescent="0.25">
      <c r="A116" s="17"/>
      <c r="B116" s="36"/>
      <c r="C116" s="30">
        <v>4110</v>
      </c>
      <c r="D116" s="19" t="s">
        <v>16</v>
      </c>
      <c r="E116" s="22">
        <v>3045</v>
      </c>
      <c r="F116" s="22"/>
    </row>
    <row r="117" spans="1:6" s="2" customFormat="1" x14ac:dyDescent="0.25">
      <c r="A117" s="17"/>
      <c r="B117" s="36"/>
      <c r="C117" s="30">
        <v>4210</v>
      </c>
      <c r="D117" s="19" t="s">
        <v>26</v>
      </c>
      <c r="E117" s="22"/>
      <c r="F117" s="22">
        <v>388</v>
      </c>
    </row>
    <row r="118" spans="1:6" s="2" customFormat="1" x14ac:dyDescent="0.25">
      <c r="A118" s="17"/>
      <c r="B118" s="36"/>
      <c r="C118" s="30">
        <v>4270</v>
      </c>
      <c r="D118" s="19" t="s">
        <v>14</v>
      </c>
      <c r="E118" s="22"/>
      <c r="F118" s="22">
        <v>60</v>
      </c>
    </row>
    <row r="119" spans="1:6" s="2" customFormat="1" x14ac:dyDescent="0.25">
      <c r="A119" s="17"/>
      <c r="B119" s="36"/>
      <c r="C119" s="30">
        <v>4280</v>
      </c>
      <c r="D119" s="19" t="s">
        <v>17</v>
      </c>
      <c r="E119" s="22"/>
      <c r="F119" s="22">
        <v>227</v>
      </c>
    </row>
    <row r="120" spans="1:6" s="2" customFormat="1" x14ac:dyDescent="0.25">
      <c r="A120" s="17"/>
      <c r="B120" s="36"/>
      <c r="C120" s="30">
        <v>4300</v>
      </c>
      <c r="D120" s="19" t="s">
        <v>8</v>
      </c>
      <c r="E120" s="22"/>
      <c r="F120" s="22">
        <v>2227</v>
      </c>
    </row>
    <row r="121" spans="1:6" s="2" customFormat="1" x14ac:dyDescent="0.25">
      <c r="A121" s="17"/>
      <c r="B121" s="36"/>
      <c r="C121" s="30">
        <v>4360</v>
      </c>
      <c r="D121" s="19" t="s">
        <v>9</v>
      </c>
      <c r="E121" s="22"/>
      <c r="F121" s="22">
        <v>210</v>
      </c>
    </row>
    <row r="122" spans="1:6" s="2" customFormat="1" x14ac:dyDescent="0.25">
      <c r="A122" s="17"/>
      <c r="B122" s="36"/>
      <c r="C122" s="30">
        <v>4410</v>
      </c>
      <c r="D122" s="19" t="s">
        <v>25</v>
      </c>
      <c r="E122" s="22"/>
      <c r="F122" s="22">
        <v>95</v>
      </c>
    </row>
    <row r="123" spans="1:6" s="2" customFormat="1" x14ac:dyDescent="0.25">
      <c r="A123" s="17"/>
      <c r="B123" s="36"/>
      <c r="C123" s="30"/>
      <c r="D123" s="20" t="s">
        <v>24</v>
      </c>
      <c r="E123" s="21">
        <f>SUM(E124:E137)</f>
        <v>80139</v>
      </c>
      <c r="F123" s="21">
        <f>SUM(F124:F137)</f>
        <v>73703</v>
      </c>
    </row>
    <row r="124" spans="1:6" s="2" customFormat="1" x14ac:dyDescent="0.25">
      <c r="A124" s="17"/>
      <c r="B124" s="36"/>
      <c r="C124" s="30">
        <v>4010</v>
      </c>
      <c r="D124" s="19" t="s">
        <v>15</v>
      </c>
      <c r="E124" s="22">
        <v>60322</v>
      </c>
      <c r="F124" s="22"/>
    </row>
    <row r="125" spans="1:6" s="2" customFormat="1" x14ac:dyDescent="0.25">
      <c r="A125" s="17"/>
      <c r="B125" s="36"/>
      <c r="C125" s="30">
        <v>4110</v>
      </c>
      <c r="D125" s="19" t="s">
        <v>16</v>
      </c>
      <c r="E125" s="22"/>
      <c r="F125" s="22">
        <v>12507</v>
      </c>
    </row>
    <row r="126" spans="1:6" s="2" customFormat="1" x14ac:dyDescent="0.25">
      <c r="A126" s="17"/>
      <c r="B126" s="36"/>
      <c r="C126" s="30">
        <v>4120</v>
      </c>
      <c r="D126" s="19" t="s">
        <v>23</v>
      </c>
      <c r="E126" s="22"/>
      <c r="F126" s="22">
        <v>23701</v>
      </c>
    </row>
    <row r="127" spans="1:6" s="2" customFormat="1" x14ac:dyDescent="0.25">
      <c r="A127" s="17"/>
      <c r="B127" s="36"/>
      <c r="C127" s="30">
        <v>4140</v>
      </c>
      <c r="D127" s="19" t="s">
        <v>13</v>
      </c>
      <c r="E127" s="22"/>
      <c r="F127" s="22">
        <v>3307</v>
      </c>
    </row>
    <row r="128" spans="1:6" s="2" customFormat="1" x14ac:dyDescent="0.25">
      <c r="A128" s="17"/>
      <c r="B128" s="36"/>
      <c r="C128" s="30">
        <v>4170</v>
      </c>
      <c r="D128" s="19" t="s">
        <v>11</v>
      </c>
      <c r="E128" s="22"/>
      <c r="F128" s="22">
        <v>4135</v>
      </c>
    </row>
    <row r="129" spans="1:6" s="2" customFormat="1" x14ac:dyDescent="0.25">
      <c r="A129" s="17"/>
      <c r="B129" s="36"/>
      <c r="C129" s="30">
        <v>4210</v>
      </c>
      <c r="D129" s="19" t="s">
        <v>26</v>
      </c>
      <c r="E129" s="22">
        <v>12411</v>
      </c>
      <c r="F129" s="22"/>
    </row>
    <row r="130" spans="1:6" s="2" customFormat="1" x14ac:dyDescent="0.25">
      <c r="A130" s="17"/>
      <c r="B130" s="36"/>
      <c r="C130" s="30">
        <v>4240</v>
      </c>
      <c r="D130" s="19" t="s">
        <v>27</v>
      </c>
      <c r="E130" s="22"/>
      <c r="F130" s="22">
        <v>2000</v>
      </c>
    </row>
    <row r="131" spans="1:6" s="2" customFormat="1" x14ac:dyDescent="0.25">
      <c r="A131" s="17"/>
      <c r="B131" s="36"/>
      <c r="C131" s="30">
        <v>4260</v>
      </c>
      <c r="D131" s="19" t="s">
        <v>34</v>
      </c>
      <c r="E131" s="22"/>
      <c r="F131" s="22">
        <v>13684</v>
      </c>
    </row>
    <row r="132" spans="1:6" s="2" customFormat="1" x14ac:dyDescent="0.25">
      <c r="A132" s="17"/>
      <c r="B132" s="36"/>
      <c r="C132" s="30">
        <v>4270</v>
      </c>
      <c r="D132" s="19" t="s">
        <v>14</v>
      </c>
      <c r="E132" s="22">
        <v>3604</v>
      </c>
      <c r="F132" s="22"/>
    </row>
    <row r="133" spans="1:6" s="2" customFormat="1" x14ac:dyDescent="0.25">
      <c r="A133" s="17"/>
      <c r="B133" s="36"/>
      <c r="C133" s="30">
        <v>4280</v>
      </c>
      <c r="D133" s="19" t="s">
        <v>17</v>
      </c>
      <c r="E133" s="22"/>
      <c r="F133" s="22">
        <v>3427</v>
      </c>
    </row>
    <row r="134" spans="1:6" s="2" customFormat="1" x14ac:dyDescent="0.25">
      <c r="A134" s="17"/>
      <c r="B134" s="36"/>
      <c r="C134" s="30">
        <v>4300</v>
      </c>
      <c r="D134" s="19" t="s">
        <v>8</v>
      </c>
      <c r="E134" s="22"/>
      <c r="F134" s="22">
        <v>8876</v>
      </c>
    </row>
    <row r="135" spans="1:6" s="2" customFormat="1" x14ac:dyDescent="0.25">
      <c r="A135" s="17"/>
      <c r="B135" s="36"/>
      <c r="C135" s="30">
        <v>4360</v>
      </c>
      <c r="D135" s="19" t="s">
        <v>9</v>
      </c>
      <c r="E135" s="22">
        <v>13</v>
      </c>
      <c r="F135" s="22"/>
    </row>
    <row r="136" spans="1:6" s="2" customFormat="1" x14ac:dyDescent="0.25">
      <c r="A136" s="17"/>
      <c r="B136" s="36"/>
      <c r="C136" s="30">
        <v>4430</v>
      </c>
      <c r="D136" s="19" t="s">
        <v>18</v>
      </c>
      <c r="E136" s="22">
        <v>3789</v>
      </c>
      <c r="F136" s="22"/>
    </row>
    <row r="137" spans="1:6" s="2" customFormat="1" x14ac:dyDescent="0.25">
      <c r="A137" s="25"/>
      <c r="B137" s="63"/>
      <c r="C137" s="30">
        <v>4700</v>
      </c>
      <c r="D137" s="19" t="s">
        <v>53</v>
      </c>
      <c r="E137" s="22"/>
      <c r="F137" s="22">
        <v>2066</v>
      </c>
    </row>
    <row r="138" spans="1:6" s="2" customFormat="1" x14ac:dyDescent="0.25">
      <c r="A138" s="24"/>
      <c r="B138" s="24"/>
      <c r="C138" s="24"/>
      <c r="D138" s="24"/>
      <c r="E138" s="38"/>
      <c r="F138" s="38"/>
    </row>
    <row r="139" spans="1:6" s="2" customFormat="1" x14ac:dyDescent="0.25">
      <c r="A139" s="24"/>
      <c r="B139" s="24"/>
      <c r="C139" s="24"/>
      <c r="D139" s="24"/>
      <c r="E139" s="38"/>
      <c r="F139" s="38"/>
    </row>
    <row r="140" spans="1:6" s="2" customFormat="1" x14ac:dyDescent="0.25">
      <c r="A140" s="24"/>
      <c r="B140" s="24"/>
      <c r="C140" s="24"/>
      <c r="D140" s="24"/>
      <c r="E140" s="38"/>
      <c r="F140" s="38"/>
    </row>
    <row r="141" spans="1:6" s="2" customFormat="1" x14ac:dyDescent="0.25">
      <c r="A141" s="7" t="s">
        <v>0</v>
      </c>
      <c r="B141" s="7" t="s">
        <v>1</v>
      </c>
      <c r="C141" s="7" t="s">
        <v>2</v>
      </c>
      <c r="D141" s="8" t="s">
        <v>3</v>
      </c>
      <c r="E141" s="7" t="s">
        <v>4</v>
      </c>
      <c r="F141" s="9" t="s">
        <v>5</v>
      </c>
    </row>
    <row r="142" spans="1:6" s="2" customFormat="1" x14ac:dyDescent="0.25">
      <c r="A142" s="31"/>
      <c r="B142" s="10"/>
      <c r="C142" s="10"/>
      <c r="D142" s="11"/>
      <c r="E142" s="10"/>
      <c r="F142" s="12"/>
    </row>
    <row r="143" spans="1:6" s="2" customFormat="1" x14ac:dyDescent="0.25">
      <c r="A143" s="32"/>
      <c r="B143" s="64">
        <v>80134</v>
      </c>
      <c r="C143" s="29"/>
      <c r="D143" s="13" t="s">
        <v>105</v>
      </c>
      <c r="E143" s="14">
        <f>E144</f>
        <v>1793</v>
      </c>
      <c r="F143" s="14">
        <f>F144</f>
        <v>1695</v>
      </c>
    </row>
    <row r="144" spans="1:6" s="2" customFormat="1" x14ac:dyDescent="0.25">
      <c r="A144" s="17"/>
      <c r="B144" s="36"/>
      <c r="C144" s="63"/>
      <c r="D144" s="80" t="s">
        <v>101</v>
      </c>
      <c r="E144" s="81">
        <f>SUM(E145:E151)</f>
        <v>1793</v>
      </c>
      <c r="F144" s="81">
        <f>SUM(F145:F151)</f>
        <v>1695</v>
      </c>
    </row>
    <row r="145" spans="1:6" s="2" customFormat="1" x14ac:dyDescent="0.25">
      <c r="A145" s="17"/>
      <c r="B145" s="36"/>
      <c r="C145" s="63">
        <v>3020</v>
      </c>
      <c r="D145" s="25" t="s">
        <v>49</v>
      </c>
      <c r="E145" s="75">
        <v>35</v>
      </c>
      <c r="F145" s="75"/>
    </row>
    <row r="146" spans="1:6" s="2" customFormat="1" x14ac:dyDescent="0.25">
      <c r="A146" s="17"/>
      <c r="B146" s="36"/>
      <c r="C146" s="63">
        <v>4010</v>
      </c>
      <c r="D146" s="25" t="s">
        <v>15</v>
      </c>
      <c r="E146" s="75">
        <v>785</v>
      </c>
      <c r="F146" s="75"/>
    </row>
    <row r="147" spans="1:6" s="2" customFormat="1" x14ac:dyDescent="0.25">
      <c r="A147" s="17"/>
      <c r="B147" s="36"/>
      <c r="C147" s="63">
        <v>4110</v>
      </c>
      <c r="D147" s="25" t="s">
        <v>16</v>
      </c>
      <c r="E147" s="75">
        <v>925</v>
      </c>
      <c r="F147" s="75"/>
    </row>
    <row r="148" spans="1:6" s="2" customFormat="1" x14ac:dyDescent="0.25">
      <c r="A148" s="17"/>
      <c r="B148" s="36"/>
      <c r="C148" s="63">
        <v>4120</v>
      </c>
      <c r="D148" s="25" t="s">
        <v>64</v>
      </c>
      <c r="E148" s="75">
        <v>48</v>
      </c>
      <c r="F148" s="75"/>
    </row>
    <row r="149" spans="1:6" s="2" customFormat="1" x14ac:dyDescent="0.25">
      <c r="A149" s="17"/>
      <c r="B149" s="36"/>
      <c r="C149" s="63">
        <v>4280</v>
      </c>
      <c r="D149" s="25" t="s">
        <v>17</v>
      </c>
      <c r="E149" s="75"/>
      <c r="F149" s="75">
        <v>55</v>
      </c>
    </row>
    <row r="150" spans="1:6" s="2" customFormat="1" x14ac:dyDescent="0.25">
      <c r="A150" s="17"/>
      <c r="B150" s="36"/>
      <c r="C150" s="63">
        <v>4410</v>
      </c>
      <c r="D150" s="25" t="s">
        <v>25</v>
      </c>
      <c r="E150" s="75"/>
      <c r="F150" s="75">
        <v>56</v>
      </c>
    </row>
    <row r="151" spans="1:6" s="2" customFormat="1" x14ac:dyDescent="0.25">
      <c r="A151" s="17"/>
      <c r="B151" s="63"/>
      <c r="C151" s="63">
        <v>4440</v>
      </c>
      <c r="D151" s="25" t="s">
        <v>29</v>
      </c>
      <c r="E151" s="75"/>
      <c r="F151" s="75">
        <v>1584</v>
      </c>
    </row>
    <row r="152" spans="1:6" s="2" customFormat="1" x14ac:dyDescent="0.25">
      <c r="A152" s="17"/>
      <c r="B152" s="64">
        <v>80144</v>
      </c>
      <c r="C152" s="77"/>
      <c r="D152" s="72" t="s">
        <v>106</v>
      </c>
      <c r="E152" s="79">
        <f>E153</f>
        <v>4452</v>
      </c>
      <c r="F152" s="79">
        <f>F153</f>
        <v>4992</v>
      </c>
    </row>
    <row r="153" spans="1:6" s="2" customFormat="1" x14ac:dyDescent="0.25">
      <c r="A153" s="17"/>
      <c r="B153" s="36"/>
      <c r="C153" s="63"/>
      <c r="D153" s="80" t="s">
        <v>101</v>
      </c>
      <c r="E153" s="81">
        <f>E156</f>
        <v>4452</v>
      </c>
      <c r="F153" s="81">
        <f>SUM(F154:F159)</f>
        <v>4992</v>
      </c>
    </row>
    <row r="154" spans="1:6" s="2" customFormat="1" x14ac:dyDescent="0.25">
      <c r="A154" s="17"/>
      <c r="B154" s="36"/>
      <c r="C154" s="63">
        <v>3020</v>
      </c>
      <c r="D154" s="25" t="s">
        <v>49</v>
      </c>
      <c r="E154" s="75"/>
      <c r="F154" s="75">
        <v>297</v>
      </c>
    </row>
    <row r="155" spans="1:6" s="2" customFormat="1" x14ac:dyDescent="0.25">
      <c r="A155" s="17"/>
      <c r="B155" s="36"/>
      <c r="C155" s="63">
        <v>4120</v>
      </c>
      <c r="D155" s="25" t="s">
        <v>64</v>
      </c>
      <c r="E155" s="75"/>
      <c r="F155" s="75">
        <v>510</v>
      </c>
    </row>
    <row r="156" spans="1:6" s="2" customFormat="1" x14ac:dyDescent="0.25">
      <c r="A156" s="17"/>
      <c r="B156" s="36"/>
      <c r="C156" s="63">
        <v>4210</v>
      </c>
      <c r="D156" s="35" t="s">
        <v>26</v>
      </c>
      <c r="E156" s="75">
        <v>4452</v>
      </c>
      <c r="F156" s="75"/>
    </row>
    <row r="157" spans="1:6" s="2" customFormat="1" x14ac:dyDescent="0.25">
      <c r="A157" s="17"/>
      <c r="B157" s="36"/>
      <c r="C157" s="63">
        <v>4280</v>
      </c>
      <c r="D157" s="25" t="s">
        <v>113</v>
      </c>
      <c r="E157" s="75"/>
      <c r="F157" s="75">
        <v>420</v>
      </c>
    </row>
    <row r="158" spans="1:6" s="2" customFormat="1" x14ac:dyDescent="0.25">
      <c r="A158" s="17"/>
      <c r="B158" s="36"/>
      <c r="C158" s="63">
        <v>4410</v>
      </c>
      <c r="D158" s="25" t="s">
        <v>25</v>
      </c>
      <c r="E158" s="75"/>
      <c r="F158" s="75">
        <v>136</v>
      </c>
    </row>
    <row r="159" spans="1:6" s="2" customFormat="1" x14ac:dyDescent="0.25">
      <c r="A159" s="17"/>
      <c r="B159" s="63"/>
      <c r="C159" s="30">
        <v>4440</v>
      </c>
      <c r="D159" s="19" t="s">
        <v>29</v>
      </c>
      <c r="E159" s="22"/>
      <c r="F159" s="22">
        <v>3629</v>
      </c>
    </row>
    <row r="160" spans="1:6" s="2" customFormat="1" x14ac:dyDescent="0.25">
      <c r="A160" s="17"/>
      <c r="B160" s="65">
        <v>80146</v>
      </c>
      <c r="C160" s="29"/>
      <c r="D160" s="13" t="s">
        <v>35</v>
      </c>
      <c r="E160" s="14">
        <v>0</v>
      </c>
      <c r="F160" s="14">
        <f>F161+F166+F163</f>
        <v>13598</v>
      </c>
    </row>
    <row r="161" spans="1:6" s="2" customFormat="1" x14ac:dyDescent="0.25">
      <c r="A161" s="17"/>
      <c r="B161" s="36"/>
      <c r="C161" s="30"/>
      <c r="D161" s="20" t="s">
        <v>20</v>
      </c>
      <c r="E161" s="21">
        <v>0</v>
      </c>
      <c r="F161" s="21">
        <v>1</v>
      </c>
    </row>
    <row r="162" spans="1:6" s="2" customFormat="1" x14ac:dyDescent="0.25">
      <c r="A162" s="17"/>
      <c r="B162" s="36"/>
      <c r="C162" s="30">
        <v>4700</v>
      </c>
      <c r="D162" s="19" t="s">
        <v>53</v>
      </c>
      <c r="E162" s="22"/>
      <c r="F162" s="22">
        <v>1</v>
      </c>
    </row>
    <row r="163" spans="1:6" s="2" customFormat="1" x14ac:dyDescent="0.25">
      <c r="A163" s="17"/>
      <c r="B163" s="36"/>
      <c r="C163" s="30"/>
      <c r="D163" s="20" t="s">
        <v>88</v>
      </c>
      <c r="E163" s="21"/>
      <c r="F163" s="21">
        <f>F164+F165</f>
        <v>7161</v>
      </c>
    </row>
    <row r="164" spans="1:6" s="2" customFormat="1" x14ac:dyDescent="0.25">
      <c r="A164" s="17"/>
      <c r="B164" s="36"/>
      <c r="C164" s="30">
        <v>4410</v>
      </c>
      <c r="D164" s="19" t="s">
        <v>25</v>
      </c>
      <c r="E164" s="22"/>
      <c r="F164" s="22">
        <v>2491</v>
      </c>
    </row>
    <row r="165" spans="1:6" s="2" customFormat="1" x14ac:dyDescent="0.25">
      <c r="A165" s="17"/>
      <c r="B165" s="36"/>
      <c r="C165" s="30">
        <v>4700</v>
      </c>
      <c r="D165" s="19" t="s">
        <v>53</v>
      </c>
      <c r="E165" s="22"/>
      <c r="F165" s="22">
        <v>4670</v>
      </c>
    </row>
    <row r="166" spans="1:6" s="2" customFormat="1" x14ac:dyDescent="0.25">
      <c r="A166" s="17"/>
      <c r="B166" s="36"/>
      <c r="C166" s="30"/>
      <c r="D166" s="20" t="s">
        <v>24</v>
      </c>
      <c r="E166" s="21"/>
      <c r="F166" s="21">
        <f>F167+F168</f>
        <v>6436</v>
      </c>
    </row>
    <row r="167" spans="1:6" s="2" customFormat="1" x14ac:dyDescent="0.25">
      <c r="A167" s="17"/>
      <c r="B167" s="36"/>
      <c r="C167" s="30">
        <v>4410</v>
      </c>
      <c r="D167" s="19" t="s">
        <v>25</v>
      </c>
      <c r="E167" s="22"/>
      <c r="F167" s="22">
        <v>2934</v>
      </c>
    </row>
    <row r="168" spans="1:6" s="2" customFormat="1" x14ac:dyDescent="0.25">
      <c r="A168" s="17"/>
      <c r="B168" s="63"/>
      <c r="C168" s="30">
        <v>4700</v>
      </c>
      <c r="D168" s="19" t="s">
        <v>53</v>
      </c>
      <c r="E168" s="22"/>
      <c r="F168" s="22">
        <v>3502</v>
      </c>
    </row>
    <row r="169" spans="1:6" s="2" customFormat="1" x14ac:dyDescent="0.25">
      <c r="A169" s="17"/>
      <c r="B169" s="26">
        <v>80195</v>
      </c>
      <c r="C169" s="29"/>
      <c r="D169" s="13" t="s">
        <v>89</v>
      </c>
      <c r="E169" s="14">
        <f>E170+E172</f>
        <v>1151</v>
      </c>
      <c r="F169" s="14">
        <v>0</v>
      </c>
    </row>
    <row r="170" spans="1:6" s="2" customFormat="1" x14ac:dyDescent="0.25">
      <c r="A170" s="17"/>
      <c r="B170" s="17"/>
      <c r="C170" s="30"/>
      <c r="D170" s="20" t="s">
        <v>88</v>
      </c>
      <c r="E170" s="21">
        <v>1144</v>
      </c>
      <c r="F170" s="21"/>
    </row>
    <row r="171" spans="1:6" s="2" customFormat="1" x14ac:dyDescent="0.25">
      <c r="A171" s="17"/>
      <c r="B171" s="17"/>
      <c r="C171" s="30">
        <v>4440</v>
      </c>
      <c r="D171" s="19" t="s">
        <v>29</v>
      </c>
      <c r="E171" s="22">
        <v>1144</v>
      </c>
      <c r="F171" s="22"/>
    </row>
    <row r="172" spans="1:6" s="2" customFormat="1" x14ac:dyDescent="0.25">
      <c r="A172" s="17"/>
      <c r="B172" s="17"/>
      <c r="C172" s="30"/>
      <c r="D172" s="20" t="s">
        <v>114</v>
      </c>
      <c r="E172" s="21">
        <f>E173</f>
        <v>7</v>
      </c>
      <c r="F172" s="21"/>
    </row>
    <row r="173" spans="1:6" s="2" customFormat="1" x14ac:dyDescent="0.25">
      <c r="A173" s="25"/>
      <c r="B173" s="25"/>
      <c r="C173" s="30">
        <v>4440</v>
      </c>
      <c r="D173" s="19" t="s">
        <v>29</v>
      </c>
      <c r="E173" s="22">
        <v>7</v>
      </c>
      <c r="F173" s="22"/>
    </row>
    <row r="174" spans="1:6" s="2" customFormat="1" x14ac:dyDescent="0.25">
      <c r="A174" s="24"/>
      <c r="B174" s="24"/>
      <c r="C174" s="24"/>
      <c r="D174" s="24"/>
      <c r="E174" s="38"/>
      <c r="F174" s="38"/>
    </row>
    <row r="175" spans="1:6" s="2" customFormat="1" x14ac:dyDescent="0.25">
      <c r="A175" s="24"/>
      <c r="B175" s="24"/>
      <c r="C175" s="24"/>
      <c r="D175" s="24"/>
      <c r="E175" s="38"/>
      <c r="F175" s="38"/>
    </row>
    <row r="176" spans="1:6" s="2" customFormat="1" x14ac:dyDescent="0.25">
      <c r="A176" s="7" t="s">
        <v>0</v>
      </c>
      <c r="B176" s="7" t="s">
        <v>1</v>
      </c>
      <c r="C176" s="7" t="s">
        <v>2</v>
      </c>
      <c r="D176" s="8" t="s">
        <v>3</v>
      </c>
      <c r="E176" s="7" t="s">
        <v>4</v>
      </c>
      <c r="F176" s="9" t="s">
        <v>5</v>
      </c>
    </row>
    <row r="177" spans="1:6" s="2" customFormat="1" x14ac:dyDescent="0.25">
      <c r="A177" s="10"/>
      <c r="B177" s="10"/>
      <c r="C177" s="10"/>
      <c r="D177" s="11"/>
      <c r="E177" s="10"/>
      <c r="F177" s="12"/>
    </row>
    <row r="178" spans="1:6" s="2" customFormat="1" x14ac:dyDescent="0.25">
      <c r="A178" s="15">
        <v>852</v>
      </c>
      <c r="B178" s="15"/>
      <c r="C178" s="72"/>
      <c r="D178" s="72" t="s">
        <v>31</v>
      </c>
      <c r="E178" s="79">
        <f>E200+E235+E239+E179</f>
        <v>187569</v>
      </c>
      <c r="F178" s="79">
        <f>F200+F235+F239+F179</f>
        <v>187569</v>
      </c>
    </row>
    <row r="179" spans="1:6" s="2" customFormat="1" x14ac:dyDescent="0.25">
      <c r="A179" s="26"/>
      <c r="B179" s="64">
        <v>85201</v>
      </c>
      <c r="C179" s="29"/>
      <c r="D179" s="13" t="s">
        <v>96</v>
      </c>
      <c r="E179" s="14">
        <f>E180</f>
        <v>31980</v>
      </c>
      <c r="F179" s="14">
        <f>F180</f>
        <v>31980</v>
      </c>
    </row>
    <row r="180" spans="1:6" s="2" customFormat="1" x14ac:dyDescent="0.25">
      <c r="A180" s="15"/>
      <c r="B180" s="65"/>
      <c r="C180" s="29"/>
      <c r="D180" s="20" t="s">
        <v>97</v>
      </c>
      <c r="E180" s="21">
        <f>SUM(E181:E194)+SUM(E195:E199)</f>
        <v>31980</v>
      </c>
      <c r="F180" s="21">
        <f>SUM(F181:F194)+SUM(F195:F199)</f>
        <v>31980</v>
      </c>
    </row>
    <row r="181" spans="1:6" s="2" customFormat="1" x14ac:dyDescent="0.25">
      <c r="A181" s="15"/>
      <c r="B181" s="65"/>
      <c r="C181" s="30">
        <v>3020</v>
      </c>
      <c r="D181" s="19" t="s">
        <v>49</v>
      </c>
      <c r="E181" s="22"/>
      <c r="F181" s="22">
        <v>89</v>
      </c>
    </row>
    <row r="182" spans="1:6" s="2" customFormat="1" x14ac:dyDescent="0.25">
      <c r="A182" s="15"/>
      <c r="B182" s="65"/>
      <c r="C182" s="30">
        <v>3110</v>
      </c>
      <c r="D182" s="19" t="s">
        <v>93</v>
      </c>
      <c r="E182" s="22"/>
      <c r="F182" s="22">
        <v>205</v>
      </c>
    </row>
    <row r="183" spans="1:6" s="2" customFormat="1" x14ac:dyDescent="0.25">
      <c r="A183" s="15"/>
      <c r="B183" s="65"/>
      <c r="C183" s="30">
        <v>4010</v>
      </c>
      <c r="D183" s="19" t="s">
        <v>15</v>
      </c>
      <c r="E183" s="22">
        <v>25913</v>
      </c>
      <c r="F183" s="22"/>
    </row>
    <row r="184" spans="1:6" s="2" customFormat="1" x14ac:dyDescent="0.25">
      <c r="A184" s="15"/>
      <c r="B184" s="65"/>
      <c r="C184" s="30">
        <v>4110</v>
      </c>
      <c r="D184" s="19" t="s">
        <v>16</v>
      </c>
      <c r="E184" s="22">
        <v>3300</v>
      </c>
      <c r="F184" s="22"/>
    </row>
    <row r="185" spans="1:6" s="2" customFormat="1" x14ac:dyDescent="0.25">
      <c r="A185" s="15"/>
      <c r="B185" s="65"/>
      <c r="C185" s="30">
        <v>4120</v>
      </c>
      <c r="D185" s="19" t="s">
        <v>23</v>
      </c>
      <c r="E185" s="22"/>
      <c r="F185" s="22">
        <v>6392</v>
      </c>
    </row>
    <row r="186" spans="1:6" s="2" customFormat="1" x14ac:dyDescent="0.25">
      <c r="A186" s="15"/>
      <c r="B186" s="65"/>
      <c r="C186" s="30">
        <v>4210</v>
      </c>
      <c r="D186" s="19" t="s">
        <v>26</v>
      </c>
      <c r="E186" s="22">
        <v>587</v>
      </c>
      <c r="F186" s="22"/>
    </row>
    <row r="187" spans="1:6" s="2" customFormat="1" x14ac:dyDescent="0.25">
      <c r="A187" s="15"/>
      <c r="B187" s="65"/>
      <c r="C187" s="30">
        <v>4220</v>
      </c>
      <c r="D187" s="19" t="s">
        <v>33</v>
      </c>
      <c r="E187" s="22"/>
      <c r="F187" s="22">
        <v>3600</v>
      </c>
    </row>
    <row r="188" spans="1:6" s="2" customFormat="1" x14ac:dyDescent="0.25">
      <c r="A188" s="15"/>
      <c r="B188" s="65"/>
      <c r="C188" s="30">
        <v>4230</v>
      </c>
      <c r="D188" s="19" t="s">
        <v>83</v>
      </c>
      <c r="E188" s="22">
        <v>184</v>
      </c>
      <c r="F188" s="22"/>
    </row>
    <row r="189" spans="1:6" s="2" customFormat="1" x14ac:dyDescent="0.25">
      <c r="A189" s="15"/>
      <c r="B189" s="65"/>
      <c r="C189" s="30">
        <v>4240</v>
      </c>
      <c r="D189" s="19" t="s">
        <v>46</v>
      </c>
      <c r="E189" s="22"/>
      <c r="F189" s="22">
        <v>745</v>
      </c>
    </row>
    <row r="190" spans="1:6" s="2" customFormat="1" x14ac:dyDescent="0.25">
      <c r="A190" s="15"/>
      <c r="B190" s="65"/>
      <c r="C190" s="30">
        <v>4260</v>
      </c>
      <c r="D190" s="19" t="s">
        <v>28</v>
      </c>
      <c r="E190" s="22"/>
      <c r="F190" s="22">
        <v>12612</v>
      </c>
    </row>
    <row r="191" spans="1:6" s="2" customFormat="1" x14ac:dyDescent="0.25">
      <c r="A191" s="15"/>
      <c r="B191" s="65"/>
      <c r="C191" s="30">
        <v>4270</v>
      </c>
      <c r="D191" s="19" t="s">
        <v>14</v>
      </c>
      <c r="E191" s="22">
        <v>198</v>
      </c>
      <c r="F191" s="22"/>
    </row>
    <row r="192" spans="1:6" s="2" customFormat="1" x14ac:dyDescent="0.25">
      <c r="A192" s="15"/>
      <c r="B192" s="65"/>
      <c r="C192" s="30">
        <v>4280</v>
      </c>
      <c r="D192" s="19" t="s">
        <v>17</v>
      </c>
      <c r="E192" s="22"/>
      <c r="F192" s="22">
        <v>297</v>
      </c>
    </row>
    <row r="193" spans="1:6" s="2" customFormat="1" x14ac:dyDescent="0.25">
      <c r="A193" s="15"/>
      <c r="B193" s="65"/>
      <c r="C193" s="30">
        <v>4300</v>
      </c>
      <c r="D193" s="19" t="s">
        <v>8</v>
      </c>
      <c r="E193" s="22"/>
      <c r="F193" s="22">
        <v>4725</v>
      </c>
    </row>
    <row r="194" spans="1:6" s="2" customFormat="1" x14ac:dyDescent="0.25">
      <c r="A194" s="15"/>
      <c r="B194" s="65"/>
      <c r="C194" s="30">
        <v>4360</v>
      </c>
      <c r="D194" s="19" t="s">
        <v>9</v>
      </c>
      <c r="E194" s="22"/>
      <c r="F194" s="22">
        <v>1032</v>
      </c>
    </row>
    <row r="195" spans="1:6" s="2" customFormat="1" x14ac:dyDescent="0.25">
      <c r="A195" s="15"/>
      <c r="B195" s="65"/>
      <c r="C195" s="30">
        <v>4410</v>
      </c>
      <c r="D195" s="19" t="s">
        <v>25</v>
      </c>
      <c r="E195" s="22">
        <v>412</v>
      </c>
      <c r="F195" s="22"/>
    </row>
    <row r="196" spans="1:6" s="2" customFormat="1" x14ac:dyDescent="0.25">
      <c r="A196" s="15"/>
      <c r="B196" s="65"/>
      <c r="C196" s="30">
        <v>4430</v>
      </c>
      <c r="D196" s="19" t="s">
        <v>18</v>
      </c>
      <c r="E196" s="22"/>
      <c r="F196" s="22">
        <v>2202</v>
      </c>
    </row>
    <row r="197" spans="1:6" s="2" customFormat="1" x14ac:dyDescent="0.25">
      <c r="A197" s="15"/>
      <c r="B197" s="65"/>
      <c r="C197" s="30">
        <v>4440</v>
      </c>
      <c r="D197" s="19" t="s">
        <v>29</v>
      </c>
      <c r="E197" s="22">
        <v>1184</v>
      </c>
      <c r="F197" s="22"/>
    </row>
    <row r="198" spans="1:6" s="2" customFormat="1" x14ac:dyDescent="0.25">
      <c r="A198" s="15"/>
      <c r="B198" s="65"/>
      <c r="C198" s="30">
        <v>4520</v>
      </c>
      <c r="D198" s="19" t="s">
        <v>98</v>
      </c>
      <c r="E198" s="22"/>
      <c r="F198" s="22">
        <v>81</v>
      </c>
    </row>
    <row r="199" spans="1:6" s="2" customFormat="1" x14ac:dyDescent="0.25">
      <c r="A199" s="15"/>
      <c r="B199" s="65"/>
      <c r="C199" s="30">
        <v>4700</v>
      </c>
      <c r="D199" s="19" t="s">
        <v>53</v>
      </c>
      <c r="E199" s="22">
        <v>202</v>
      </c>
      <c r="F199" s="22"/>
    </row>
    <row r="200" spans="1:6" s="2" customFormat="1" x14ac:dyDescent="0.25">
      <c r="A200" s="15"/>
      <c r="B200" s="64">
        <v>85202</v>
      </c>
      <c r="C200" s="29"/>
      <c r="D200" s="13" t="s">
        <v>36</v>
      </c>
      <c r="E200" s="14">
        <f>E201+E213</f>
        <v>153600</v>
      </c>
      <c r="F200" s="14">
        <f>F201+F213</f>
        <v>153600</v>
      </c>
    </row>
    <row r="201" spans="1:6" s="2" customFormat="1" x14ac:dyDescent="0.25">
      <c r="A201" s="17"/>
      <c r="B201" s="36"/>
      <c r="C201" s="30"/>
      <c r="D201" s="27" t="s">
        <v>32</v>
      </c>
      <c r="E201" s="21">
        <f>SUM(E202:E209)</f>
        <v>7502</v>
      </c>
      <c r="F201" s="21">
        <f>SUM(F202:F209)</f>
        <v>7502</v>
      </c>
    </row>
    <row r="202" spans="1:6" s="2" customFormat="1" x14ac:dyDescent="0.25">
      <c r="A202" s="17"/>
      <c r="B202" s="36"/>
      <c r="C202" s="30">
        <v>4010</v>
      </c>
      <c r="D202" s="19" t="s">
        <v>15</v>
      </c>
      <c r="E202" s="22"/>
      <c r="F202" s="22">
        <v>443</v>
      </c>
    </row>
    <row r="203" spans="1:6" s="2" customFormat="1" x14ac:dyDescent="0.25">
      <c r="A203" s="17"/>
      <c r="B203" s="36"/>
      <c r="C203" s="30">
        <v>4110</v>
      </c>
      <c r="D203" s="19" t="s">
        <v>16</v>
      </c>
      <c r="E203" s="22"/>
      <c r="F203" s="22">
        <v>784</v>
      </c>
    </row>
    <row r="204" spans="1:6" s="2" customFormat="1" x14ac:dyDescent="0.25">
      <c r="A204" s="17"/>
      <c r="B204" s="36"/>
      <c r="C204" s="30">
        <v>4120</v>
      </c>
      <c r="D204" s="19" t="s">
        <v>23</v>
      </c>
      <c r="E204" s="22"/>
      <c r="F204" s="22">
        <v>1173</v>
      </c>
    </row>
    <row r="205" spans="1:6" s="2" customFormat="1" x14ac:dyDescent="0.25">
      <c r="A205" s="17"/>
      <c r="B205" s="36"/>
      <c r="C205" s="30">
        <v>4210</v>
      </c>
      <c r="D205" s="19" t="s">
        <v>26</v>
      </c>
      <c r="E205" s="22">
        <v>3961</v>
      </c>
      <c r="F205" s="22"/>
    </row>
    <row r="206" spans="1:6" s="2" customFormat="1" x14ac:dyDescent="0.25">
      <c r="A206" s="17"/>
      <c r="B206" s="36"/>
      <c r="C206" s="30">
        <v>4260</v>
      </c>
      <c r="D206" s="19" t="s">
        <v>34</v>
      </c>
      <c r="E206" s="22"/>
      <c r="F206" s="22">
        <v>4984</v>
      </c>
    </row>
    <row r="207" spans="1:6" s="2" customFormat="1" x14ac:dyDescent="0.25">
      <c r="A207" s="17"/>
      <c r="B207" s="36"/>
      <c r="C207" s="30">
        <v>4280</v>
      </c>
      <c r="D207" s="19" t="s">
        <v>17</v>
      </c>
      <c r="E207" s="22">
        <v>410</v>
      </c>
      <c r="F207" s="22"/>
    </row>
    <row r="208" spans="1:6" s="2" customFormat="1" x14ac:dyDescent="0.25">
      <c r="A208" s="17"/>
      <c r="B208" s="36"/>
      <c r="C208" s="30">
        <v>4300</v>
      </c>
      <c r="D208" s="19" t="s">
        <v>8</v>
      </c>
      <c r="E208" s="22">
        <v>3131</v>
      </c>
      <c r="F208" s="22"/>
    </row>
    <row r="209" spans="1:6" s="2" customFormat="1" x14ac:dyDescent="0.25">
      <c r="A209" s="25"/>
      <c r="B209" s="63"/>
      <c r="C209" s="63">
        <v>4360</v>
      </c>
      <c r="D209" s="25" t="s">
        <v>9</v>
      </c>
      <c r="E209" s="75"/>
      <c r="F209" s="75">
        <v>118</v>
      </c>
    </row>
    <row r="210" spans="1:6" s="2" customFormat="1" x14ac:dyDescent="0.25">
      <c r="A210" s="24"/>
      <c r="B210" s="24"/>
      <c r="C210" s="24"/>
      <c r="D210" s="24"/>
      <c r="E210" s="38"/>
      <c r="F210" s="38"/>
    </row>
    <row r="211" spans="1:6" s="2" customFormat="1" x14ac:dyDescent="0.25">
      <c r="A211" s="7" t="s">
        <v>0</v>
      </c>
      <c r="B211" s="7" t="s">
        <v>1</v>
      </c>
      <c r="C211" s="7" t="s">
        <v>2</v>
      </c>
      <c r="D211" s="8" t="s">
        <v>3</v>
      </c>
      <c r="E211" s="7" t="s">
        <v>4</v>
      </c>
      <c r="F211" s="9" t="s">
        <v>5</v>
      </c>
    </row>
    <row r="212" spans="1:6" s="2" customFormat="1" x14ac:dyDescent="0.25">
      <c r="A212" s="31"/>
      <c r="B212" s="31"/>
      <c r="C212" s="10"/>
      <c r="D212" s="11"/>
      <c r="E212" s="10"/>
      <c r="F212" s="12"/>
    </row>
    <row r="213" spans="1:6" s="2" customFormat="1" x14ac:dyDescent="0.25">
      <c r="A213" s="82"/>
      <c r="B213" s="32"/>
      <c r="C213" s="30"/>
      <c r="D213" s="20" t="s">
        <v>37</v>
      </c>
      <c r="E213" s="21">
        <f>SUM(E214:E234)</f>
        <v>146098</v>
      </c>
      <c r="F213" s="21">
        <f>SUM(F214:F234)</f>
        <v>146098</v>
      </c>
    </row>
    <row r="214" spans="1:6" s="2" customFormat="1" x14ac:dyDescent="0.25">
      <c r="A214" s="18"/>
      <c r="B214" s="17"/>
      <c r="C214" s="30">
        <v>3020</v>
      </c>
      <c r="D214" s="19" t="s">
        <v>22</v>
      </c>
      <c r="E214" s="22"/>
      <c r="F214" s="22">
        <v>7386</v>
      </c>
    </row>
    <row r="215" spans="1:6" s="2" customFormat="1" x14ac:dyDescent="0.25">
      <c r="A215" s="18"/>
      <c r="B215" s="17"/>
      <c r="C215" s="30">
        <v>4010</v>
      </c>
      <c r="D215" s="19" t="s">
        <v>15</v>
      </c>
      <c r="E215" s="22">
        <v>54786</v>
      </c>
      <c r="F215" s="22"/>
    </row>
    <row r="216" spans="1:6" s="2" customFormat="1" x14ac:dyDescent="0.25">
      <c r="A216" s="18"/>
      <c r="B216" s="17"/>
      <c r="C216" s="30">
        <v>4040</v>
      </c>
      <c r="D216" s="19" t="s">
        <v>38</v>
      </c>
      <c r="E216" s="22"/>
      <c r="F216" s="22">
        <v>18977</v>
      </c>
    </row>
    <row r="217" spans="1:6" s="2" customFormat="1" x14ac:dyDescent="0.25">
      <c r="A217" s="18"/>
      <c r="B217" s="17"/>
      <c r="C217" s="30">
        <v>4110</v>
      </c>
      <c r="D217" s="19" t="s">
        <v>16</v>
      </c>
      <c r="E217" s="22">
        <v>15860</v>
      </c>
      <c r="F217" s="22"/>
    </row>
    <row r="218" spans="1:6" s="2" customFormat="1" x14ac:dyDescent="0.25">
      <c r="A218" s="18"/>
      <c r="B218" s="17"/>
      <c r="C218" s="30">
        <v>4120</v>
      </c>
      <c r="D218" s="19" t="s">
        <v>23</v>
      </c>
      <c r="E218" s="22"/>
      <c r="F218" s="22">
        <v>10166</v>
      </c>
    </row>
    <row r="219" spans="1:6" s="2" customFormat="1" x14ac:dyDescent="0.25">
      <c r="A219" s="18"/>
      <c r="B219" s="17"/>
      <c r="C219" s="30">
        <v>4170</v>
      </c>
      <c r="D219" s="19" t="s">
        <v>11</v>
      </c>
      <c r="E219" s="22"/>
      <c r="F219" s="22">
        <v>4262</v>
      </c>
    </row>
    <row r="220" spans="1:6" s="2" customFormat="1" x14ac:dyDescent="0.25">
      <c r="A220" s="18"/>
      <c r="B220" s="17"/>
      <c r="C220" s="30">
        <v>4210</v>
      </c>
      <c r="D220" s="19" t="s">
        <v>26</v>
      </c>
      <c r="E220" s="22"/>
      <c r="F220" s="22">
        <v>6617</v>
      </c>
    </row>
    <row r="221" spans="1:6" s="2" customFormat="1" x14ac:dyDescent="0.25">
      <c r="A221" s="18"/>
      <c r="B221" s="17"/>
      <c r="C221" s="30">
        <v>4220</v>
      </c>
      <c r="D221" s="19" t="s">
        <v>33</v>
      </c>
      <c r="E221" s="22"/>
      <c r="F221" s="22">
        <v>31274</v>
      </c>
    </row>
    <row r="222" spans="1:6" s="2" customFormat="1" x14ac:dyDescent="0.25">
      <c r="A222" s="18"/>
      <c r="B222" s="17"/>
      <c r="C222" s="30">
        <v>4230</v>
      </c>
      <c r="D222" s="19" t="s">
        <v>83</v>
      </c>
      <c r="E222" s="22"/>
      <c r="F222" s="22">
        <v>1030</v>
      </c>
    </row>
    <row r="223" spans="1:6" s="2" customFormat="1" x14ac:dyDescent="0.25">
      <c r="A223" s="18"/>
      <c r="B223" s="17"/>
      <c r="C223" s="30">
        <v>4260</v>
      </c>
      <c r="D223" s="19" t="s">
        <v>34</v>
      </c>
      <c r="E223" s="22"/>
      <c r="F223" s="22">
        <v>6595</v>
      </c>
    </row>
    <row r="224" spans="1:6" s="2" customFormat="1" x14ac:dyDescent="0.25">
      <c r="A224" s="18"/>
      <c r="B224" s="17"/>
      <c r="C224" s="30">
        <v>4270</v>
      </c>
      <c r="D224" s="19" t="s">
        <v>14</v>
      </c>
      <c r="E224" s="22"/>
      <c r="F224" s="22">
        <v>13859</v>
      </c>
    </row>
    <row r="225" spans="1:6" s="2" customFormat="1" x14ac:dyDescent="0.25">
      <c r="A225" s="18"/>
      <c r="B225" s="17"/>
      <c r="C225" s="30">
        <v>4280</v>
      </c>
      <c r="D225" s="19" t="s">
        <v>17</v>
      </c>
      <c r="E225" s="22"/>
      <c r="F225" s="22">
        <v>1290</v>
      </c>
    </row>
    <row r="226" spans="1:6" s="2" customFormat="1" x14ac:dyDescent="0.25">
      <c r="A226" s="18"/>
      <c r="B226" s="17"/>
      <c r="C226" s="30">
        <v>4300</v>
      </c>
      <c r="D226" s="19" t="s">
        <v>8</v>
      </c>
      <c r="E226" s="22"/>
      <c r="F226" s="22">
        <v>19899</v>
      </c>
    </row>
    <row r="227" spans="1:6" s="2" customFormat="1" x14ac:dyDescent="0.25">
      <c r="A227" s="18"/>
      <c r="B227" s="17"/>
      <c r="C227" s="30">
        <v>4360</v>
      </c>
      <c r="D227" s="19" t="s">
        <v>9</v>
      </c>
      <c r="E227" s="22"/>
      <c r="F227" s="22">
        <v>4047</v>
      </c>
    </row>
    <row r="228" spans="1:6" s="2" customFormat="1" x14ac:dyDescent="0.25">
      <c r="A228" s="18"/>
      <c r="B228" s="17"/>
      <c r="C228" s="30">
        <v>4410</v>
      </c>
      <c r="D228" s="19" t="s">
        <v>25</v>
      </c>
      <c r="E228" s="22"/>
      <c r="F228" s="22">
        <v>1000</v>
      </c>
    </row>
    <row r="229" spans="1:6" s="2" customFormat="1" x14ac:dyDescent="0.25">
      <c r="A229" s="18"/>
      <c r="B229" s="17"/>
      <c r="C229" s="30">
        <v>4430</v>
      </c>
      <c r="D229" s="19" t="s">
        <v>18</v>
      </c>
      <c r="E229" s="22"/>
      <c r="F229" s="22">
        <v>12488</v>
      </c>
    </row>
    <row r="230" spans="1:6" s="2" customFormat="1" x14ac:dyDescent="0.25">
      <c r="A230" s="18"/>
      <c r="B230" s="17"/>
      <c r="C230" s="30">
        <v>4440</v>
      </c>
      <c r="D230" s="19" t="s">
        <v>29</v>
      </c>
      <c r="E230" s="22">
        <v>2188</v>
      </c>
      <c r="F230" s="22"/>
    </row>
    <row r="231" spans="1:6" s="2" customFormat="1" x14ac:dyDescent="0.25">
      <c r="A231" s="18"/>
      <c r="B231" s="17"/>
      <c r="C231" s="63">
        <v>4480</v>
      </c>
      <c r="D231" s="25" t="s">
        <v>10</v>
      </c>
      <c r="E231" s="75"/>
      <c r="F231" s="75">
        <v>801</v>
      </c>
    </row>
    <row r="232" spans="1:6" s="2" customFormat="1" x14ac:dyDescent="0.25">
      <c r="A232" s="18"/>
      <c r="B232" s="17"/>
      <c r="C232" s="30">
        <v>4520</v>
      </c>
      <c r="D232" s="19" t="s">
        <v>39</v>
      </c>
      <c r="E232" s="22"/>
      <c r="F232" s="22">
        <v>5847</v>
      </c>
    </row>
    <row r="233" spans="1:6" s="2" customFormat="1" x14ac:dyDescent="0.25">
      <c r="A233" s="18"/>
      <c r="B233" s="17"/>
      <c r="C233" s="30">
        <v>4700</v>
      </c>
      <c r="D233" s="19" t="s">
        <v>30</v>
      </c>
      <c r="E233" s="22"/>
      <c r="F233" s="22">
        <v>560</v>
      </c>
    </row>
    <row r="234" spans="1:6" s="2" customFormat="1" x14ac:dyDescent="0.25">
      <c r="A234" s="18"/>
      <c r="B234" s="25"/>
      <c r="C234" s="30">
        <v>6060</v>
      </c>
      <c r="D234" s="19" t="s">
        <v>84</v>
      </c>
      <c r="E234" s="22">
        <v>73264</v>
      </c>
      <c r="F234" s="22"/>
    </row>
    <row r="235" spans="1:6" s="2" customFormat="1" x14ac:dyDescent="0.25">
      <c r="A235" s="17"/>
      <c r="B235" s="65">
        <v>85204</v>
      </c>
      <c r="C235" s="29"/>
      <c r="D235" s="13" t="s">
        <v>91</v>
      </c>
      <c r="E235" s="14">
        <f>E236</f>
        <v>30</v>
      </c>
      <c r="F235" s="14">
        <f>F236</f>
        <v>30</v>
      </c>
    </row>
    <row r="236" spans="1:6" s="2" customFormat="1" x14ac:dyDescent="0.25">
      <c r="A236" s="17"/>
      <c r="B236" s="36"/>
      <c r="C236" s="30"/>
      <c r="D236" s="20" t="s">
        <v>92</v>
      </c>
      <c r="E236" s="21">
        <v>30</v>
      </c>
      <c r="F236" s="21">
        <v>30</v>
      </c>
    </row>
    <row r="237" spans="1:6" s="2" customFormat="1" x14ac:dyDescent="0.25">
      <c r="A237" s="17"/>
      <c r="B237" s="36"/>
      <c r="C237" s="30">
        <v>3110</v>
      </c>
      <c r="D237" s="19" t="s">
        <v>93</v>
      </c>
      <c r="E237" s="22"/>
      <c r="F237" s="22">
        <v>30</v>
      </c>
    </row>
    <row r="238" spans="1:6" s="2" customFormat="1" x14ac:dyDescent="0.25">
      <c r="A238" s="17"/>
      <c r="B238" s="63"/>
      <c r="C238" s="30">
        <v>4210</v>
      </c>
      <c r="D238" s="19" t="s">
        <v>26</v>
      </c>
      <c r="E238" s="22">
        <v>30</v>
      </c>
      <c r="F238" s="22"/>
    </row>
    <row r="239" spans="1:6" s="2" customFormat="1" x14ac:dyDescent="0.25">
      <c r="A239" s="17"/>
      <c r="B239" s="65">
        <v>85218</v>
      </c>
      <c r="C239" s="29"/>
      <c r="D239" s="13" t="s">
        <v>94</v>
      </c>
      <c r="E239" s="14">
        <f>E240</f>
        <v>1959</v>
      </c>
      <c r="F239" s="14">
        <f>F240</f>
        <v>1959</v>
      </c>
    </row>
    <row r="240" spans="1:6" s="2" customFormat="1" x14ac:dyDescent="0.25">
      <c r="A240" s="17"/>
      <c r="B240" s="36"/>
      <c r="C240" s="30"/>
      <c r="D240" s="20" t="s">
        <v>92</v>
      </c>
      <c r="E240" s="21">
        <f>SUM(E241:E252)</f>
        <v>1959</v>
      </c>
      <c r="F240" s="21">
        <f>SUM(F241:F252)</f>
        <v>1959</v>
      </c>
    </row>
    <row r="241" spans="1:6" s="2" customFormat="1" x14ac:dyDescent="0.25">
      <c r="A241" s="17"/>
      <c r="B241" s="36"/>
      <c r="C241" s="30">
        <v>4010</v>
      </c>
      <c r="D241" s="19" t="s">
        <v>15</v>
      </c>
      <c r="E241" s="22">
        <v>699</v>
      </c>
      <c r="F241" s="22"/>
    </row>
    <row r="242" spans="1:6" s="2" customFormat="1" x14ac:dyDescent="0.25">
      <c r="A242" s="17"/>
      <c r="B242" s="36"/>
      <c r="C242" s="30">
        <v>4110</v>
      </c>
      <c r="D242" s="19" t="s">
        <v>95</v>
      </c>
      <c r="E242" s="22"/>
      <c r="F242" s="22">
        <v>625</v>
      </c>
    </row>
    <row r="243" spans="1:6" s="2" customFormat="1" x14ac:dyDescent="0.25">
      <c r="A243" s="17"/>
      <c r="B243" s="36"/>
      <c r="C243" s="30">
        <v>4120</v>
      </c>
      <c r="D243" s="19" t="s">
        <v>23</v>
      </c>
      <c r="E243" s="22"/>
      <c r="F243" s="22">
        <v>137</v>
      </c>
    </row>
    <row r="244" spans="1:6" s="2" customFormat="1" x14ac:dyDescent="0.25">
      <c r="A244" s="17"/>
      <c r="B244" s="36"/>
      <c r="C244" s="30">
        <v>4210</v>
      </c>
      <c r="D244" s="19" t="s">
        <v>26</v>
      </c>
      <c r="E244" s="22"/>
      <c r="F244" s="22">
        <v>554</v>
      </c>
    </row>
    <row r="245" spans="1:6" s="2" customFormat="1" x14ac:dyDescent="0.25">
      <c r="A245" s="25"/>
      <c r="B245" s="63"/>
      <c r="C245" s="30">
        <v>4260</v>
      </c>
      <c r="D245" s="19" t="s">
        <v>34</v>
      </c>
      <c r="E245" s="22">
        <v>312</v>
      </c>
      <c r="F245" s="22"/>
    </row>
    <row r="246" spans="1:6" s="2" customFormat="1" x14ac:dyDescent="0.25">
      <c r="A246" s="7" t="s">
        <v>0</v>
      </c>
      <c r="B246" s="7" t="s">
        <v>1</v>
      </c>
      <c r="C246" s="7" t="s">
        <v>2</v>
      </c>
      <c r="D246" s="8" t="s">
        <v>3</v>
      </c>
      <c r="E246" s="7" t="s">
        <v>4</v>
      </c>
      <c r="F246" s="9" t="s">
        <v>5</v>
      </c>
    </row>
    <row r="247" spans="1:6" s="2" customFormat="1" x14ac:dyDescent="0.25">
      <c r="A247" s="10"/>
      <c r="B247" s="10"/>
      <c r="C247" s="10"/>
      <c r="D247" s="11"/>
      <c r="E247" s="10"/>
      <c r="F247" s="12"/>
    </row>
    <row r="248" spans="1:6" s="2" customFormat="1" x14ac:dyDescent="0.25">
      <c r="A248" s="82"/>
      <c r="B248" s="32"/>
      <c r="C248" s="30">
        <v>4300</v>
      </c>
      <c r="D248" s="19" t="s">
        <v>8</v>
      </c>
      <c r="E248" s="22">
        <v>625</v>
      </c>
      <c r="F248" s="22"/>
    </row>
    <row r="249" spans="1:6" s="2" customFormat="1" x14ac:dyDescent="0.25">
      <c r="A249" s="18"/>
      <c r="B249" s="17"/>
      <c r="C249" s="30">
        <v>4360</v>
      </c>
      <c r="D249" s="19" t="s">
        <v>9</v>
      </c>
      <c r="E249" s="22"/>
      <c r="F249" s="22">
        <v>39</v>
      </c>
    </row>
    <row r="250" spans="1:6" s="2" customFormat="1" x14ac:dyDescent="0.25">
      <c r="A250" s="18"/>
      <c r="B250" s="17"/>
      <c r="C250" s="30">
        <v>4410</v>
      </c>
      <c r="D250" s="19" t="s">
        <v>25</v>
      </c>
      <c r="E250" s="22">
        <v>323</v>
      </c>
      <c r="F250" s="22"/>
    </row>
    <row r="251" spans="1:6" s="2" customFormat="1" x14ac:dyDescent="0.25">
      <c r="A251" s="18"/>
      <c r="B251" s="17"/>
      <c r="C251" s="30">
        <v>4430</v>
      </c>
      <c r="D251" s="19" t="s">
        <v>18</v>
      </c>
      <c r="E251" s="22"/>
      <c r="F251" s="22">
        <v>169</v>
      </c>
    </row>
    <row r="252" spans="1:6" s="2" customFormat="1" x14ac:dyDescent="0.25">
      <c r="A252" s="23"/>
      <c r="B252" s="25"/>
      <c r="C252" s="30">
        <v>4700</v>
      </c>
      <c r="D252" s="19" t="s">
        <v>30</v>
      </c>
      <c r="E252" s="22"/>
      <c r="F252" s="22">
        <v>435</v>
      </c>
    </row>
    <row r="253" spans="1:6" s="2" customFormat="1" x14ac:dyDescent="0.25">
      <c r="A253" s="26">
        <v>853</v>
      </c>
      <c r="B253" s="34"/>
      <c r="C253" s="13"/>
      <c r="D253" s="33" t="s">
        <v>115</v>
      </c>
      <c r="E253" s="14">
        <f>E266+E254</f>
        <v>17025</v>
      </c>
      <c r="F253" s="14">
        <f>F266+F254</f>
        <v>17025</v>
      </c>
    </row>
    <row r="254" spans="1:6" s="2" customFormat="1" x14ac:dyDescent="0.25">
      <c r="A254" s="26"/>
      <c r="B254" s="73">
        <v>85321</v>
      </c>
      <c r="C254" s="13"/>
      <c r="D254" s="33" t="s">
        <v>99</v>
      </c>
      <c r="E254" s="14">
        <f>E255</f>
        <v>6380</v>
      </c>
      <c r="F254" s="14">
        <f>F255</f>
        <v>6380</v>
      </c>
    </row>
    <row r="255" spans="1:6" s="2" customFormat="1" x14ac:dyDescent="0.25">
      <c r="A255" s="15"/>
      <c r="B255" s="73"/>
      <c r="C255" s="13"/>
      <c r="D255" s="27" t="s">
        <v>92</v>
      </c>
      <c r="E255" s="21">
        <f>SUM(E256:E265)</f>
        <v>6380</v>
      </c>
      <c r="F255" s="21">
        <f>SUM(F256:F265)</f>
        <v>6380</v>
      </c>
    </row>
    <row r="256" spans="1:6" s="2" customFormat="1" x14ac:dyDescent="0.25">
      <c r="A256" s="15"/>
      <c r="B256" s="73"/>
      <c r="C256" s="19">
        <v>3020</v>
      </c>
      <c r="D256" s="35" t="s">
        <v>49</v>
      </c>
      <c r="E256" s="22">
        <v>250</v>
      </c>
      <c r="F256" s="22"/>
    </row>
    <row r="257" spans="1:6" s="2" customFormat="1" x14ac:dyDescent="0.25">
      <c r="A257" s="15"/>
      <c r="B257" s="73"/>
      <c r="C257" s="19">
        <v>4010</v>
      </c>
      <c r="D257" s="35" t="s">
        <v>15</v>
      </c>
      <c r="E257" s="22">
        <v>3186</v>
      </c>
      <c r="F257" s="22"/>
    </row>
    <row r="258" spans="1:6" s="2" customFormat="1" x14ac:dyDescent="0.25">
      <c r="A258" s="15"/>
      <c r="B258" s="73"/>
      <c r="C258" s="19">
        <v>4110</v>
      </c>
      <c r="D258" s="35" t="s">
        <v>42</v>
      </c>
      <c r="E258" s="22">
        <v>429</v>
      </c>
      <c r="F258" s="22"/>
    </row>
    <row r="259" spans="1:6" s="2" customFormat="1" x14ac:dyDescent="0.25">
      <c r="A259" s="15"/>
      <c r="B259" s="73"/>
      <c r="C259" s="19">
        <v>4120</v>
      </c>
      <c r="D259" s="35" t="s">
        <v>23</v>
      </c>
      <c r="E259" s="22">
        <v>55</v>
      </c>
      <c r="F259" s="22"/>
    </row>
    <row r="260" spans="1:6" s="2" customFormat="1" x14ac:dyDescent="0.25">
      <c r="A260" s="15"/>
      <c r="B260" s="73"/>
      <c r="C260" s="19">
        <v>4170</v>
      </c>
      <c r="D260" s="35" t="s">
        <v>11</v>
      </c>
      <c r="E260" s="22"/>
      <c r="F260" s="22">
        <v>17</v>
      </c>
    </row>
    <row r="261" spans="1:6" s="2" customFormat="1" x14ac:dyDescent="0.25">
      <c r="A261" s="15"/>
      <c r="B261" s="73"/>
      <c r="C261" s="19">
        <v>4210</v>
      </c>
      <c r="D261" s="35" t="s">
        <v>26</v>
      </c>
      <c r="E261" s="22">
        <v>2460</v>
      </c>
      <c r="F261" s="22"/>
    </row>
    <row r="262" spans="1:6" s="2" customFormat="1" x14ac:dyDescent="0.25">
      <c r="A262" s="15"/>
      <c r="B262" s="73"/>
      <c r="C262" s="19">
        <v>4300</v>
      </c>
      <c r="D262" s="35" t="s">
        <v>8</v>
      </c>
      <c r="E262" s="22"/>
      <c r="F262" s="22">
        <v>3406</v>
      </c>
    </row>
    <row r="263" spans="1:6" s="2" customFormat="1" x14ac:dyDescent="0.25">
      <c r="A263" s="15"/>
      <c r="B263" s="73"/>
      <c r="C263" s="19">
        <v>4360</v>
      </c>
      <c r="D263" s="35" t="s">
        <v>9</v>
      </c>
      <c r="E263" s="22"/>
      <c r="F263" s="22">
        <v>1</v>
      </c>
    </row>
    <row r="264" spans="1:6" s="2" customFormat="1" x14ac:dyDescent="0.25">
      <c r="A264" s="15"/>
      <c r="B264" s="73"/>
      <c r="C264" s="19">
        <v>4410</v>
      </c>
      <c r="D264" s="35" t="s">
        <v>25</v>
      </c>
      <c r="E264" s="22"/>
      <c r="F264" s="22">
        <v>100</v>
      </c>
    </row>
    <row r="265" spans="1:6" s="2" customFormat="1" x14ac:dyDescent="0.25">
      <c r="A265" s="15"/>
      <c r="B265" s="76"/>
      <c r="C265" s="19">
        <v>4700</v>
      </c>
      <c r="D265" s="35" t="s">
        <v>30</v>
      </c>
      <c r="E265" s="22"/>
      <c r="F265" s="22">
        <v>2856</v>
      </c>
    </row>
    <row r="266" spans="1:6" s="2" customFormat="1" x14ac:dyDescent="0.25">
      <c r="A266" s="15"/>
      <c r="B266" s="16">
        <v>85333</v>
      </c>
      <c r="C266" s="13"/>
      <c r="D266" s="13" t="s">
        <v>40</v>
      </c>
      <c r="E266" s="14">
        <f>E267</f>
        <v>10645</v>
      </c>
      <c r="F266" s="14">
        <f>F267</f>
        <v>10645</v>
      </c>
    </row>
    <row r="267" spans="1:6" s="2" customFormat="1" x14ac:dyDescent="0.25">
      <c r="A267" s="17"/>
      <c r="B267" s="18"/>
      <c r="C267" s="19"/>
      <c r="D267" s="27" t="s">
        <v>41</v>
      </c>
      <c r="E267" s="21">
        <f>SUM(E268:E278)</f>
        <v>10645</v>
      </c>
      <c r="F267" s="21">
        <f>SUM(F268:F278)</f>
        <v>10645</v>
      </c>
    </row>
    <row r="268" spans="1:6" s="2" customFormat="1" x14ac:dyDescent="0.25">
      <c r="A268" s="17"/>
      <c r="B268" s="18"/>
      <c r="C268" s="19">
        <v>3020</v>
      </c>
      <c r="D268" s="35" t="s">
        <v>49</v>
      </c>
      <c r="E268" s="22"/>
      <c r="F268" s="22">
        <v>411</v>
      </c>
    </row>
    <row r="269" spans="1:6" s="2" customFormat="1" x14ac:dyDescent="0.25">
      <c r="A269" s="17"/>
      <c r="B269" s="18"/>
      <c r="C269" s="19">
        <v>4010</v>
      </c>
      <c r="D269" s="19" t="s">
        <v>15</v>
      </c>
      <c r="E269" s="22">
        <v>4738</v>
      </c>
      <c r="F269" s="22"/>
    </row>
    <row r="270" spans="1:6" s="2" customFormat="1" x14ac:dyDescent="0.25">
      <c r="A270" s="17"/>
      <c r="B270" s="18"/>
      <c r="C270" s="19">
        <v>4110</v>
      </c>
      <c r="D270" s="19" t="s">
        <v>42</v>
      </c>
      <c r="E270" s="22">
        <v>3653</v>
      </c>
      <c r="F270" s="22"/>
    </row>
    <row r="271" spans="1:6" s="2" customFormat="1" x14ac:dyDescent="0.25">
      <c r="A271" s="17"/>
      <c r="B271" s="18"/>
      <c r="C271" s="19">
        <v>4120</v>
      </c>
      <c r="D271" s="19" t="s">
        <v>23</v>
      </c>
      <c r="E271" s="22"/>
      <c r="F271" s="22">
        <v>7241</v>
      </c>
    </row>
    <row r="272" spans="1:6" s="2" customFormat="1" x14ac:dyDescent="0.25">
      <c r="A272" s="17"/>
      <c r="B272" s="18"/>
      <c r="C272" s="19">
        <v>4170</v>
      </c>
      <c r="D272" s="19" t="s">
        <v>11</v>
      </c>
      <c r="E272" s="22"/>
      <c r="F272" s="22">
        <v>1150</v>
      </c>
    </row>
    <row r="273" spans="1:6" s="2" customFormat="1" x14ac:dyDescent="0.25">
      <c r="A273" s="17"/>
      <c r="B273" s="18"/>
      <c r="C273" s="19">
        <v>4210</v>
      </c>
      <c r="D273" s="19" t="s">
        <v>26</v>
      </c>
      <c r="E273" s="22">
        <v>1162</v>
      </c>
      <c r="F273" s="22"/>
    </row>
    <row r="274" spans="1:6" s="2" customFormat="1" x14ac:dyDescent="0.25">
      <c r="A274" s="17"/>
      <c r="B274" s="18"/>
      <c r="C274" s="19">
        <v>4260</v>
      </c>
      <c r="D274" s="19" t="s">
        <v>28</v>
      </c>
      <c r="E274" s="22"/>
      <c r="F274" s="22">
        <v>1779</v>
      </c>
    </row>
    <row r="275" spans="1:6" s="2" customFormat="1" x14ac:dyDescent="0.25">
      <c r="A275" s="17"/>
      <c r="B275" s="18"/>
      <c r="C275" s="19">
        <v>4300</v>
      </c>
      <c r="D275" s="19" t="s">
        <v>8</v>
      </c>
      <c r="E275" s="22">
        <v>101</v>
      </c>
      <c r="F275" s="22"/>
    </row>
    <row r="276" spans="1:6" s="2" customFormat="1" x14ac:dyDescent="0.25">
      <c r="A276" s="17"/>
      <c r="B276" s="18"/>
      <c r="C276" s="19">
        <v>4410</v>
      </c>
      <c r="D276" s="19" t="s">
        <v>25</v>
      </c>
      <c r="E276" s="22"/>
      <c r="F276" s="22">
        <v>49</v>
      </c>
    </row>
    <row r="277" spans="1:6" s="2" customFormat="1" x14ac:dyDescent="0.25">
      <c r="A277" s="17"/>
      <c r="B277" s="18"/>
      <c r="C277" s="19">
        <v>4430</v>
      </c>
      <c r="D277" s="19" t="s">
        <v>18</v>
      </c>
      <c r="E277" s="22">
        <v>991</v>
      </c>
      <c r="F277" s="22"/>
    </row>
    <row r="278" spans="1:6" s="2" customFormat="1" x14ac:dyDescent="0.25">
      <c r="A278" s="25"/>
      <c r="B278" s="23"/>
      <c r="C278" s="19">
        <v>4700</v>
      </c>
      <c r="D278" s="19" t="s">
        <v>30</v>
      </c>
      <c r="E278" s="22"/>
      <c r="F278" s="22">
        <v>15</v>
      </c>
    </row>
    <row r="279" spans="1:6" s="2" customFormat="1" x14ac:dyDescent="0.25">
      <c r="A279" s="24"/>
      <c r="B279" s="24"/>
      <c r="C279" s="24"/>
      <c r="D279" s="24"/>
      <c r="E279" s="38"/>
      <c r="F279" s="38"/>
    </row>
    <row r="280" spans="1:6" s="2" customFormat="1" x14ac:dyDescent="0.25">
      <c r="A280" s="24"/>
      <c r="B280" s="24"/>
      <c r="C280" s="24"/>
      <c r="D280" s="24"/>
      <c r="E280" s="38"/>
      <c r="F280" s="38"/>
    </row>
    <row r="281" spans="1:6" s="2" customFormat="1" x14ac:dyDescent="0.25">
      <c r="A281" s="7" t="s">
        <v>0</v>
      </c>
      <c r="B281" s="7" t="s">
        <v>1</v>
      </c>
      <c r="C281" s="7" t="s">
        <v>2</v>
      </c>
      <c r="D281" s="8" t="s">
        <v>3</v>
      </c>
      <c r="E281" s="7" t="s">
        <v>4</v>
      </c>
      <c r="F281" s="9" t="s">
        <v>5</v>
      </c>
    </row>
    <row r="282" spans="1:6" s="2" customFormat="1" x14ac:dyDescent="0.25">
      <c r="A282" s="10"/>
      <c r="B282" s="10"/>
      <c r="C282" s="10"/>
      <c r="D282" s="11"/>
      <c r="E282" s="10"/>
      <c r="F282" s="12"/>
    </row>
    <row r="283" spans="1:6" s="2" customFormat="1" x14ac:dyDescent="0.25">
      <c r="A283" s="26">
        <v>854</v>
      </c>
      <c r="B283" s="26"/>
      <c r="C283" s="13"/>
      <c r="D283" s="33" t="s">
        <v>43</v>
      </c>
      <c r="E283" s="14">
        <f>E306+E326+E357+E284+E299+E373+E388</f>
        <v>82848</v>
      </c>
      <c r="F283" s="14">
        <f>F306+F326+F357+F284+F299+F373+F388</f>
        <v>82848</v>
      </c>
    </row>
    <row r="284" spans="1:6" s="2" customFormat="1" x14ac:dyDescent="0.25">
      <c r="A284" s="16"/>
      <c r="B284" s="26">
        <v>85403</v>
      </c>
      <c r="C284" s="29"/>
      <c r="D284" s="33" t="s">
        <v>107</v>
      </c>
      <c r="E284" s="14">
        <f>E285</f>
        <v>15342</v>
      </c>
      <c r="F284" s="14">
        <f>F285</f>
        <v>8955</v>
      </c>
    </row>
    <row r="285" spans="1:6" s="2" customFormat="1" x14ac:dyDescent="0.25">
      <c r="A285" s="28"/>
      <c r="B285" s="15"/>
      <c r="C285" s="29"/>
      <c r="D285" s="27" t="s">
        <v>101</v>
      </c>
      <c r="E285" s="21">
        <f>SUM(E286:E298)</f>
        <v>15342</v>
      </c>
      <c r="F285" s="21">
        <f>SUM(F286:F298)</f>
        <v>8955</v>
      </c>
    </row>
    <row r="286" spans="1:6" s="2" customFormat="1" x14ac:dyDescent="0.25">
      <c r="A286" s="28"/>
      <c r="B286" s="15"/>
      <c r="C286" s="30">
        <v>3020</v>
      </c>
      <c r="D286" s="35" t="s">
        <v>22</v>
      </c>
      <c r="E286" s="22">
        <v>143</v>
      </c>
      <c r="F286" s="22"/>
    </row>
    <row r="287" spans="1:6" s="2" customFormat="1" x14ac:dyDescent="0.25">
      <c r="A287" s="28"/>
      <c r="B287" s="15"/>
      <c r="C287" s="30">
        <v>4010</v>
      </c>
      <c r="D287" s="35" t="s">
        <v>15</v>
      </c>
      <c r="E287" s="22">
        <v>738</v>
      </c>
      <c r="F287" s="22"/>
    </row>
    <row r="288" spans="1:6" s="2" customFormat="1" x14ac:dyDescent="0.25">
      <c r="A288" s="28"/>
      <c r="B288" s="15"/>
      <c r="C288" s="30">
        <v>4110</v>
      </c>
      <c r="D288" s="35" t="s">
        <v>16</v>
      </c>
      <c r="E288" s="22">
        <v>13144</v>
      </c>
      <c r="F288" s="22"/>
    </row>
    <row r="289" spans="1:6" s="2" customFormat="1" x14ac:dyDescent="0.25">
      <c r="A289" s="28"/>
      <c r="B289" s="15"/>
      <c r="C289" s="30">
        <v>4120</v>
      </c>
      <c r="D289" s="35" t="s">
        <v>23</v>
      </c>
      <c r="E289" s="22"/>
      <c r="F289" s="22">
        <v>1376</v>
      </c>
    </row>
    <row r="290" spans="1:6" s="2" customFormat="1" x14ac:dyDescent="0.25">
      <c r="A290" s="28"/>
      <c r="B290" s="15"/>
      <c r="C290" s="30">
        <v>4210</v>
      </c>
      <c r="D290" s="35" t="s">
        <v>26</v>
      </c>
      <c r="E290" s="22"/>
      <c r="F290" s="22">
        <v>1452</v>
      </c>
    </row>
    <row r="291" spans="1:6" s="2" customFormat="1" x14ac:dyDescent="0.25">
      <c r="A291" s="28"/>
      <c r="B291" s="15"/>
      <c r="C291" s="30">
        <v>4280</v>
      </c>
      <c r="D291" s="35" t="s">
        <v>17</v>
      </c>
      <c r="E291" s="22"/>
      <c r="F291" s="22">
        <v>130</v>
      </c>
    </row>
    <row r="292" spans="1:6" s="2" customFormat="1" x14ac:dyDescent="0.25">
      <c r="A292" s="28"/>
      <c r="B292" s="15"/>
      <c r="C292" s="30">
        <v>4300</v>
      </c>
      <c r="D292" s="35" t="s">
        <v>8</v>
      </c>
      <c r="E292" s="22">
        <v>1317</v>
      </c>
      <c r="F292" s="22"/>
    </row>
    <row r="293" spans="1:6" s="2" customFormat="1" x14ac:dyDescent="0.25">
      <c r="A293" s="28"/>
      <c r="B293" s="15"/>
      <c r="C293" s="30">
        <v>4360</v>
      </c>
      <c r="D293" s="19" t="s">
        <v>9</v>
      </c>
      <c r="E293" s="22"/>
      <c r="F293" s="22">
        <v>69</v>
      </c>
    </row>
    <row r="294" spans="1:6" s="2" customFormat="1" x14ac:dyDescent="0.25">
      <c r="A294" s="28"/>
      <c r="B294" s="15"/>
      <c r="C294" s="30">
        <v>4410</v>
      </c>
      <c r="D294" s="35" t="s">
        <v>25</v>
      </c>
      <c r="E294" s="22"/>
      <c r="F294" s="22">
        <v>1331</v>
      </c>
    </row>
    <row r="295" spans="1:6" s="2" customFormat="1" x14ac:dyDescent="0.25">
      <c r="A295" s="28"/>
      <c r="B295" s="15"/>
      <c r="C295" s="30">
        <v>4430</v>
      </c>
      <c r="D295" s="35" t="s">
        <v>18</v>
      </c>
      <c r="E295" s="22"/>
      <c r="F295" s="22">
        <v>2575</v>
      </c>
    </row>
    <row r="296" spans="1:6" s="2" customFormat="1" x14ac:dyDescent="0.25">
      <c r="A296" s="28"/>
      <c r="B296" s="15"/>
      <c r="C296" s="30">
        <v>4440</v>
      </c>
      <c r="D296" s="35" t="s">
        <v>29</v>
      </c>
      <c r="E296" s="22"/>
      <c r="F296" s="22">
        <v>402</v>
      </c>
    </row>
    <row r="297" spans="1:6" s="2" customFormat="1" x14ac:dyDescent="0.25">
      <c r="A297" s="28"/>
      <c r="B297" s="15"/>
      <c r="C297" s="30">
        <v>4610</v>
      </c>
      <c r="D297" s="35" t="s">
        <v>108</v>
      </c>
      <c r="E297" s="22"/>
      <c r="F297" s="22">
        <v>151</v>
      </c>
    </row>
    <row r="298" spans="1:6" s="2" customFormat="1" x14ac:dyDescent="0.25">
      <c r="A298" s="28"/>
      <c r="B298" s="72"/>
      <c r="C298" s="30">
        <v>4700</v>
      </c>
      <c r="D298" s="35" t="s">
        <v>30</v>
      </c>
      <c r="E298" s="22"/>
      <c r="F298" s="22">
        <v>1469</v>
      </c>
    </row>
    <row r="299" spans="1:6" s="2" customFormat="1" x14ac:dyDescent="0.25">
      <c r="A299" s="28"/>
      <c r="B299" s="26">
        <v>85404</v>
      </c>
      <c r="C299" s="29"/>
      <c r="D299" s="33" t="s">
        <v>109</v>
      </c>
      <c r="E299" s="14">
        <v>0</v>
      </c>
      <c r="F299" s="14">
        <f>F300</f>
        <v>3164</v>
      </c>
    </row>
    <row r="300" spans="1:6" s="2" customFormat="1" x14ac:dyDescent="0.25">
      <c r="A300" s="28"/>
      <c r="B300" s="15"/>
      <c r="C300" s="30"/>
      <c r="D300" s="27" t="s">
        <v>101</v>
      </c>
      <c r="E300" s="21">
        <v>0</v>
      </c>
      <c r="F300" s="21">
        <f>SUM(F301:F305)</f>
        <v>3164</v>
      </c>
    </row>
    <row r="301" spans="1:6" s="2" customFormat="1" x14ac:dyDescent="0.25">
      <c r="A301" s="28"/>
      <c r="B301" s="15"/>
      <c r="C301" s="30">
        <v>3020</v>
      </c>
      <c r="D301" s="35" t="s">
        <v>22</v>
      </c>
      <c r="E301" s="22"/>
      <c r="F301" s="22">
        <v>132</v>
      </c>
    </row>
    <row r="302" spans="1:6" s="2" customFormat="1" x14ac:dyDescent="0.25">
      <c r="A302" s="28"/>
      <c r="B302" s="15"/>
      <c r="C302" s="30">
        <v>4010</v>
      </c>
      <c r="D302" s="35" t="s">
        <v>15</v>
      </c>
      <c r="E302" s="22"/>
      <c r="F302" s="22">
        <v>1541</v>
      </c>
    </row>
    <row r="303" spans="1:6" s="2" customFormat="1" x14ac:dyDescent="0.25">
      <c r="A303" s="28"/>
      <c r="B303" s="15"/>
      <c r="C303" s="30">
        <v>4110</v>
      </c>
      <c r="D303" s="35" t="s">
        <v>16</v>
      </c>
      <c r="E303" s="22"/>
      <c r="F303" s="22">
        <v>831</v>
      </c>
    </row>
    <row r="304" spans="1:6" s="2" customFormat="1" x14ac:dyDescent="0.25">
      <c r="A304" s="28"/>
      <c r="B304" s="15"/>
      <c r="C304" s="30">
        <v>4120</v>
      </c>
      <c r="D304" s="35" t="s">
        <v>23</v>
      </c>
      <c r="E304" s="22"/>
      <c r="F304" s="22">
        <v>170</v>
      </c>
    </row>
    <row r="305" spans="1:6" s="2" customFormat="1" x14ac:dyDescent="0.25">
      <c r="A305" s="28"/>
      <c r="B305" s="72"/>
      <c r="C305" s="30">
        <v>4440</v>
      </c>
      <c r="D305" s="35" t="s">
        <v>29</v>
      </c>
      <c r="E305" s="22"/>
      <c r="F305" s="22">
        <v>490</v>
      </c>
    </row>
    <row r="306" spans="1:6" s="2" customFormat="1" x14ac:dyDescent="0.25">
      <c r="A306" s="15"/>
      <c r="B306" s="65">
        <v>85406</v>
      </c>
      <c r="C306" s="29"/>
      <c r="D306" s="13" t="s">
        <v>44</v>
      </c>
      <c r="E306" s="14">
        <f>E310+E307</f>
        <v>7802</v>
      </c>
      <c r="F306" s="14">
        <f>F310+F307</f>
        <v>7802</v>
      </c>
    </row>
    <row r="307" spans="1:6" s="2" customFormat="1" x14ac:dyDescent="0.25">
      <c r="A307" s="15"/>
      <c r="B307" s="65"/>
      <c r="C307" s="69"/>
      <c r="D307" s="20" t="s">
        <v>78</v>
      </c>
      <c r="E307" s="21">
        <v>1935</v>
      </c>
      <c r="F307" s="21">
        <v>1935</v>
      </c>
    </row>
    <row r="308" spans="1:6" s="2" customFormat="1" x14ac:dyDescent="0.25">
      <c r="A308" s="15"/>
      <c r="B308" s="65"/>
      <c r="C308" s="30">
        <v>4210</v>
      </c>
      <c r="D308" s="19" t="s">
        <v>26</v>
      </c>
      <c r="E308" s="22"/>
      <c r="F308" s="22">
        <v>1935</v>
      </c>
    </row>
    <row r="309" spans="1:6" s="2" customFormat="1" x14ac:dyDescent="0.25">
      <c r="A309" s="15"/>
      <c r="B309" s="65"/>
      <c r="C309" s="30">
        <v>4300</v>
      </c>
      <c r="D309" s="19" t="s">
        <v>8</v>
      </c>
      <c r="E309" s="22">
        <v>1935</v>
      </c>
      <c r="F309" s="22"/>
    </row>
    <row r="310" spans="1:6" s="2" customFormat="1" x14ac:dyDescent="0.25">
      <c r="A310" s="17"/>
      <c r="B310" s="36"/>
      <c r="C310" s="30"/>
      <c r="D310" s="27" t="s">
        <v>45</v>
      </c>
      <c r="E310" s="21">
        <f>SUM(E311:E321)</f>
        <v>5867</v>
      </c>
      <c r="F310" s="21">
        <f>SUM(F311:F321)+SUM(F322:F325)</f>
        <v>5867</v>
      </c>
    </row>
    <row r="311" spans="1:6" s="2" customFormat="1" x14ac:dyDescent="0.25">
      <c r="A311" s="17"/>
      <c r="B311" s="36"/>
      <c r="C311" s="30">
        <v>3020</v>
      </c>
      <c r="D311" s="35" t="s">
        <v>49</v>
      </c>
      <c r="E311" s="22"/>
      <c r="F311" s="22">
        <v>270</v>
      </c>
    </row>
    <row r="312" spans="1:6" s="2" customFormat="1" x14ac:dyDescent="0.25">
      <c r="A312" s="17"/>
      <c r="B312" s="36"/>
      <c r="C312" s="30">
        <v>4120</v>
      </c>
      <c r="D312" s="19" t="s">
        <v>23</v>
      </c>
      <c r="E312" s="22"/>
      <c r="F312" s="22">
        <v>819</v>
      </c>
    </row>
    <row r="313" spans="1:6" s="2" customFormat="1" x14ac:dyDescent="0.25">
      <c r="A313" s="17"/>
      <c r="B313" s="36"/>
      <c r="C313" s="30">
        <v>4170</v>
      </c>
      <c r="D313" s="19" t="s">
        <v>11</v>
      </c>
      <c r="E313" s="22"/>
      <c r="F313" s="22">
        <v>1740</v>
      </c>
    </row>
    <row r="314" spans="1:6" s="2" customFormat="1" x14ac:dyDescent="0.25">
      <c r="A314" s="17"/>
      <c r="B314" s="36"/>
      <c r="C314" s="30">
        <v>4210</v>
      </c>
      <c r="D314" s="19" t="s">
        <v>26</v>
      </c>
      <c r="E314" s="22">
        <v>5481</v>
      </c>
      <c r="F314" s="22"/>
    </row>
    <row r="315" spans="1:6" s="2" customFormat="1" x14ac:dyDescent="0.25">
      <c r="A315" s="25"/>
      <c r="B315" s="63"/>
      <c r="C315" s="30">
        <v>4240</v>
      </c>
      <c r="D315" s="19" t="s">
        <v>46</v>
      </c>
      <c r="E315" s="22"/>
      <c r="F315" s="22">
        <v>946</v>
      </c>
    </row>
    <row r="316" spans="1:6" s="2" customFormat="1" x14ac:dyDescent="0.25">
      <c r="A316" s="7" t="s">
        <v>0</v>
      </c>
      <c r="B316" s="7" t="s">
        <v>1</v>
      </c>
      <c r="C316" s="7" t="s">
        <v>2</v>
      </c>
      <c r="D316" s="8" t="s">
        <v>3</v>
      </c>
      <c r="E316" s="7" t="s">
        <v>4</v>
      </c>
      <c r="F316" s="9" t="s">
        <v>5</v>
      </c>
    </row>
    <row r="317" spans="1:6" s="2" customFormat="1" x14ac:dyDescent="0.25">
      <c r="A317" s="10"/>
      <c r="B317" s="10"/>
      <c r="C317" s="10"/>
      <c r="D317" s="11"/>
      <c r="E317" s="10"/>
      <c r="F317" s="12"/>
    </row>
    <row r="318" spans="1:6" s="2" customFormat="1" x14ac:dyDescent="0.25">
      <c r="A318" s="32"/>
      <c r="B318" s="78"/>
      <c r="C318" s="30">
        <v>4270</v>
      </c>
      <c r="D318" s="19" t="s">
        <v>14</v>
      </c>
      <c r="E318" s="22"/>
      <c r="F318" s="22">
        <v>300</v>
      </c>
    </row>
    <row r="319" spans="1:6" s="2" customFormat="1" x14ac:dyDescent="0.25">
      <c r="A319" s="17"/>
      <c r="B319" s="36"/>
      <c r="C319" s="30">
        <v>4280</v>
      </c>
      <c r="D319" s="19" t="s">
        <v>17</v>
      </c>
      <c r="E319" s="22"/>
      <c r="F319" s="22">
        <v>95</v>
      </c>
    </row>
    <row r="320" spans="1:6" s="2" customFormat="1" x14ac:dyDescent="0.25">
      <c r="A320" s="17"/>
      <c r="B320" s="36"/>
      <c r="C320" s="30">
        <v>4300</v>
      </c>
      <c r="D320" s="19" t="s">
        <v>8</v>
      </c>
      <c r="E320" s="22">
        <v>386</v>
      </c>
      <c r="F320" s="22"/>
    </row>
    <row r="321" spans="1:6" s="2" customFormat="1" x14ac:dyDescent="0.25">
      <c r="A321" s="17"/>
      <c r="B321" s="36"/>
      <c r="C321" s="30">
        <v>4360</v>
      </c>
      <c r="D321" s="19" t="s">
        <v>9</v>
      </c>
      <c r="E321" s="22"/>
      <c r="F321" s="22">
        <v>32</v>
      </c>
    </row>
    <row r="322" spans="1:6" s="2" customFormat="1" x14ac:dyDescent="0.25">
      <c r="A322" s="31"/>
      <c r="B322" s="39"/>
      <c r="C322" s="30">
        <v>4400</v>
      </c>
      <c r="D322" s="19" t="s">
        <v>47</v>
      </c>
      <c r="E322" s="22"/>
      <c r="F322" s="22">
        <v>1266</v>
      </c>
    </row>
    <row r="323" spans="1:6" s="2" customFormat="1" x14ac:dyDescent="0.25">
      <c r="A323" s="17"/>
      <c r="B323" s="36"/>
      <c r="C323" s="37">
        <v>4410</v>
      </c>
      <c r="D323" s="35" t="s">
        <v>25</v>
      </c>
      <c r="E323" s="22"/>
      <c r="F323" s="22">
        <v>288</v>
      </c>
    </row>
    <row r="324" spans="1:6" s="2" customFormat="1" x14ac:dyDescent="0.25">
      <c r="A324" s="17"/>
      <c r="B324" s="36"/>
      <c r="C324" s="37">
        <v>4430</v>
      </c>
      <c r="D324" s="35" t="s">
        <v>18</v>
      </c>
      <c r="E324" s="22"/>
      <c r="F324" s="22">
        <v>36</v>
      </c>
    </row>
    <row r="325" spans="1:6" s="2" customFormat="1" x14ac:dyDescent="0.25">
      <c r="A325" s="17"/>
      <c r="B325" s="36"/>
      <c r="C325" s="37">
        <v>4700</v>
      </c>
      <c r="D325" s="35" t="s">
        <v>30</v>
      </c>
      <c r="E325" s="22"/>
      <c r="F325" s="22">
        <v>75</v>
      </c>
    </row>
    <row r="326" spans="1:6" s="2" customFormat="1" x14ac:dyDescent="0.25">
      <c r="A326" s="18"/>
      <c r="B326" s="26">
        <v>85410</v>
      </c>
      <c r="C326" s="29"/>
      <c r="D326" s="33" t="s">
        <v>48</v>
      </c>
      <c r="E326" s="14">
        <f>E327+E344</f>
        <v>42600</v>
      </c>
      <c r="F326" s="14">
        <f>F327+F344</f>
        <v>42600</v>
      </c>
    </row>
    <row r="327" spans="1:6" s="2" customFormat="1" x14ac:dyDescent="0.25">
      <c r="A327" s="18"/>
      <c r="B327" s="17"/>
      <c r="C327" s="30"/>
      <c r="D327" s="27" t="s">
        <v>24</v>
      </c>
      <c r="E327" s="21">
        <f>SUM(E328:E343)</f>
        <v>40201</v>
      </c>
      <c r="F327" s="21">
        <f>SUM(F328:F343)</f>
        <v>40201</v>
      </c>
    </row>
    <row r="328" spans="1:6" s="2" customFormat="1" x14ac:dyDescent="0.25">
      <c r="A328" s="18"/>
      <c r="B328" s="17"/>
      <c r="C328" s="37">
        <v>3020</v>
      </c>
      <c r="D328" s="35" t="s">
        <v>49</v>
      </c>
      <c r="E328" s="22"/>
      <c r="F328" s="22">
        <v>183</v>
      </c>
    </row>
    <row r="329" spans="1:6" s="2" customFormat="1" x14ac:dyDescent="0.25">
      <c r="A329" s="18"/>
      <c r="B329" s="17"/>
      <c r="C329" s="37">
        <v>4010</v>
      </c>
      <c r="D329" s="35" t="s">
        <v>15</v>
      </c>
      <c r="E329" s="22">
        <v>21570</v>
      </c>
      <c r="F329" s="22"/>
    </row>
    <row r="330" spans="1:6" s="2" customFormat="1" x14ac:dyDescent="0.25">
      <c r="A330" s="18"/>
      <c r="B330" s="17"/>
      <c r="C330" s="37">
        <v>4110</v>
      </c>
      <c r="D330" s="35" t="s">
        <v>16</v>
      </c>
      <c r="E330" s="22">
        <v>3433</v>
      </c>
      <c r="F330" s="22"/>
    </row>
    <row r="331" spans="1:6" s="2" customFormat="1" x14ac:dyDescent="0.25">
      <c r="A331" s="18"/>
      <c r="B331" s="17"/>
      <c r="C331" s="37">
        <v>4120</v>
      </c>
      <c r="D331" s="35" t="s">
        <v>23</v>
      </c>
      <c r="E331" s="22"/>
      <c r="F331" s="22">
        <v>3218</v>
      </c>
    </row>
    <row r="332" spans="1:6" s="2" customFormat="1" x14ac:dyDescent="0.25">
      <c r="A332" s="18"/>
      <c r="B332" s="17"/>
      <c r="C332" s="37">
        <v>4140</v>
      </c>
      <c r="D332" s="35" t="s">
        <v>13</v>
      </c>
      <c r="E332" s="22"/>
      <c r="F332" s="22">
        <v>1160</v>
      </c>
    </row>
    <row r="333" spans="1:6" s="2" customFormat="1" x14ac:dyDescent="0.25">
      <c r="A333" s="18"/>
      <c r="B333" s="17"/>
      <c r="C333" s="37">
        <v>4170</v>
      </c>
      <c r="D333" s="35" t="s">
        <v>11</v>
      </c>
      <c r="E333" s="22"/>
      <c r="F333" s="22">
        <v>2808</v>
      </c>
    </row>
    <row r="334" spans="1:6" s="2" customFormat="1" x14ac:dyDescent="0.25">
      <c r="A334" s="18"/>
      <c r="B334" s="17"/>
      <c r="C334" s="37">
        <v>4210</v>
      </c>
      <c r="D334" s="35" t="s">
        <v>26</v>
      </c>
      <c r="E334" s="22"/>
      <c r="F334" s="22">
        <v>15016</v>
      </c>
    </row>
    <row r="335" spans="1:6" s="2" customFormat="1" x14ac:dyDescent="0.25">
      <c r="A335" s="18"/>
      <c r="B335" s="17"/>
      <c r="C335" s="37">
        <v>4260</v>
      </c>
      <c r="D335" s="35" t="s">
        <v>28</v>
      </c>
      <c r="E335" s="22"/>
      <c r="F335" s="22">
        <v>10465</v>
      </c>
    </row>
    <row r="336" spans="1:6" s="2" customFormat="1" x14ac:dyDescent="0.25">
      <c r="A336" s="18"/>
      <c r="B336" s="17"/>
      <c r="C336" s="37">
        <v>4270</v>
      </c>
      <c r="D336" s="35" t="s">
        <v>14</v>
      </c>
      <c r="E336" s="22">
        <v>7699</v>
      </c>
      <c r="F336" s="22"/>
    </row>
    <row r="337" spans="1:6" s="2" customFormat="1" x14ac:dyDescent="0.25">
      <c r="A337" s="18"/>
      <c r="B337" s="17"/>
      <c r="C337" s="37">
        <v>4280</v>
      </c>
      <c r="D337" s="35" t="s">
        <v>17</v>
      </c>
      <c r="E337" s="22"/>
      <c r="F337" s="22">
        <v>2634</v>
      </c>
    </row>
    <row r="338" spans="1:6" s="2" customFormat="1" x14ac:dyDescent="0.25">
      <c r="A338" s="18"/>
      <c r="B338" s="17"/>
      <c r="C338" s="37">
        <v>4300</v>
      </c>
      <c r="D338" s="35" t="s">
        <v>8</v>
      </c>
      <c r="E338" s="22">
        <v>5084</v>
      </c>
      <c r="F338" s="22"/>
    </row>
    <row r="339" spans="1:6" s="2" customFormat="1" x14ac:dyDescent="0.25">
      <c r="A339" s="18"/>
      <c r="B339" s="17"/>
      <c r="C339" s="37">
        <v>4360</v>
      </c>
      <c r="D339" s="35" t="s">
        <v>9</v>
      </c>
      <c r="E339" s="22"/>
      <c r="F339" s="22">
        <v>1388</v>
      </c>
    </row>
    <row r="340" spans="1:6" s="2" customFormat="1" x14ac:dyDescent="0.25">
      <c r="A340" s="18"/>
      <c r="B340" s="17"/>
      <c r="C340" s="37">
        <v>4430</v>
      </c>
      <c r="D340" s="35" t="s">
        <v>18</v>
      </c>
      <c r="E340" s="22">
        <v>1590</v>
      </c>
      <c r="F340" s="22"/>
    </row>
    <row r="341" spans="1:6" s="2" customFormat="1" x14ac:dyDescent="0.25">
      <c r="A341" s="18"/>
      <c r="B341" s="17"/>
      <c r="C341" s="37">
        <v>4440</v>
      </c>
      <c r="D341" s="35" t="s">
        <v>29</v>
      </c>
      <c r="E341" s="22">
        <v>825</v>
      </c>
      <c r="F341" s="22"/>
    </row>
    <row r="342" spans="1:6" s="2" customFormat="1" x14ac:dyDescent="0.25">
      <c r="A342" s="18"/>
      <c r="B342" s="17"/>
      <c r="C342" s="37">
        <v>4480</v>
      </c>
      <c r="D342" s="35" t="s">
        <v>10</v>
      </c>
      <c r="E342" s="22"/>
      <c r="F342" s="22">
        <v>53</v>
      </c>
    </row>
    <row r="343" spans="1:6" s="2" customFormat="1" x14ac:dyDescent="0.25">
      <c r="A343" s="18"/>
      <c r="B343" s="17"/>
      <c r="C343" s="37">
        <v>4700</v>
      </c>
      <c r="D343" s="35" t="s">
        <v>30</v>
      </c>
      <c r="E343" s="22"/>
      <c r="F343" s="22">
        <v>3276</v>
      </c>
    </row>
    <row r="344" spans="1:6" s="2" customFormat="1" x14ac:dyDescent="0.25">
      <c r="A344" s="18"/>
      <c r="B344" s="17"/>
      <c r="C344" s="30"/>
      <c r="D344" s="27" t="s">
        <v>50</v>
      </c>
      <c r="E344" s="21">
        <f>SUM(E345:E356)</f>
        <v>2399</v>
      </c>
      <c r="F344" s="21">
        <f>SUM(F345:F356)</f>
        <v>2399</v>
      </c>
    </row>
    <row r="345" spans="1:6" s="2" customFormat="1" x14ac:dyDescent="0.25">
      <c r="A345" s="18"/>
      <c r="B345" s="17"/>
      <c r="C345" s="37">
        <v>3020</v>
      </c>
      <c r="D345" s="35" t="s">
        <v>49</v>
      </c>
      <c r="E345" s="22"/>
      <c r="F345" s="22">
        <v>101</v>
      </c>
    </row>
    <row r="346" spans="1:6" s="2" customFormat="1" x14ac:dyDescent="0.25">
      <c r="A346" s="18"/>
      <c r="B346" s="17"/>
      <c r="C346" s="37">
        <v>4010</v>
      </c>
      <c r="D346" s="35" t="s">
        <v>15</v>
      </c>
      <c r="E346" s="22"/>
      <c r="F346" s="22">
        <v>150</v>
      </c>
    </row>
    <row r="347" spans="1:6" s="2" customFormat="1" x14ac:dyDescent="0.25">
      <c r="A347" s="18"/>
      <c r="B347" s="17"/>
      <c r="C347" s="37">
        <v>4110</v>
      </c>
      <c r="D347" s="35" t="s">
        <v>16</v>
      </c>
      <c r="E347" s="22"/>
      <c r="F347" s="22">
        <v>39</v>
      </c>
    </row>
    <row r="348" spans="1:6" s="2" customFormat="1" x14ac:dyDescent="0.25">
      <c r="A348" s="18"/>
      <c r="B348" s="17"/>
      <c r="C348" s="37">
        <v>4120</v>
      </c>
      <c r="D348" s="35" t="s">
        <v>23</v>
      </c>
      <c r="E348" s="22"/>
      <c r="F348" s="22">
        <v>6</v>
      </c>
    </row>
    <row r="349" spans="1:6" s="2" customFormat="1" x14ac:dyDescent="0.25">
      <c r="A349" s="18"/>
      <c r="B349" s="17"/>
      <c r="C349" s="37">
        <v>4210</v>
      </c>
      <c r="D349" s="35" t="s">
        <v>26</v>
      </c>
      <c r="E349" s="22"/>
      <c r="F349" s="22">
        <v>156</v>
      </c>
    </row>
    <row r="350" spans="1:6" s="2" customFormat="1" x14ac:dyDescent="0.25">
      <c r="A350" s="23"/>
      <c r="B350" s="25"/>
      <c r="C350" s="37">
        <v>4220</v>
      </c>
      <c r="D350" s="35" t="s">
        <v>33</v>
      </c>
      <c r="E350" s="22">
        <v>1540</v>
      </c>
      <c r="F350" s="22"/>
    </row>
    <row r="351" spans="1:6" s="2" customFormat="1" x14ac:dyDescent="0.25">
      <c r="A351" s="7" t="s">
        <v>0</v>
      </c>
      <c r="B351" s="7" t="s">
        <v>1</v>
      </c>
      <c r="C351" s="7" t="s">
        <v>2</v>
      </c>
      <c r="D351" s="8" t="s">
        <v>3</v>
      </c>
      <c r="E351" s="7" t="s">
        <v>4</v>
      </c>
      <c r="F351" s="9" t="s">
        <v>5</v>
      </c>
    </row>
    <row r="352" spans="1:6" s="2" customFormat="1" x14ac:dyDescent="0.25">
      <c r="A352" s="10"/>
      <c r="B352" s="10"/>
      <c r="C352" s="10"/>
      <c r="D352" s="11"/>
      <c r="E352" s="10"/>
      <c r="F352" s="12"/>
    </row>
    <row r="353" spans="1:6" s="2" customFormat="1" x14ac:dyDescent="0.25">
      <c r="A353" s="32"/>
      <c r="B353" s="78"/>
      <c r="C353" s="37">
        <v>4260</v>
      </c>
      <c r="D353" s="35" t="s">
        <v>28</v>
      </c>
      <c r="E353" s="22">
        <v>859</v>
      </c>
      <c r="F353" s="22"/>
    </row>
    <row r="354" spans="1:6" s="2" customFormat="1" x14ac:dyDescent="0.25">
      <c r="A354" s="17"/>
      <c r="B354" s="36"/>
      <c r="C354" s="37">
        <v>4270</v>
      </c>
      <c r="D354" s="35" t="s">
        <v>14</v>
      </c>
      <c r="E354" s="22"/>
      <c r="F354" s="22">
        <v>788</v>
      </c>
    </row>
    <row r="355" spans="1:6" s="2" customFormat="1" x14ac:dyDescent="0.25">
      <c r="A355" s="17"/>
      <c r="B355" s="36"/>
      <c r="C355" s="37">
        <v>4360</v>
      </c>
      <c r="D355" s="35" t="s">
        <v>9</v>
      </c>
      <c r="E355" s="22"/>
      <c r="F355" s="22">
        <v>797</v>
      </c>
    </row>
    <row r="356" spans="1:6" s="2" customFormat="1" x14ac:dyDescent="0.25">
      <c r="A356" s="17"/>
      <c r="B356" s="36"/>
      <c r="C356" s="37">
        <v>4700</v>
      </c>
      <c r="D356" s="35" t="s">
        <v>30</v>
      </c>
      <c r="E356" s="22"/>
      <c r="F356" s="22">
        <v>362</v>
      </c>
    </row>
    <row r="357" spans="1:6" s="2" customFormat="1" x14ac:dyDescent="0.25">
      <c r="A357" s="17"/>
      <c r="B357" s="64">
        <v>85411</v>
      </c>
      <c r="C357" s="13"/>
      <c r="D357" s="33" t="s">
        <v>79</v>
      </c>
      <c r="E357" s="14">
        <f>E358</f>
        <v>13053</v>
      </c>
      <c r="F357" s="14">
        <f>F358</f>
        <v>13053</v>
      </c>
    </row>
    <row r="358" spans="1:6" s="2" customFormat="1" x14ac:dyDescent="0.25">
      <c r="A358" s="17"/>
      <c r="B358" s="36"/>
      <c r="C358" s="19"/>
      <c r="D358" s="20" t="s">
        <v>51</v>
      </c>
      <c r="E358" s="21">
        <f>SUM(E359:E372)</f>
        <v>13053</v>
      </c>
      <c r="F358" s="21">
        <f>SUM(F359:F372)</f>
        <v>13053</v>
      </c>
    </row>
    <row r="359" spans="1:6" s="2" customFormat="1" x14ac:dyDescent="0.25">
      <c r="A359" s="17"/>
      <c r="B359" s="36"/>
      <c r="C359" s="19">
        <v>3020</v>
      </c>
      <c r="D359" s="19" t="s">
        <v>49</v>
      </c>
      <c r="E359" s="22">
        <v>85</v>
      </c>
      <c r="F359" s="22"/>
    </row>
    <row r="360" spans="1:6" s="2" customFormat="1" x14ac:dyDescent="0.25">
      <c r="A360" s="17"/>
      <c r="B360" s="36"/>
      <c r="C360" s="19">
        <v>4110</v>
      </c>
      <c r="D360" s="19" t="s">
        <v>16</v>
      </c>
      <c r="E360" s="22"/>
      <c r="F360" s="22">
        <v>2452</v>
      </c>
    </row>
    <row r="361" spans="1:6" s="2" customFormat="1" x14ac:dyDescent="0.25">
      <c r="A361" s="17"/>
      <c r="B361" s="36"/>
      <c r="C361" s="25">
        <v>4120</v>
      </c>
      <c r="D361" s="25" t="s">
        <v>23</v>
      </c>
      <c r="E361" s="75">
        <v>323</v>
      </c>
      <c r="F361" s="75"/>
    </row>
    <row r="362" spans="1:6" s="2" customFormat="1" x14ac:dyDescent="0.25">
      <c r="A362" s="17"/>
      <c r="B362" s="36"/>
      <c r="C362" s="35">
        <v>4170</v>
      </c>
      <c r="D362" s="35" t="s">
        <v>11</v>
      </c>
      <c r="E362" s="22">
        <v>914</v>
      </c>
      <c r="F362" s="22"/>
    </row>
    <row r="363" spans="1:6" s="2" customFormat="1" x14ac:dyDescent="0.25">
      <c r="A363" s="17"/>
      <c r="B363" s="36"/>
      <c r="C363" s="35">
        <v>4210</v>
      </c>
      <c r="D363" s="35" t="s">
        <v>26</v>
      </c>
      <c r="E363" s="22"/>
      <c r="F363" s="22">
        <v>548</v>
      </c>
    </row>
    <row r="364" spans="1:6" s="2" customFormat="1" x14ac:dyDescent="0.25">
      <c r="A364" s="17"/>
      <c r="B364" s="36"/>
      <c r="C364" s="35">
        <v>4220</v>
      </c>
      <c r="D364" s="35" t="s">
        <v>33</v>
      </c>
      <c r="E364" s="22"/>
      <c r="F364" s="22">
        <v>9408</v>
      </c>
    </row>
    <row r="365" spans="1:6" s="2" customFormat="1" x14ac:dyDescent="0.25">
      <c r="A365" s="17"/>
      <c r="B365" s="36"/>
      <c r="C365" s="35">
        <v>4260</v>
      </c>
      <c r="D365" s="35" t="s">
        <v>28</v>
      </c>
      <c r="E365" s="22">
        <v>6930</v>
      </c>
      <c r="F365" s="22"/>
    </row>
    <row r="366" spans="1:6" s="2" customFormat="1" x14ac:dyDescent="0.25">
      <c r="A366" s="17"/>
      <c r="B366" s="36"/>
      <c r="C366" s="35">
        <v>4270</v>
      </c>
      <c r="D366" s="35" t="s">
        <v>14</v>
      </c>
      <c r="E366" s="22">
        <v>609</v>
      </c>
      <c r="F366" s="22"/>
    </row>
    <row r="367" spans="1:6" s="2" customFormat="1" x14ac:dyDescent="0.25">
      <c r="A367" s="17"/>
      <c r="B367" s="36"/>
      <c r="C367" s="35">
        <v>4280</v>
      </c>
      <c r="D367" s="35" t="s">
        <v>17</v>
      </c>
      <c r="E367" s="22"/>
      <c r="F367" s="22">
        <v>645</v>
      </c>
    </row>
    <row r="368" spans="1:6" s="2" customFormat="1" x14ac:dyDescent="0.25">
      <c r="A368" s="17"/>
      <c r="B368" s="36"/>
      <c r="C368" s="35">
        <v>4300</v>
      </c>
      <c r="D368" s="35" t="s">
        <v>8</v>
      </c>
      <c r="E368" s="22">
        <v>2509</v>
      </c>
      <c r="F368" s="22"/>
    </row>
    <row r="369" spans="1:6" s="2" customFormat="1" x14ac:dyDescent="0.25">
      <c r="A369" s="17"/>
      <c r="B369" s="36"/>
      <c r="C369" s="35">
        <v>4360</v>
      </c>
      <c r="D369" s="35" t="s">
        <v>9</v>
      </c>
      <c r="E369" s="22">
        <v>412</v>
      </c>
      <c r="F369" s="22"/>
    </row>
    <row r="370" spans="1:6" s="2" customFormat="1" x14ac:dyDescent="0.25">
      <c r="A370" s="17"/>
      <c r="B370" s="36"/>
      <c r="C370" s="35">
        <v>4410</v>
      </c>
      <c r="D370" s="35" t="s">
        <v>25</v>
      </c>
      <c r="E370" s="22">
        <v>30</v>
      </c>
      <c r="F370" s="22"/>
    </row>
    <row r="371" spans="1:6" s="2" customFormat="1" x14ac:dyDescent="0.25">
      <c r="A371" s="17"/>
      <c r="B371" s="36"/>
      <c r="C371" s="35">
        <v>4530</v>
      </c>
      <c r="D371" s="35" t="s">
        <v>52</v>
      </c>
      <c r="E371" s="22">
        <v>864</v>
      </c>
      <c r="F371" s="22"/>
    </row>
    <row r="372" spans="1:6" s="2" customFormat="1" x14ac:dyDescent="0.25">
      <c r="A372" s="17"/>
      <c r="B372" s="36"/>
      <c r="C372" s="35">
        <v>4700</v>
      </c>
      <c r="D372" s="35" t="s">
        <v>53</v>
      </c>
      <c r="E372" s="22">
        <v>377</v>
      </c>
      <c r="F372" s="22"/>
    </row>
    <row r="373" spans="1:6" s="2" customFormat="1" x14ac:dyDescent="0.25">
      <c r="A373" s="18"/>
      <c r="B373" s="26">
        <v>85419</v>
      </c>
      <c r="C373" s="83"/>
      <c r="D373" s="33" t="s">
        <v>110</v>
      </c>
      <c r="E373" s="14">
        <f>E374</f>
        <v>4051</v>
      </c>
      <c r="F373" s="14">
        <f>F374</f>
        <v>6214</v>
      </c>
    </row>
    <row r="374" spans="1:6" s="2" customFormat="1" x14ac:dyDescent="0.25">
      <c r="A374" s="18"/>
      <c r="B374" s="17"/>
      <c r="C374" s="37"/>
      <c r="D374" s="27" t="s">
        <v>101</v>
      </c>
      <c r="E374" s="21">
        <f>SUM(E375:E384)</f>
        <v>4051</v>
      </c>
      <c r="F374" s="21">
        <f>SUM(F375:F384)</f>
        <v>6214</v>
      </c>
    </row>
    <row r="375" spans="1:6" s="2" customFormat="1" x14ac:dyDescent="0.25">
      <c r="A375" s="18"/>
      <c r="B375" s="17"/>
      <c r="C375" s="37">
        <v>3020</v>
      </c>
      <c r="D375" s="35" t="s">
        <v>49</v>
      </c>
      <c r="E375" s="22"/>
      <c r="F375" s="22">
        <v>162</v>
      </c>
    </row>
    <row r="376" spans="1:6" s="2" customFormat="1" x14ac:dyDescent="0.25">
      <c r="A376" s="18"/>
      <c r="B376" s="17"/>
      <c r="C376" s="37">
        <v>4010</v>
      </c>
      <c r="D376" s="35" t="s">
        <v>15</v>
      </c>
      <c r="E376" s="22">
        <v>111</v>
      </c>
      <c r="F376" s="22"/>
    </row>
    <row r="377" spans="1:6" s="2" customFormat="1" x14ac:dyDescent="0.25">
      <c r="A377" s="18"/>
      <c r="B377" s="17"/>
      <c r="C377" s="37">
        <v>4110</v>
      </c>
      <c r="D377" s="35" t="s">
        <v>16</v>
      </c>
      <c r="E377" s="22">
        <v>3336</v>
      </c>
      <c r="F377" s="22"/>
    </row>
    <row r="378" spans="1:6" s="2" customFormat="1" x14ac:dyDescent="0.25">
      <c r="A378" s="18"/>
      <c r="B378" s="17"/>
      <c r="C378" s="37">
        <v>4120</v>
      </c>
      <c r="D378" s="35" t="s">
        <v>23</v>
      </c>
      <c r="E378" s="22"/>
      <c r="F378" s="22">
        <v>1528</v>
      </c>
    </row>
    <row r="379" spans="1:6" s="2" customFormat="1" x14ac:dyDescent="0.25">
      <c r="A379" s="18"/>
      <c r="B379" s="17"/>
      <c r="C379" s="37">
        <v>4210</v>
      </c>
      <c r="D379" s="35" t="s">
        <v>26</v>
      </c>
      <c r="E379" s="22">
        <v>514</v>
      </c>
      <c r="F379" s="22"/>
    </row>
    <row r="380" spans="1:6" s="2" customFormat="1" x14ac:dyDescent="0.25">
      <c r="A380" s="18"/>
      <c r="B380" s="17"/>
      <c r="C380" s="37">
        <v>4270</v>
      </c>
      <c r="D380" s="35" t="s">
        <v>14</v>
      </c>
      <c r="E380" s="22"/>
      <c r="F380" s="22">
        <v>559</v>
      </c>
    </row>
    <row r="381" spans="1:6" s="2" customFormat="1" x14ac:dyDescent="0.25">
      <c r="A381" s="18"/>
      <c r="B381" s="17"/>
      <c r="C381" s="37">
        <v>4280</v>
      </c>
      <c r="D381" s="35" t="s">
        <v>17</v>
      </c>
      <c r="E381" s="22"/>
      <c r="F381" s="22">
        <v>557</v>
      </c>
    </row>
    <row r="382" spans="1:6" s="2" customFormat="1" x14ac:dyDescent="0.25">
      <c r="A382" s="18"/>
      <c r="B382" s="17"/>
      <c r="C382" s="37">
        <v>4300</v>
      </c>
      <c r="D382" s="35" t="s">
        <v>8</v>
      </c>
      <c r="E382" s="22">
        <v>90</v>
      </c>
      <c r="F382" s="22"/>
    </row>
    <row r="383" spans="1:6" s="2" customFormat="1" x14ac:dyDescent="0.25">
      <c r="A383" s="18"/>
      <c r="B383" s="17"/>
      <c r="C383" s="37">
        <v>4410</v>
      </c>
      <c r="D383" s="35" t="s">
        <v>25</v>
      </c>
      <c r="E383" s="22"/>
      <c r="F383" s="22">
        <v>960</v>
      </c>
    </row>
    <row r="384" spans="1:6" s="2" customFormat="1" x14ac:dyDescent="0.25">
      <c r="A384" s="23"/>
      <c r="B384" s="25"/>
      <c r="C384" s="37">
        <v>4440</v>
      </c>
      <c r="D384" s="35" t="s">
        <v>29</v>
      </c>
      <c r="E384" s="22"/>
      <c r="F384" s="22">
        <v>2448</v>
      </c>
    </row>
    <row r="385" spans="1:7" s="2" customFormat="1" x14ac:dyDescent="0.25">
      <c r="A385" s="24"/>
      <c r="B385" s="24"/>
      <c r="C385" s="84"/>
      <c r="D385" s="84"/>
      <c r="E385" s="38"/>
      <c r="F385" s="38"/>
    </row>
    <row r="386" spans="1:7" s="2" customFormat="1" x14ac:dyDescent="0.25">
      <c r="A386" s="7" t="s">
        <v>0</v>
      </c>
      <c r="B386" s="7" t="s">
        <v>1</v>
      </c>
      <c r="C386" s="7" t="s">
        <v>2</v>
      </c>
      <c r="D386" s="8" t="s">
        <v>3</v>
      </c>
      <c r="E386" s="7" t="s">
        <v>4</v>
      </c>
      <c r="F386" s="9" t="s">
        <v>5</v>
      </c>
    </row>
    <row r="387" spans="1:7" s="2" customFormat="1" x14ac:dyDescent="0.25">
      <c r="A387" s="10"/>
      <c r="B387" s="10"/>
      <c r="C387" s="10"/>
      <c r="D387" s="11"/>
      <c r="E387" s="10"/>
      <c r="F387" s="12"/>
    </row>
    <row r="388" spans="1:7" s="2" customFormat="1" x14ac:dyDescent="0.25">
      <c r="A388" s="82"/>
      <c r="B388" s="26">
        <v>85495</v>
      </c>
      <c r="C388" s="83"/>
      <c r="D388" s="33" t="s">
        <v>89</v>
      </c>
      <c r="E388" s="14">
        <v>0</v>
      </c>
      <c r="F388" s="14">
        <f>F389</f>
        <v>1060</v>
      </c>
    </row>
    <row r="389" spans="1:7" s="2" customFormat="1" x14ac:dyDescent="0.25">
      <c r="A389" s="18"/>
      <c r="B389" s="15"/>
      <c r="C389" s="83"/>
      <c r="D389" s="27" t="s">
        <v>111</v>
      </c>
      <c r="E389" s="21"/>
      <c r="F389" s="21">
        <v>1060</v>
      </c>
    </row>
    <row r="390" spans="1:7" s="2" customFormat="1" x14ac:dyDescent="0.25">
      <c r="A390" s="18"/>
      <c r="B390" s="15"/>
      <c r="C390" s="37">
        <v>4440</v>
      </c>
      <c r="D390" s="35" t="s">
        <v>29</v>
      </c>
      <c r="E390" s="22"/>
      <c r="F390" s="22">
        <v>1060</v>
      </c>
    </row>
    <row r="391" spans="1:7" s="2" customFormat="1" x14ac:dyDescent="0.25">
      <c r="A391" s="13">
        <v>926</v>
      </c>
      <c r="B391" s="29"/>
      <c r="C391" s="13"/>
      <c r="D391" s="33" t="s">
        <v>76</v>
      </c>
      <c r="E391" s="14">
        <v>27</v>
      </c>
      <c r="F391" s="14">
        <v>27</v>
      </c>
    </row>
    <row r="392" spans="1:7" s="2" customFormat="1" x14ac:dyDescent="0.25">
      <c r="A392" s="15"/>
      <c r="B392" s="26">
        <v>92695</v>
      </c>
      <c r="C392" s="13"/>
      <c r="D392" s="13" t="s">
        <v>77</v>
      </c>
      <c r="E392" s="14">
        <v>27</v>
      </c>
      <c r="F392" s="14">
        <v>27</v>
      </c>
    </row>
    <row r="393" spans="1:7" s="2" customFormat="1" x14ac:dyDescent="0.25">
      <c r="A393" s="17"/>
      <c r="B393" s="17"/>
      <c r="C393" s="35">
        <v>4170</v>
      </c>
      <c r="D393" s="35" t="s">
        <v>11</v>
      </c>
      <c r="E393" s="22">
        <v>27</v>
      </c>
      <c r="F393" s="22"/>
    </row>
    <row r="394" spans="1:7" s="2" customFormat="1" x14ac:dyDescent="0.25">
      <c r="A394" s="25"/>
      <c r="B394" s="25"/>
      <c r="C394" s="35">
        <v>4210</v>
      </c>
      <c r="D394" s="35" t="s">
        <v>26</v>
      </c>
      <c r="E394" s="22"/>
      <c r="F394" s="22">
        <v>27</v>
      </c>
    </row>
    <row r="395" spans="1:7" s="2" customFormat="1" x14ac:dyDescent="0.25">
      <c r="A395" s="13"/>
      <c r="B395" s="13"/>
      <c r="C395" s="13"/>
      <c r="D395" s="13" t="s">
        <v>85</v>
      </c>
      <c r="E395" s="14">
        <f>E11+E7+E20+E52+E178+E253+E283+E391</f>
        <v>576217</v>
      </c>
      <c r="F395" s="14">
        <f>F7+F11+F20+F52+F178+F253+F283+F391</f>
        <v>576217</v>
      </c>
      <c r="G395" s="3"/>
    </row>
    <row r="396" spans="1:7" s="2" customFormat="1" x14ac:dyDescent="0.25">
      <c r="A396" s="70"/>
      <c r="B396" s="70"/>
      <c r="C396" s="70"/>
      <c r="D396" s="70" t="s">
        <v>86</v>
      </c>
      <c r="E396" s="71">
        <f>E234</f>
        <v>73264</v>
      </c>
      <c r="F396" s="71">
        <v>0</v>
      </c>
    </row>
    <row r="397" spans="1:7" s="2" customFormat="1" x14ac:dyDescent="0.25">
      <c r="E397" s="3"/>
      <c r="F397" s="3"/>
    </row>
    <row r="398" spans="1:7" s="2" customFormat="1" x14ac:dyDescent="0.25">
      <c r="E398" s="3"/>
      <c r="F398" s="3"/>
    </row>
    <row r="399" spans="1:7" s="2" customFormat="1" x14ac:dyDescent="0.25">
      <c r="E399" s="3"/>
      <c r="F399" s="3"/>
    </row>
    <row r="400" spans="1:7" s="2" customFormat="1" x14ac:dyDescent="0.25">
      <c r="E400" s="3"/>
      <c r="F400" s="3"/>
    </row>
    <row r="401" spans="5:6" s="2" customFormat="1" x14ac:dyDescent="0.25">
      <c r="E401" s="3"/>
      <c r="F401" s="3"/>
    </row>
    <row r="402" spans="5:6" s="2" customFormat="1" x14ac:dyDescent="0.25">
      <c r="E402" s="3"/>
      <c r="F402" s="3"/>
    </row>
    <row r="403" spans="5:6" s="2" customFormat="1" x14ac:dyDescent="0.25">
      <c r="E403" s="3"/>
      <c r="F403" s="3"/>
    </row>
    <row r="404" spans="5:6" s="2" customFormat="1" x14ac:dyDescent="0.25">
      <c r="E404" s="3"/>
      <c r="F404" s="3"/>
    </row>
    <row r="405" spans="5:6" s="2" customFormat="1" x14ac:dyDescent="0.25">
      <c r="E405" s="3"/>
      <c r="F405" s="3"/>
    </row>
    <row r="406" spans="5:6" s="2" customFormat="1" x14ac:dyDescent="0.25">
      <c r="E406" s="3"/>
      <c r="F406" s="3"/>
    </row>
    <row r="407" spans="5:6" s="2" customFormat="1" x14ac:dyDescent="0.25">
      <c r="E407" s="3"/>
      <c r="F407" s="3"/>
    </row>
    <row r="408" spans="5:6" s="2" customFormat="1" x14ac:dyDescent="0.25">
      <c r="E408" s="3"/>
      <c r="F408" s="3"/>
    </row>
    <row r="409" spans="5:6" s="2" customFormat="1" x14ac:dyDescent="0.25">
      <c r="E409" s="3"/>
      <c r="F409" s="3"/>
    </row>
    <row r="410" spans="5:6" s="2" customFormat="1" x14ac:dyDescent="0.25">
      <c r="E410" s="3"/>
      <c r="F410" s="3"/>
    </row>
    <row r="411" spans="5:6" s="2" customFormat="1" x14ac:dyDescent="0.25">
      <c r="E411" s="3"/>
      <c r="F411" s="3"/>
    </row>
    <row r="412" spans="5:6" s="2" customFormat="1" x14ac:dyDescent="0.25">
      <c r="E412" s="3"/>
      <c r="F412" s="3"/>
    </row>
    <row r="413" spans="5:6" s="2" customFormat="1" x14ac:dyDescent="0.25">
      <c r="E413" s="3"/>
      <c r="F413" s="3"/>
    </row>
    <row r="414" spans="5:6" s="2" customFormat="1" x14ac:dyDescent="0.25">
      <c r="E414" s="3"/>
      <c r="F414" s="3"/>
    </row>
    <row r="415" spans="5:6" s="2" customFormat="1" x14ac:dyDescent="0.25">
      <c r="E415" s="3"/>
      <c r="F415" s="3"/>
    </row>
    <row r="416" spans="5:6" s="2" customFormat="1" x14ac:dyDescent="0.25">
      <c r="E416" s="3"/>
      <c r="F416" s="3"/>
    </row>
    <row r="417" spans="5:6" s="2" customFormat="1" x14ac:dyDescent="0.25">
      <c r="E417" s="3"/>
      <c r="F417" s="3"/>
    </row>
    <row r="418" spans="5:6" s="2" customFormat="1" x14ac:dyDescent="0.25">
      <c r="E418" s="3"/>
      <c r="F418" s="3"/>
    </row>
    <row r="419" spans="5:6" s="2" customFormat="1" x14ac:dyDescent="0.25">
      <c r="E419" s="3"/>
      <c r="F419" s="3"/>
    </row>
    <row r="420" spans="5:6" s="2" customFormat="1" x14ac:dyDescent="0.25">
      <c r="E420" s="3"/>
      <c r="F420" s="3"/>
    </row>
    <row r="421" spans="5:6" s="2" customFormat="1" x14ac:dyDescent="0.25">
      <c r="E421" s="3"/>
      <c r="F421" s="3"/>
    </row>
    <row r="422" spans="5:6" s="2" customFormat="1" x14ac:dyDescent="0.25">
      <c r="E422" s="3"/>
      <c r="F422" s="3"/>
    </row>
    <row r="423" spans="5:6" s="2" customFormat="1" x14ac:dyDescent="0.25">
      <c r="E423" s="3"/>
      <c r="F423" s="3"/>
    </row>
    <row r="424" spans="5:6" s="2" customFormat="1" x14ac:dyDescent="0.25">
      <c r="E424" s="3"/>
      <c r="F424" s="3"/>
    </row>
    <row r="425" spans="5:6" s="2" customFormat="1" x14ac:dyDescent="0.25">
      <c r="E425" s="3"/>
      <c r="F425" s="3"/>
    </row>
    <row r="426" spans="5:6" s="2" customFormat="1" x14ac:dyDescent="0.25">
      <c r="E426" s="3"/>
      <c r="F426" s="3"/>
    </row>
    <row r="427" spans="5:6" s="2" customFormat="1" x14ac:dyDescent="0.25">
      <c r="E427" s="3"/>
      <c r="F427" s="3"/>
    </row>
    <row r="428" spans="5:6" s="2" customFormat="1" x14ac:dyDescent="0.25">
      <c r="E428" s="3"/>
      <c r="F428" s="3"/>
    </row>
    <row r="429" spans="5:6" s="2" customFormat="1" x14ac:dyDescent="0.25">
      <c r="E429" s="3"/>
      <c r="F429" s="3"/>
    </row>
    <row r="430" spans="5:6" s="2" customFormat="1" x14ac:dyDescent="0.25">
      <c r="E430" s="3"/>
      <c r="F430" s="3"/>
    </row>
    <row r="431" spans="5:6" s="2" customFormat="1" x14ac:dyDescent="0.25">
      <c r="E431" s="3"/>
      <c r="F431" s="3"/>
    </row>
    <row r="432" spans="5:6" s="2" customFormat="1" x14ac:dyDescent="0.25">
      <c r="E432" s="3"/>
      <c r="F432" s="3"/>
    </row>
    <row r="433" spans="5:6" s="2" customFormat="1" x14ac:dyDescent="0.25">
      <c r="E433" s="3"/>
      <c r="F433" s="3"/>
    </row>
    <row r="434" spans="5:6" s="2" customFormat="1" x14ac:dyDescent="0.25">
      <c r="E434" s="3"/>
      <c r="F434" s="3"/>
    </row>
    <row r="435" spans="5:6" s="2" customFormat="1" x14ac:dyDescent="0.25">
      <c r="E435" s="3"/>
      <c r="F435" s="3"/>
    </row>
    <row r="436" spans="5:6" s="2" customFormat="1" x14ac:dyDescent="0.25">
      <c r="E436" s="3"/>
      <c r="F436" s="3"/>
    </row>
    <row r="437" spans="5:6" s="2" customFormat="1" x14ac:dyDescent="0.25">
      <c r="E437" s="3"/>
      <c r="F437" s="3"/>
    </row>
    <row r="438" spans="5:6" s="2" customFormat="1" x14ac:dyDescent="0.25">
      <c r="E438" s="3"/>
      <c r="F438" s="3"/>
    </row>
    <row r="439" spans="5:6" s="2" customFormat="1" x14ac:dyDescent="0.25">
      <c r="E439" s="3"/>
      <c r="F439" s="3"/>
    </row>
    <row r="440" spans="5:6" s="2" customFormat="1" x14ac:dyDescent="0.25">
      <c r="E440" s="3"/>
      <c r="F440" s="3"/>
    </row>
    <row r="441" spans="5:6" s="2" customFormat="1" x14ac:dyDescent="0.25">
      <c r="E441" s="3"/>
      <c r="F441" s="3"/>
    </row>
    <row r="442" spans="5:6" s="2" customFormat="1" x14ac:dyDescent="0.25">
      <c r="E442" s="3"/>
      <c r="F442" s="3"/>
    </row>
    <row r="443" spans="5:6" s="2" customFormat="1" x14ac:dyDescent="0.25">
      <c r="E443" s="3"/>
      <c r="F443" s="3"/>
    </row>
    <row r="444" spans="5:6" s="2" customFormat="1" x14ac:dyDescent="0.25">
      <c r="E444" s="3"/>
      <c r="F444" s="3"/>
    </row>
    <row r="445" spans="5:6" s="2" customFormat="1" x14ac:dyDescent="0.25">
      <c r="E445" s="3"/>
      <c r="F445" s="3"/>
    </row>
    <row r="446" spans="5:6" s="2" customFormat="1" x14ac:dyDescent="0.25">
      <c r="E446" s="3"/>
      <c r="F446" s="3"/>
    </row>
    <row r="447" spans="5:6" s="2" customFormat="1" x14ac:dyDescent="0.25">
      <c r="E447" s="3"/>
      <c r="F447" s="3"/>
    </row>
    <row r="448" spans="5:6" s="2" customFormat="1" x14ac:dyDescent="0.25">
      <c r="E448" s="3"/>
      <c r="F448" s="3"/>
    </row>
    <row r="449" spans="5:6" s="2" customFormat="1" x14ac:dyDescent="0.25">
      <c r="E449" s="3"/>
      <c r="F449" s="3"/>
    </row>
    <row r="450" spans="5:6" s="2" customFormat="1" x14ac:dyDescent="0.25">
      <c r="E450" s="3"/>
      <c r="F450" s="3"/>
    </row>
    <row r="451" spans="5:6" s="2" customFormat="1" x14ac:dyDescent="0.25">
      <c r="E451" s="3"/>
      <c r="F451" s="3"/>
    </row>
    <row r="452" spans="5:6" s="2" customFormat="1" x14ac:dyDescent="0.25">
      <c r="E452" s="3"/>
      <c r="F452" s="3"/>
    </row>
    <row r="453" spans="5:6" s="2" customFormat="1" x14ac:dyDescent="0.25">
      <c r="E453" s="3"/>
      <c r="F453" s="3"/>
    </row>
    <row r="454" spans="5:6" s="2" customFormat="1" x14ac:dyDescent="0.25">
      <c r="E454" s="3"/>
      <c r="F454" s="3"/>
    </row>
    <row r="455" spans="5:6" s="2" customFormat="1" x14ac:dyDescent="0.25">
      <c r="E455" s="3"/>
      <c r="F455" s="3"/>
    </row>
    <row r="456" spans="5:6" s="2" customFormat="1" x14ac:dyDescent="0.25">
      <c r="E456" s="3"/>
      <c r="F456" s="3"/>
    </row>
    <row r="457" spans="5:6" s="2" customFormat="1" x14ac:dyDescent="0.25">
      <c r="E457" s="3"/>
      <c r="F457" s="3"/>
    </row>
    <row r="458" spans="5:6" s="2" customFormat="1" x14ac:dyDescent="0.25">
      <c r="E458" s="3"/>
      <c r="F458" s="3"/>
    </row>
    <row r="459" spans="5:6" s="2" customFormat="1" x14ac:dyDescent="0.25">
      <c r="E459" s="3"/>
      <c r="F459" s="3"/>
    </row>
    <row r="460" spans="5:6" s="2" customFormat="1" x14ac:dyDescent="0.25">
      <c r="E460" s="3"/>
      <c r="F460" s="3"/>
    </row>
    <row r="461" spans="5:6" s="2" customFormat="1" x14ac:dyDescent="0.25">
      <c r="E461" s="3"/>
      <c r="F461" s="3"/>
    </row>
    <row r="462" spans="5:6" s="2" customFormat="1" x14ac:dyDescent="0.25">
      <c r="E462" s="3"/>
      <c r="F462" s="3"/>
    </row>
    <row r="463" spans="5:6" s="2" customFormat="1" x14ac:dyDescent="0.25">
      <c r="E463" s="3"/>
      <c r="F463" s="3"/>
    </row>
    <row r="464" spans="5:6" s="2" customFormat="1" x14ac:dyDescent="0.25">
      <c r="E464" s="3"/>
      <c r="F464" s="3"/>
    </row>
    <row r="465" spans="5:6" s="2" customFormat="1" x14ac:dyDescent="0.25">
      <c r="E465" s="3"/>
      <c r="F465" s="3"/>
    </row>
    <row r="466" spans="5:6" s="2" customFormat="1" x14ac:dyDescent="0.25">
      <c r="E466" s="3"/>
      <c r="F466" s="3"/>
    </row>
    <row r="467" spans="5:6" s="2" customFormat="1" x14ac:dyDescent="0.25">
      <c r="E467" s="3"/>
      <c r="F467" s="3"/>
    </row>
    <row r="468" spans="5:6" s="2" customFormat="1" x14ac:dyDescent="0.25"/>
    <row r="469" spans="5:6" s="2" customFormat="1" x14ac:dyDescent="0.25"/>
    <row r="470" spans="5:6" s="2" customFormat="1" x14ac:dyDescent="0.25"/>
    <row r="471" spans="5:6" s="2" customFormat="1" x14ac:dyDescent="0.25"/>
    <row r="472" spans="5:6" s="2" customFormat="1" x14ac:dyDescent="0.25"/>
    <row r="473" spans="5:6" s="2" customFormat="1" x14ac:dyDescent="0.25"/>
    <row r="474" spans="5:6" s="2" customFormat="1" x14ac:dyDescent="0.25"/>
    <row r="475" spans="5:6" s="2" customFormat="1" x14ac:dyDescent="0.25"/>
    <row r="476" spans="5:6" s="2" customFormat="1" x14ac:dyDescent="0.25"/>
    <row r="477" spans="5:6" s="2" customFormat="1" x14ac:dyDescent="0.25"/>
    <row r="478" spans="5:6" s="2" customFormat="1" x14ac:dyDescent="0.25"/>
    <row r="479" spans="5:6" s="2" customFormat="1" x14ac:dyDescent="0.25"/>
    <row r="480" spans="5:6" s="2" customFormat="1" x14ac:dyDescent="0.25"/>
    <row r="481" s="2" customFormat="1" x14ac:dyDescent="0.25"/>
    <row r="482" s="2" customFormat="1" x14ac:dyDescent="0.25"/>
    <row r="483" s="2" customFormat="1" x14ac:dyDescent="0.25"/>
    <row r="484" s="2" customFormat="1" x14ac:dyDescent="0.25"/>
    <row r="485" s="2" customFormat="1" x14ac:dyDescent="0.25"/>
    <row r="486" s="2" customFormat="1" x14ac:dyDescent="0.25"/>
    <row r="487" s="2" customFormat="1" x14ac:dyDescent="0.25"/>
    <row r="488" s="2" customFormat="1" x14ac:dyDescent="0.25"/>
    <row r="489" s="2" customFormat="1" x14ac:dyDescent="0.25"/>
    <row r="490" s="2" customFormat="1" x14ac:dyDescent="0.25"/>
    <row r="491" s="2" customFormat="1" x14ac:dyDescent="0.25"/>
    <row r="492" s="2" customFormat="1" x14ac:dyDescent="0.25"/>
    <row r="493" s="2" customFormat="1" x14ac:dyDescent="0.25"/>
    <row r="494" s="2" customFormat="1" x14ac:dyDescent="0.25"/>
    <row r="495" s="2" customFormat="1" x14ac:dyDescent="0.25"/>
    <row r="496" s="2" customFormat="1" x14ac:dyDescent="0.25"/>
    <row r="497" s="2" customFormat="1" x14ac:dyDescent="0.25"/>
    <row r="498" s="2" customFormat="1" x14ac:dyDescent="0.25"/>
    <row r="499" s="2" customFormat="1" x14ac:dyDescent="0.25"/>
    <row r="500" s="2" customFormat="1" x14ac:dyDescent="0.25"/>
    <row r="501" s="2" customFormat="1" x14ac:dyDescent="0.25"/>
    <row r="502" s="2" customFormat="1" x14ac:dyDescent="0.25"/>
    <row r="503" s="2" customFormat="1" x14ac:dyDescent="0.25"/>
    <row r="504" s="2" customFormat="1" x14ac:dyDescent="0.25"/>
    <row r="505" s="2" customFormat="1" x14ac:dyDescent="0.25"/>
    <row r="506" s="2" customFormat="1" x14ac:dyDescent="0.25"/>
    <row r="507" s="2" customFormat="1" x14ac:dyDescent="0.25"/>
    <row r="508" s="2" customFormat="1" x14ac:dyDescent="0.25"/>
    <row r="509" s="2" customFormat="1" x14ac:dyDescent="0.25"/>
    <row r="510" s="2" customFormat="1" x14ac:dyDescent="0.25"/>
    <row r="511" s="2" customFormat="1" x14ac:dyDescent="0.25"/>
    <row r="512" s="2" customFormat="1" x14ac:dyDescent="0.25"/>
    <row r="513" s="2" customFormat="1" x14ac:dyDescent="0.25"/>
    <row r="514" s="2" customFormat="1" x14ac:dyDescent="0.25"/>
    <row r="515" s="2" customFormat="1" x14ac:dyDescent="0.25"/>
    <row r="516" s="2" customFormat="1" x14ac:dyDescent="0.25"/>
    <row r="517" s="2" customFormat="1" x14ac:dyDescent="0.25"/>
    <row r="518" s="2" customFormat="1" x14ac:dyDescent="0.25"/>
    <row r="519" s="2" customFormat="1" x14ac:dyDescent="0.25"/>
    <row r="520" s="2" customFormat="1" x14ac:dyDescent="0.25"/>
    <row r="521" s="2" customFormat="1" x14ac:dyDescent="0.25"/>
    <row r="522" s="2" customFormat="1" x14ac:dyDescent="0.25"/>
    <row r="523" s="2" customFormat="1" x14ac:dyDescent="0.25"/>
    <row r="524" s="2" customFormat="1" x14ac:dyDescent="0.25"/>
    <row r="525" s="2" customFormat="1" x14ac:dyDescent="0.25"/>
    <row r="526" s="2" customFormat="1" x14ac:dyDescent="0.25"/>
    <row r="527" s="2" customFormat="1" x14ac:dyDescent="0.25"/>
    <row r="528" s="2" customFormat="1" x14ac:dyDescent="0.25"/>
    <row r="529" s="2" customFormat="1" x14ac:dyDescent="0.25"/>
    <row r="530" s="2" customFormat="1" x14ac:dyDescent="0.25"/>
    <row r="531" s="2" customFormat="1" x14ac:dyDescent="0.25"/>
    <row r="532" s="2" customFormat="1" x14ac:dyDescent="0.25"/>
    <row r="533" s="2" customFormat="1" x14ac:dyDescent="0.25"/>
    <row r="534" s="2" customFormat="1" x14ac:dyDescent="0.25"/>
    <row r="535" s="2" customFormat="1" x14ac:dyDescent="0.25"/>
    <row r="536" s="2" customFormat="1" x14ac:dyDescent="0.25"/>
    <row r="537" s="2" customFormat="1" x14ac:dyDescent="0.25"/>
    <row r="538" s="2" customFormat="1" x14ac:dyDescent="0.25"/>
    <row r="539" s="2" customFormat="1" x14ac:dyDescent="0.25"/>
    <row r="540" s="2" customFormat="1" x14ac:dyDescent="0.25"/>
    <row r="541" s="2" customFormat="1" x14ac:dyDescent="0.25"/>
    <row r="542" s="2" customFormat="1" x14ac:dyDescent="0.25"/>
    <row r="543" s="2" customFormat="1" x14ac:dyDescent="0.25"/>
    <row r="544" s="2" customFormat="1" x14ac:dyDescent="0.25"/>
    <row r="545" s="2" customFormat="1" x14ac:dyDescent="0.25"/>
    <row r="546" s="2" customFormat="1" x14ac:dyDescent="0.25"/>
    <row r="547" s="2" customFormat="1" x14ac:dyDescent="0.25"/>
    <row r="548" s="2" customFormat="1" x14ac:dyDescent="0.25"/>
    <row r="549" s="2" customFormat="1" x14ac:dyDescent="0.25"/>
    <row r="550" s="2" customFormat="1" x14ac:dyDescent="0.25"/>
    <row r="551" s="2" customFormat="1" x14ac:dyDescent="0.25"/>
    <row r="552" s="2" customFormat="1" x14ac:dyDescent="0.25"/>
    <row r="553" s="2" customFormat="1" x14ac:dyDescent="0.25"/>
    <row r="554" s="2" customFormat="1" x14ac:dyDescent="0.25"/>
    <row r="555" s="2" customFormat="1" x14ac:dyDescent="0.25"/>
    <row r="556" s="2" customFormat="1" x14ac:dyDescent="0.25"/>
    <row r="557" s="2" customFormat="1" x14ac:dyDescent="0.25"/>
    <row r="558" s="2" customFormat="1" x14ac:dyDescent="0.25"/>
    <row r="559" s="2" customFormat="1" x14ac:dyDescent="0.25"/>
    <row r="560" s="2" customFormat="1" x14ac:dyDescent="0.25"/>
    <row r="561" s="2" customFormat="1" x14ac:dyDescent="0.25"/>
    <row r="562" s="2" customFormat="1" x14ac:dyDescent="0.25"/>
    <row r="563" s="2" customFormat="1" x14ac:dyDescent="0.25"/>
    <row r="564" s="2" customFormat="1" x14ac:dyDescent="0.25"/>
    <row r="565" s="2" customFormat="1" x14ac:dyDescent="0.25"/>
    <row r="566" s="2" customFormat="1" x14ac:dyDescent="0.25"/>
    <row r="567" s="2" customFormat="1" x14ac:dyDescent="0.25"/>
    <row r="568" s="2" customFormat="1" x14ac:dyDescent="0.25"/>
    <row r="569" s="2" customFormat="1" x14ac:dyDescent="0.25"/>
    <row r="570" s="2" customFormat="1" x14ac:dyDescent="0.25"/>
    <row r="571" s="2" customFormat="1" x14ac:dyDescent="0.25"/>
    <row r="572" s="2" customFormat="1" x14ac:dyDescent="0.25"/>
    <row r="573" s="2" customFormat="1" x14ac:dyDescent="0.25"/>
    <row r="574" s="2" customFormat="1" x14ac:dyDescent="0.25"/>
    <row r="575" s="2" customFormat="1" x14ac:dyDescent="0.25"/>
    <row r="576" s="2" customFormat="1" x14ac:dyDescent="0.25"/>
    <row r="577" s="2" customFormat="1" x14ac:dyDescent="0.25"/>
    <row r="578" s="2" customFormat="1" x14ac:dyDescent="0.25"/>
    <row r="579" s="2" customFormat="1" x14ac:dyDescent="0.25"/>
    <row r="580" s="2" customFormat="1" x14ac:dyDescent="0.25"/>
    <row r="581" s="2" customFormat="1" x14ac:dyDescent="0.25"/>
    <row r="582" s="2" customFormat="1" x14ac:dyDescent="0.25"/>
    <row r="583" s="2" customFormat="1" x14ac:dyDescent="0.25"/>
    <row r="584" s="2" customFormat="1" x14ac:dyDescent="0.25"/>
    <row r="585" s="2" customFormat="1" x14ac:dyDescent="0.25"/>
    <row r="586" s="2" customFormat="1" x14ac:dyDescent="0.25"/>
    <row r="587" s="2" customFormat="1" x14ac:dyDescent="0.25"/>
    <row r="588" s="2" customFormat="1" x14ac:dyDescent="0.25"/>
    <row r="589" s="2" customFormat="1" x14ac:dyDescent="0.25"/>
    <row r="590" s="2" customFormat="1" x14ac:dyDescent="0.25"/>
    <row r="591" s="2" customFormat="1" x14ac:dyDescent="0.25"/>
    <row r="592" s="2" customFormat="1" x14ac:dyDescent="0.25"/>
    <row r="593" s="2" customFormat="1" x14ac:dyDescent="0.25"/>
    <row r="594" s="2" customFormat="1" x14ac:dyDescent="0.25"/>
    <row r="595" s="2" customFormat="1" x14ac:dyDescent="0.25"/>
    <row r="596" s="2" customFormat="1" x14ac:dyDescent="0.25"/>
    <row r="597" s="2" customFormat="1" x14ac:dyDescent="0.25"/>
    <row r="598" s="2" customFormat="1" x14ac:dyDescent="0.25"/>
    <row r="599" s="2" customFormat="1" x14ac:dyDescent="0.25"/>
    <row r="600" s="2" customFormat="1" x14ac:dyDescent="0.25"/>
    <row r="601" s="2" customFormat="1" x14ac:dyDescent="0.25"/>
    <row r="602" s="2" customFormat="1" x14ac:dyDescent="0.25"/>
    <row r="603" s="2" customFormat="1" x14ac:dyDescent="0.25"/>
    <row r="604" s="2" customFormat="1" x14ac:dyDescent="0.25"/>
    <row r="605" s="2" customFormat="1" x14ac:dyDescent="0.25"/>
    <row r="606" s="2" customFormat="1" x14ac:dyDescent="0.25"/>
    <row r="607" s="2" customFormat="1" x14ac:dyDescent="0.25"/>
    <row r="608" s="2" customFormat="1" x14ac:dyDescent="0.25"/>
    <row r="609" s="2" customFormat="1" x14ac:dyDescent="0.25"/>
    <row r="610" s="2" customFormat="1" x14ac:dyDescent="0.25"/>
    <row r="611" s="2" customFormat="1" x14ac:dyDescent="0.25"/>
    <row r="612" s="2" customFormat="1" x14ac:dyDescent="0.25"/>
    <row r="613" s="2" customFormat="1" x14ac:dyDescent="0.25"/>
    <row r="614" s="2" customFormat="1" x14ac:dyDescent="0.25"/>
    <row r="615" s="2" customFormat="1" x14ac:dyDescent="0.25"/>
    <row r="616" s="2" customFormat="1" x14ac:dyDescent="0.25"/>
    <row r="617" s="2" customFormat="1" x14ac:dyDescent="0.25"/>
    <row r="618" s="2" customFormat="1" x14ac:dyDescent="0.25"/>
    <row r="619" s="2" customFormat="1" x14ac:dyDescent="0.25"/>
    <row r="620" s="2" customFormat="1" x14ac:dyDescent="0.25"/>
    <row r="621" s="2" customFormat="1" x14ac:dyDescent="0.25"/>
    <row r="622" s="2" customFormat="1" x14ac:dyDescent="0.25"/>
    <row r="623" s="2" customFormat="1" x14ac:dyDescent="0.25"/>
    <row r="624" s="2" customFormat="1" x14ac:dyDescent="0.25"/>
    <row r="625" s="2" customFormat="1" x14ac:dyDescent="0.25"/>
    <row r="626" s="2" customFormat="1" x14ac:dyDescent="0.25"/>
    <row r="627" s="2" customFormat="1" x14ac:dyDescent="0.25"/>
    <row r="628" s="2" customFormat="1" x14ac:dyDescent="0.25"/>
    <row r="629" s="2" customFormat="1" x14ac:dyDescent="0.25"/>
    <row r="630" s="2" customFormat="1" x14ac:dyDescent="0.25"/>
    <row r="631" s="2" customFormat="1" x14ac:dyDescent="0.25"/>
    <row r="632" s="2" customFormat="1" x14ac:dyDescent="0.25"/>
    <row r="633" s="2" customFormat="1" x14ac:dyDescent="0.25"/>
    <row r="634" s="2" customFormat="1" x14ac:dyDescent="0.25"/>
    <row r="635" s="2" customFormat="1" x14ac:dyDescent="0.25"/>
    <row r="636" s="2" customFormat="1" x14ac:dyDescent="0.25"/>
    <row r="637" s="2" customFormat="1" x14ac:dyDescent="0.25"/>
    <row r="638" s="2" customFormat="1" x14ac:dyDescent="0.25"/>
    <row r="639" s="2" customFormat="1" x14ac:dyDescent="0.25"/>
    <row r="640" s="2" customFormat="1" x14ac:dyDescent="0.25"/>
    <row r="641" s="2" customFormat="1" x14ac:dyDescent="0.25"/>
    <row r="642" s="2" customFormat="1" x14ac:dyDescent="0.25"/>
    <row r="643" s="2" customFormat="1" x14ac:dyDescent="0.25"/>
    <row r="644" s="2" customFormat="1" x14ac:dyDescent="0.25"/>
    <row r="645" s="2" customFormat="1" x14ac:dyDescent="0.25"/>
    <row r="646" s="2" customFormat="1" x14ac:dyDescent="0.25"/>
    <row r="647" s="2" customFormat="1" x14ac:dyDescent="0.25"/>
    <row r="648" s="2" customFormat="1" x14ac:dyDescent="0.25"/>
    <row r="649" s="2" customFormat="1" x14ac:dyDescent="0.25"/>
    <row r="650" s="2" customFormat="1" x14ac:dyDescent="0.25"/>
    <row r="651" s="2" customFormat="1" x14ac:dyDescent="0.25"/>
    <row r="652" s="2" customFormat="1" x14ac:dyDescent="0.25"/>
    <row r="653" s="2" customFormat="1" x14ac:dyDescent="0.25"/>
    <row r="654" s="2" customFormat="1" x14ac:dyDescent="0.25"/>
    <row r="655" s="2" customFormat="1" x14ac:dyDescent="0.25"/>
    <row r="656" s="2" customFormat="1" x14ac:dyDescent="0.25"/>
    <row r="657" s="2" customFormat="1" x14ac:dyDescent="0.25"/>
    <row r="658" s="2" customFormat="1" x14ac:dyDescent="0.25"/>
    <row r="659" s="2" customFormat="1" x14ac:dyDescent="0.25"/>
    <row r="660" s="2" customFormat="1" x14ac:dyDescent="0.25"/>
    <row r="661" s="2" customFormat="1" x14ac:dyDescent="0.25"/>
    <row r="662" s="2" customFormat="1" x14ac:dyDescent="0.25"/>
    <row r="663" s="2" customFormat="1" x14ac:dyDescent="0.25"/>
    <row r="664" s="2" customFormat="1" x14ac:dyDescent="0.25"/>
    <row r="665" s="2" customFormat="1" x14ac:dyDescent="0.25"/>
    <row r="666" s="2" customFormat="1" x14ac:dyDescent="0.25"/>
    <row r="667" s="2" customFormat="1" x14ac:dyDescent="0.25"/>
    <row r="668" s="2" customFormat="1" x14ac:dyDescent="0.25"/>
    <row r="669" s="2" customFormat="1" x14ac:dyDescent="0.25"/>
    <row r="670" s="2" customFormat="1" x14ac:dyDescent="0.25"/>
    <row r="671" s="2" customFormat="1" x14ac:dyDescent="0.25"/>
    <row r="672" s="2" customFormat="1" x14ac:dyDescent="0.25"/>
    <row r="673" s="2" customFormat="1" x14ac:dyDescent="0.25"/>
    <row r="674" s="2" customFormat="1" x14ac:dyDescent="0.25"/>
    <row r="675" s="2" customFormat="1" x14ac:dyDescent="0.25"/>
    <row r="676" s="2" customFormat="1" x14ac:dyDescent="0.25"/>
    <row r="677" s="2" customFormat="1" x14ac:dyDescent="0.25"/>
    <row r="678" s="2" customFormat="1" x14ac:dyDescent="0.25"/>
    <row r="679" s="2" customFormat="1" x14ac:dyDescent="0.25"/>
    <row r="680" s="2" customFormat="1" x14ac:dyDescent="0.25"/>
    <row r="681" s="2" customFormat="1" x14ac:dyDescent="0.25"/>
    <row r="682" s="2" customFormat="1" x14ac:dyDescent="0.25"/>
    <row r="683" s="2" customFormat="1" x14ac:dyDescent="0.25"/>
    <row r="684" s="2" customFormat="1" x14ac:dyDescent="0.25"/>
    <row r="685" s="2" customFormat="1" x14ac:dyDescent="0.25"/>
    <row r="686" s="2" customFormat="1" x14ac:dyDescent="0.25"/>
    <row r="687" s="2" customFormat="1" x14ac:dyDescent="0.25"/>
    <row r="688" s="2" customFormat="1" x14ac:dyDescent="0.25"/>
    <row r="689" s="2" customFormat="1" x14ac:dyDescent="0.25"/>
    <row r="690" s="2" customFormat="1" x14ac:dyDescent="0.25"/>
    <row r="691" s="2" customFormat="1" x14ac:dyDescent="0.25"/>
    <row r="692" s="2" customFormat="1" x14ac:dyDescent="0.25"/>
    <row r="693" s="2" customFormat="1" x14ac:dyDescent="0.25"/>
    <row r="694" s="2" customFormat="1" x14ac:dyDescent="0.25"/>
    <row r="695" s="2" customFormat="1" x14ac:dyDescent="0.25"/>
    <row r="696" s="2" customFormat="1" x14ac:dyDescent="0.25"/>
    <row r="697" s="2" customFormat="1" x14ac:dyDescent="0.25"/>
    <row r="698" s="2" customFormat="1" x14ac:dyDescent="0.25"/>
    <row r="699" s="2" customFormat="1" x14ac:dyDescent="0.25"/>
    <row r="700" s="2" customFormat="1" x14ac:dyDescent="0.25"/>
    <row r="701" s="2" customFormat="1" x14ac:dyDescent="0.25"/>
    <row r="702" s="2" customFormat="1" x14ac:dyDescent="0.25"/>
    <row r="703" s="2" customFormat="1" x14ac:dyDescent="0.25"/>
    <row r="704" s="2" customFormat="1" x14ac:dyDescent="0.25"/>
    <row r="705" s="2" customFormat="1" x14ac:dyDescent="0.25"/>
    <row r="706" s="2" customFormat="1" x14ac:dyDescent="0.25"/>
    <row r="707" s="2" customFormat="1" x14ac:dyDescent="0.25"/>
    <row r="708" s="2" customFormat="1" x14ac:dyDescent="0.25"/>
    <row r="709" s="2" customFormat="1" x14ac:dyDescent="0.25"/>
    <row r="710" s="2" customFormat="1" x14ac:dyDescent="0.25"/>
    <row r="711" s="2" customFormat="1" x14ac:dyDescent="0.25"/>
    <row r="712" s="2" customFormat="1" x14ac:dyDescent="0.25"/>
    <row r="713" s="2" customFormat="1" x14ac:dyDescent="0.25"/>
    <row r="714" s="2" customFormat="1" x14ac:dyDescent="0.25"/>
    <row r="715" s="2" customFormat="1" x14ac:dyDescent="0.25"/>
    <row r="716" s="2" customFormat="1" x14ac:dyDescent="0.25"/>
    <row r="717" s="2" customFormat="1" x14ac:dyDescent="0.25"/>
    <row r="718" s="2" customFormat="1" x14ac:dyDescent="0.25"/>
    <row r="719" s="2" customFormat="1" x14ac:dyDescent="0.25"/>
    <row r="720" s="2" customFormat="1" x14ac:dyDescent="0.25"/>
    <row r="721" s="2" customFormat="1" x14ac:dyDescent="0.25"/>
    <row r="722" s="2" customFormat="1" x14ac:dyDescent="0.25"/>
    <row r="723" s="2" customFormat="1" x14ac:dyDescent="0.25"/>
    <row r="724" s="2" customFormat="1" x14ac:dyDescent="0.25"/>
    <row r="725" s="2" customFormat="1" x14ac:dyDescent="0.25"/>
    <row r="726" s="2" customFormat="1" x14ac:dyDescent="0.25"/>
    <row r="727" s="2" customFormat="1" x14ac:dyDescent="0.25"/>
    <row r="728" s="2" customFormat="1" x14ac:dyDescent="0.25"/>
    <row r="729" s="2" customFormat="1" x14ac:dyDescent="0.25"/>
    <row r="730" s="2" customFormat="1" x14ac:dyDescent="0.25"/>
    <row r="731" s="2" customFormat="1" x14ac:dyDescent="0.25"/>
    <row r="732" s="2" customFormat="1" x14ac:dyDescent="0.25"/>
  </sheetData>
  <pageMargins left="0.23622047244094491" right="0.23622047244094491" top="0.55118110236220474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3" sqref="C32:C3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Arkusz3</vt:lpstr>
      <vt:lpstr>Arkusz2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Skarbnik SPŚwidwin</dc:creator>
  <cp:lastModifiedBy>AniaB</cp:lastModifiedBy>
  <cp:lastPrinted>2017-01-03T09:56:47Z</cp:lastPrinted>
  <dcterms:created xsi:type="dcterms:W3CDTF">2015-09-08T08:14:30Z</dcterms:created>
  <dcterms:modified xsi:type="dcterms:W3CDTF">2017-01-03T10:39:18Z</dcterms:modified>
</cp:coreProperties>
</file>