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Informacja za I pół. 2019 r\Realizacja WPF I półr. 2019\"/>
    </mc:Choice>
  </mc:AlternateContent>
  <bookViews>
    <workbookView xWindow="0" yWindow="0" windowWidth="19200" windowHeight="11595"/>
  </bookViews>
  <sheets>
    <sheet name="Arkusz1" sheetId="1" r:id="rId1"/>
  </sheets>
  <definedNames>
    <definedName name="_xlnm.Print_Titles" localSheetId="0">Arkusz1!$3:$4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71" i="1" l="1"/>
  <c r="C66" i="1"/>
  <c r="C63" i="1"/>
  <c r="C47" i="1"/>
  <c r="C46" i="1"/>
  <c r="C36" i="1"/>
  <c r="D82" i="1" l="1"/>
  <c r="D67" i="1" l="1"/>
  <c r="D63" i="1"/>
  <c r="D47" i="1"/>
  <c r="D46" i="1"/>
  <c r="D36" i="1"/>
  <c r="D27" i="1"/>
  <c r="C24" i="1"/>
  <c r="C23" i="1"/>
  <c r="C20" i="1"/>
  <c r="C19" i="1"/>
  <c r="C18" i="1"/>
  <c r="C16" i="1"/>
  <c r="C13" i="1"/>
  <c r="C5" i="1" s="1"/>
  <c r="D16" i="1"/>
  <c r="D13" i="1"/>
  <c r="D5" i="1" s="1"/>
  <c r="C26" i="1" l="1"/>
  <c r="D26" i="1"/>
  <c r="C82" i="1"/>
  <c r="D105" i="1" l="1"/>
  <c r="D104" i="1"/>
  <c r="D103" i="1"/>
  <c r="D102" i="1"/>
  <c r="D101" i="1"/>
  <c r="D100" i="1"/>
  <c r="D97" i="1"/>
  <c r="D96" i="1"/>
  <c r="D95" i="1"/>
  <c r="D94" i="1"/>
  <c r="D93" i="1"/>
  <c r="D92" i="1"/>
  <c r="D91" i="1"/>
  <c r="D89" i="1"/>
  <c r="D88" i="1"/>
  <c r="D87" i="1"/>
  <c r="D86" i="1"/>
  <c r="D85" i="1"/>
  <c r="D84" i="1"/>
  <c r="D83" i="1"/>
  <c r="D81" i="1"/>
  <c r="D78" i="1"/>
  <c r="D75" i="1"/>
  <c r="D72" i="1"/>
  <c r="D44" i="1"/>
  <c r="D41" i="1"/>
  <c r="D40" i="1"/>
  <c r="D39" i="1"/>
  <c r="D38" i="1"/>
  <c r="D35" i="1"/>
  <c r="D24" i="1"/>
  <c r="D23" i="1"/>
  <c r="D20" i="1"/>
  <c r="D19" i="1"/>
  <c r="D18" i="1"/>
  <c r="D56" i="1" l="1"/>
  <c r="D57" i="1"/>
  <c r="C27" i="1" l="1"/>
  <c r="I4" i="1" l="1"/>
  <c r="J4" i="1" s="1"/>
  <c r="K4" i="1" s="1"/>
  <c r="L4" i="1" s="1"/>
  <c r="D2" i="1"/>
</calcChain>
</file>

<file path=xl/sharedStrings.xml><?xml version="1.0" encoding="utf-8"?>
<sst xmlns="http://schemas.openxmlformats.org/spreadsheetml/2006/main" count="305" uniqueCount="191">
  <si>
    <t>Lp.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</si>
  <si>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</si>
  <si>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</si>
  <si>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</si>
  <si>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</si>
  <si>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</si>
  <si>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</si>
  <si>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</si>
  <si>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</si>
  <si>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</si>
  <si>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</si>
  <si>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</si>
  <si>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</si>
  <si>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</si>
  <si>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</si>
  <si>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</si>
  <si>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</si>
  <si>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</si>
  <si>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</si>
  <si>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</si>
  <si>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</si>
  <si>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</si>
  <si>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</si>
  <si>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</si>
  <si>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</si>
  <si>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</si>
  <si>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</si>
  <si>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</si>
  <si>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</si>
  <si>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</si>
  <si>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</si>
  <si>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</si>
  <si>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</si>
  <si>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</si>
  <si>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</si>
  <si>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</si>
  <si>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</si>
  <si>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</si>
  <si>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</si>
  <si>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</si>
  <si>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</si>
  <si>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</si>
  <si>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</si>
  <si>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</si>
  <si>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</si>
  <si>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</si>
  <si>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</si>
  <si>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</si>
  <si>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</si>
  <si>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</si>
  <si>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</si>
  <si>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</si>
  <si>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</si>
  <si>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</si>
  <si>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</si>
  <si>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</si>
  <si>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</si>
  <si>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</si>
  <si>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</si>
  <si>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</si>
  <si>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</si>
  <si>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</si>
  <si>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</si>
  <si>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</si>
  <si>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</si>
  <si>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</si>
  <si>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</si>
  <si>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</si>
  <si>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</si>
  <si>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</si>
  <si>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</si>
  <si>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</si>
  <si>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</si>
  <si>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</si>
  <si>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</si>
  <si>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</si>
  <si>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</si>
  <si>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</si>
  <si>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</si>
  <si>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</si>
  <si>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</si>
  <si>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</si>
  <si>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</si>
  <si>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</si>
  <si>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</si>
  <si>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</si>
  <si>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</si>
  <si>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</si>
  <si>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</si>
  <si>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</si>
  <si>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</si>
  <si>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</si>
  <si>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</si>
  <si>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</si>
  <si>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</si>
  <si>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</si>
  <si>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</si>
  <si>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</si>
  <si>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</si>
  <si>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</si>
  <si>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</si>
  <si>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</si>
  <si>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</si>
  <si>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</si>
  <si>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</si>
  <si>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</si>
  <si>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</si>
  <si>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</si>
  <si>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</si>
  <si>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</si>
  <si>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</si>
  <si>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</si>
  <si>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</si>
  <si>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</si>
  <si>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</si>
  <si>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</si>
  <si>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</si>
  <si>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</si>
  <si>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</si>
  <si>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</si>
  <si>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</si>
  <si>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</si>
  <si>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</si>
  <si>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</si>
  <si>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</si>
  <si>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</si>
  <si>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</si>
  <si>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</si>
  <si>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</si>
  <si>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</si>
  <si>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</si>
  <si>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</si>
  <si>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</si>
  <si>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</si>
  <si>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</si>
  <si>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</si>
  <si>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</si>
  <si>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</si>
  <si>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</si>
  <si>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</si>
  <si>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</si>
  <si>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</si>
  <si>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</si>
  <si>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</si>
  <si>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</si>
  <si>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</si>
  <si>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</si>
  <si>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</si>
  <si>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</si>
  <si>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</si>
  <si>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</si>
  <si>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</si>
  <si>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</si>
  <si>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</si>
  <si>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</si>
  <si>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</si>
  <si>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</si>
  <si>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</si>
  <si>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</si>
  <si>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</si>
  <si>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</si>
  <si>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</si>
  <si>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</si>
  <si>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</si>
  <si>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</si>
  <si>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</si>
  <si>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</si>
  <si>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</si>
  <si>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</si>
  <si>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</si>
  <si>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</si>
  <si>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</si>
  <si>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</si>
  <si>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</si>
  <si>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</si>
  <si>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</si>
  <si>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</si>
  <si>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</si>
  <si>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</si>
  <si>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</si>
  <si>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</si>
  <si>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</si>
  <si>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</si>
  <si>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</si>
  <si>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</si>
  <si>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 xml:space="preserve"> kwoty w zł</t>
  </si>
  <si>
    <t>Plan</t>
  </si>
  <si>
    <t>Wykonanie za I półrocze 2019</t>
  </si>
  <si>
    <t>REALIZACJA WIELOLETNIEJ PROGNOZY FINANSOWEJ POWIATU ŚWIDWIŃSKIEGO ZA I PÓŁROCZE 2019 ROKU</t>
  </si>
  <si>
    <t>Spełniona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</si>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</sst>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11"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5" fillId="0" borderId="1" xfId="0" quotePrefix="1" applyFont="1" applyBorder="1" applyAlignment="1">
      <alignment horizontal="left" vertical="center" wrapText="1" indent="2"/>
    </xf>
    <xf numFmtId="0" fontId="5" fillId="0" borderId="1" xfId="0" quotePrefix="1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6" fillId="2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vertical="center" shrinkToFit="1"/>
    </xf>
    <xf numFmtId="164" fontId="9" fillId="3" borderId="1" xfId="1" applyNumberFormat="1" applyFont="1" applyFill="1" applyBorder="1" applyAlignment="1">
      <alignment vertical="center" shrinkToFit="1"/>
    </xf>
    <xf numFmtId="164" fontId="6" fillId="3" borderId="1" xfId="1" applyNumberFormat="1" applyFont="1" applyFill="1" applyBorder="1" applyAlignment="1">
      <alignment horizontal="center" vertical="center" shrinkToFit="1"/>
    </xf>
    <xf numFmtId="164" fontId="6" fillId="0" borderId="1" xfId="1" applyNumberFormat="1" applyFont="1" applyFill="1" applyBorder="1" applyAlignment="1">
      <alignment horizontal="center" vertical="center" shrinkToFit="1"/>
    </xf>
    <xf numFmtId="165" fontId="9" fillId="0" borderId="1" xfId="1" applyNumberFormat="1" applyFont="1" applyFill="1" applyBorder="1" applyAlignment="1">
      <alignment vertical="center" shrinkToFit="1"/>
    </xf>
    <xf numFmtId="164" fontId="9" fillId="0" borderId="1" xfId="1" applyNumberFormat="1" applyFont="1" applyFill="1" applyBorder="1" applyAlignment="1">
      <alignment vertical="center" shrinkToFit="1"/>
    </xf>
    <xf numFmtId="0" fontId="9" fillId="0" borderId="1" xfId="1" applyNumberFormat="1" applyFont="1" applyFill="1" applyBorder="1" applyAlignment="1">
      <alignment horizontal="center" vertical="center" shrinkToFit="1"/>
    </xf>
    <xf numFmtId="165" fontId="9" fillId="3" borderId="1" xfId="1" applyNumberFormat="1" applyFont="1" applyFill="1" applyBorder="1" applyAlignment="1">
      <alignment horizontal="center" vertical="center" shrinkToFit="1"/>
    </xf>
    <xf numFmtId="164" fontId="9" fillId="3" borderId="1" xfId="1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10" fillId="0" borderId="0" xfId="0" applyFont="1"/>
    <xf numFmtId="164" fontId="6" fillId="0" borderId="1" xfId="1" applyNumberFormat="1" applyFont="1" applyFill="1" applyBorder="1" applyAlignment="1">
      <alignment vertical="center" shrinkToFit="1"/>
    </xf>
    <xf numFmtId="0" fontId="0" fillId="0" borderId="1" xfId="0" applyBorder="1"/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wrapText="1"/>
    </xf>
  </cellXfs>
  <cellStyles count="2">
    <cellStyle name="Normalny" xfId="0" builtinId="0"/>
    <cellStyle name="Normalny 6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topLeftCell="A58" workbookViewId="0">
      <selection activeCell="B13" sqref="B13"/>
    </sheetView>
  </sheetViews>
  <sheetFormatPr defaultRowHeight="15"/>
  <cols>
    <col min="1" max="1" width="6.7109375" customWidth="1"/>
    <col min="2" max="2" width="41" customWidth="1"/>
    <col min="3" max="3" width="12.5703125" customWidth="1"/>
    <col min="4" max="12" width="12.28515625" style="29" customWidth="1"/>
    <col min="13" max="13" width="12.28515625" style="29" hidden="1" customWidth="1"/>
  </cols>
  <sheetData>
    <row r="1" spans="1:13" ht="15.75">
      <c r="B1" s="34" t="s">
        <v>188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1"/>
      <c r="B2" s="2"/>
      <c r="C2" s="15"/>
      <c r="D2" s="26" t="str">
        <f>""</f>
        <v/>
      </c>
      <c r="E2" s="27"/>
      <c r="F2" s="27"/>
      <c r="G2" s="27"/>
      <c r="H2" s="27"/>
      <c r="I2" s="28"/>
      <c r="J2" s="28"/>
      <c r="K2" s="38" t="s">
        <v>185</v>
      </c>
      <c r="L2" s="39"/>
      <c r="M2" s="40"/>
    </row>
    <row r="3" spans="1:13" ht="19.5" customHeight="1">
      <c r="A3" s="32" t="s">
        <v>0</v>
      </c>
      <c r="B3" s="32" t="s">
        <v>1</v>
      </c>
      <c r="C3" s="35" t="s">
        <v>187</v>
      </c>
      <c r="D3" s="35" t="s">
        <v>186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21.75" customHeight="1">
      <c r="A4" s="33"/>
      <c r="B4" s="33"/>
      <c r="C4" s="37"/>
      <c r="D4" s="16">
        <v>2019</v>
      </c>
      <c r="E4" s="16">
        <v>2020</v>
      </c>
      <c r="F4" s="16">
        <v>2021</v>
      </c>
      <c r="G4" s="16">
        <v>2022</v>
      </c>
      <c r="H4" s="16">
        <v>2023</v>
      </c>
      <c r="I4" s="16">
        <f t="shared" ref="I4:L4" si="0">+H4+1</f>
        <v>2024</v>
      </c>
      <c r="J4" s="16">
        <f t="shared" si="0"/>
        <v>2025</v>
      </c>
      <c r="K4" s="16">
        <f t="shared" si="0"/>
        <v>2026</v>
      </c>
      <c r="L4" s="16">
        <f t="shared" si="0"/>
        <v>2027</v>
      </c>
      <c r="M4" s="31"/>
    </row>
    <row r="5" spans="1:13">
      <c r="A5" s="3">
        <v>1</v>
      </c>
      <c r="B5" s="4" t="s">
        <v>2</v>
      </c>
      <c r="C5" s="30">
        <f>C6+C13</f>
        <v>38976262.200000003</v>
      </c>
      <c r="D5" s="30">
        <f>D6+D13</f>
        <v>74656038</v>
      </c>
      <c r="E5" s="30">
        <v>77543230</v>
      </c>
      <c r="F5" s="30">
        <v>72373408</v>
      </c>
      <c r="G5" s="30">
        <v>73602808</v>
      </c>
      <c r="H5" s="30">
        <v>68930414</v>
      </c>
      <c r="I5" s="30">
        <v>69607493</v>
      </c>
      <c r="J5" s="30">
        <v>69778843</v>
      </c>
      <c r="K5" s="30">
        <v>70469531</v>
      </c>
      <c r="L5" s="30">
        <v>70667126</v>
      </c>
      <c r="M5" s="31"/>
    </row>
    <row r="6" spans="1:13">
      <c r="A6" s="5" t="s">
        <v>3</v>
      </c>
      <c r="B6" s="6" t="s">
        <v>4</v>
      </c>
      <c r="C6" s="22">
        <v>38487531.390000001</v>
      </c>
      <c r="D6" s="22">
        <v>69483118</v>
      </c>
      <c r="E6" s="22">
        <v>69604446</v>
      </c>
      <c r="F6" s="22">
        <v>67592698</v>
      </c>
      <c r="G6" s="22">
        <v>68890308</v>
      </c>
      <c r="H6" s="22">
        <v>68930414</v>
      </c>
      <c r="I6" s="22">
        <v>69607493</v>
      </c>
      <c r="J6" s="22">
        <v>69778843</v>
      </c>
      <c r="K6" s="22">
        <v>70469531</v>
      </c>
      <c r="L6" s="22">
        <v>70667126</v>
      </c>
      <c r="M6" s="31"/>
    </row>
    <row r="7" spans="1:13" ht="30" customHeight="1">
      <c r="A7" s="5" t="s">
        <v>5</v>
      </c>
      <c r="B7" s="7" t="s">
        <v>6</v>
      </c>
      <c r="C7" s="22">
        <v>4166524</v>
      </c>
      <c r="D7" s="22">
        <v>8904895</v>
      </c>
      <c r="E7" s="22">
        <v>8954895</v>
      </c>
      <c r="F7" s="22">
        <v>9004895</v>
      </c>
      <c r="G7" s="22">
        <v>9054895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31"/>
    </row>
    <row r="8" spans="1:13" ht="27" customHeight="1">
      <c r="A8" s="5" t="s">
        <v>7</v>
      </c>
      <c r="B8" s="7" t="s">
        <v>8</v>
      </c>
      <c r="C8" s="22">
        <v>84835.8</v>
      </c>
      <c r="D8" s="22">
        <v>155920</v>
      </c>
      <c r="E8" s="22">
        <v>160920</v>
      </c>
      <c r="F8" s="22">
        <v>165920</v>
      </c>
      <c r="G8" s="22">
        <v>170920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31"/>
    </row>
    <row r="9" spans="1:13">
      <c r="A9" s="5" t="s">
        <v>9</v>
      </c>
      <c r="B9" s="7" t="s">
        <v>10</v>
      </c>
      <c r="C9" s="22">
        <v>1039725.96</v>
      </c>
      <c r="D9" s="22">
        <v>1367215</v>
      </c>
      <c r="E9" s="22">
        <v>1417215</v>
      </c>
      <c r="F9" s="22">
        <v>1467215</v>
      </c>
      <c r="G9" s="22">
        <v>1517215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31"/>
    </row>
    <row r="10" spans="1:13">
      <c r="A10" s="5" t="s">
        <v>11</v>
      </c>
      <c r="B10" s="8" t="s">
        <v>12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31"/>
    </row>
    <row r="11" spans="1:13">
      <c r="A11" s="5" t="s">
        <v>13</v>
      </c>
      <c r="B11" s="7" t="s">
        <v>14</v>
      </c>
      <c r="C11" s="22">
        <v>21904576</v>
      </c>
      <c r="D11" s="22">
        <v>37833529</v>
      </c>
      <c r="E11" s="22">
        <v>38359112</v>
      </c>
      <c r="F11" s="22">
        <v>38559112</v>
      </c>
      <c r="G11" s="22">
        <v>38759112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31"/>
    </row>
    <row r="12" spans="1:13" ht="24">
      <c r="A12" s="5" t="s">
        <v>15</v>
      </c>
      <c r="B12" s="7" t="s">
        <v>16</v>
      </c>
      <c r="C12" s="22">
        <v>7059252.4800000004</v>
      </c>
      <c r="D12" s="22">
        <v>13363113</v>
      </c>
      <c r="E12" s="22">
        <v>12762202</v>
      </c>
      <c r="F12" s="22">
        <v>12889824</v>
      </c>
      <c r="G12" s="22">
        <v>13018722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31"/>
    </row>
    <row r="13" spans="1:13">
      <c r="A13" s="5" t="s">
        <v>17</v>
      </c>
      <c r="B13" s="6" t="s">
        <v>18</v>
      </c>
      <c r="C13" s="22">
        <f>C14+C15</f>
        <v>488730.81</v>
      </c>
      <c r="D13" s="22">
        <f>D14+D15</f>
        <v>5172920</v>
      </c>
      <c r="E13" s="22">
        <v>7938784</v>
      </c>
      <c r="F13" s="22">
        <v>4780710</v>
      </c>
      <c r="G13" s="22">
        <v>4712500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31"/>
    </row>
    <row r="14" spans="1:13">
      <c r="A14" s="5" t="s">
        <v>19</v>
      </c>
      <c r="B14" s="7" t="s">
        <v>20</v>
      </c>
      <c r="C14" s="22">
        <v>29030.9</v>
      </c>
      <c r="D14" s="22">
        <v>35000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1"/>
    </row>
    <row r="15" spans="1:13" ht="24">
      <c r="A15" s="5" t="s">
        <v>21</v>
      </c>
      <c r="B15" s="7" t="s">
        <v>22</v>
      </c>
      <c r="C15" s="22">
        <f>488730.81-C14</f>
        <v>459699.91</v>
      </c>
      <c r="D15" s="22">
        <v>5137920</v>
      </c>
      <c r="E15" s="22">
        <v>7938784</v>
      </c>
      <c r="F15" s="22">
        <v>4780710</v>
      </c>
      <c r="G15" s="22">
        <v>4712500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31"/>
    </row>
    <row r="16" spans="1:13">
      <c r="A16" s="3">
        <v>2</v>
      </c>
      <c r="B16" s="4" t="s">
        <v>23</v>
      </c>
      <c r="C16" s="30">
        <f>C17+C25</f>
        <v>35517299.039999999</v>
      </c>
      <c r="D16" s="30">
        <f>D17+D25</f>
        <v>72762520</v>
      </c>
      <c r="E16" s="30">
        <v>75223230</v>
      </c>
      <c r="F16" s="30">
        <v>71150908</v>
      </c>
      <c r="G16" s="30">
        <v>72380308</v>
      </c>
      <c r="H16" s="30">
        <v>67707914</v>
      </c>
      <c r="I16" s="30">
        <v>68384993</v>
      </c>
      <c r="J16" s="30">
        <v>69068843</v>
      </c>
      <c r="K16" s="30">
        <v>69759531</v>
      </c>
      <c r="L16" s="30">
        <v>70457126</v>
      </c>
      <c r="M16" s="31"/>
    </row>
    <row r="17" spans="1:13">
      <c r="A17" s="5" t="s">
        <v>24</v>
      </c>
      <c r="B17" s="6" t="s">
        <v>25</v>
      </c>
      <c r="C17" s="22">
        <v>32509413.449999999</v>
      </c>
      <c r="D17" s="22">
        <v>63678754</v>
      </c>
      <c r="E17" s="22">
        <v>63802680</v>
      </c>
      <c r="F17" s="22">
        <v>65078734</v>
      </c>
      <c r="G17" s="22">
        <v>66380308</v>
      </c>
      <c r="H17" s="22">
        <v>67707914</v>
      </c>
      <c r="I17" s="22">
        <v>68384993</v>
      </c>
      <c r="J17" s="22">
        <v>69068843</v>
      </c>
      <c r="K17" s="22">
        <v>69759531</v>
      </c>
      <c r="L17" s="22">
        <v>70457126</v>
      </c>
      <c r="M17" s="31"/>
    </row>
    <row r="18" spans="1:13">
      <c r="A18" s="5" t="s">
        <v>26</v>
      </c>
      <c r="B18" s="7" t="s">
        <v>27</v>
      </c>
      <c r="C18" s="22">
        <f>0</f>
        <v>0</v>
      </c>
      <c r="D18" s="22">
        <f>0</f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31"/>
    </row>
    <row r="19" spans="1:13" ht="39.75" customHeight="1">
      <c r="A19" s="5" t="s">
        <v>28</v>
      </c>
      <c r="B19" s="8" t="s">
        <v>29</v>
      </c>
      <c r="C19" s="22">
        <f>0</f>
        <v>0</v>
      </c>
      <c r="D19" s="22">
        <f>0</f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31"/>
    </row>
    <row r="20" spans="1:13" ht="78" customHeight="1">
      <c r="A20" s="5" t="s">
        <v>30</v>
      </c>
      <c r="B20" s="7" t="s">
        <v>31</v>
      </c>
      <c r="C20" s="22">
        <f>0</f>
        <v>0</v>
      </c>
      <c r="D20" s="22">
        <f>0</f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31"/>
    </row>
    <row r="21" spans="1:13">
      <c r="A21" s="5" t="s">
        <v>32</v>
      </c>
      <c r="B21" s="7" t="s">
        <v>33</v>
      </c>
      <c r="C21" s="22">
        <v>122930.75</v>
      </c>
      <c r="D21" s="22">
        <v>440000</v>
      </c>
      <c r="E21" s="22">
        <v>353600</v>
      </c>
      <c r="F21" s="22">
        <v>260800</v>
      </c>
      <c r="G21" s="22">
        <v>211900</v>
      </c>
      <c r="H21" s="22">
        <v>163000</v>
      </c>
      <c r="I21" s="22">
        <v>114100</v>
      </c>
      <c r="J21" s="22">
        <v>65200</v>
      </c>
      <c r="K21" s="22">
        <v>36800</v>
      </c>
      <c r="L21" s="22">
        <v>8400</v>
      </c>
      <c r="M21" s="31"/>
    </row>
    <row r="22" spans="1:13" ht="24">
      <c r="A22" s="5" t="s">
        <v>34</v>
      </c>
      <c r="B22" s="8" t="s">
        <v>35</v>
      </c>
      <c r="C22" s="22">
        <v>122930.75</v>
      </c>
      <c r="D22" s="22">
        <v>440000</v>
      </c>
      <c r="E22" s="22">
        <v>353600</v>
      </c>
      <c r="F22" s="22">
        <v>260800</v>
      </c>
      <c r="G22" s="22">
        <v>211900</v>
      </c>
      <c r="H22" s="22">
        <v>163000</v>
      </c>
      <c r="I22" s="22">
        <v>114100</v>
      </c>
      <c r="J22" s="22">
        <v>65200</v>
      </c>
      <c r="K22" s="22">
        <v>36800</v>
      </c>
      <c r="L22" s="22">
        <v>8400</v>
      </c>
      <c r="M22" s="31"/>
    </row>
    <row r="23" spans="1:13" ht="97.5" customHeight="1">
      <c r="A23" s="5" t="s">
        <v>36</v>
      </c>
      <c r="B23" s="9" t="s">
        <v>37</v>
      </c>
      <c r="C23" s="22">
        <f>0</f>
        <v>0</v>
      </c>
      <c r="D23" s="22">
        <f>0</f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31"/>
    </row>
    <row r="24" spans="1:13" ht="48">
      <c r="A24" s="5" t="s">
        <v>38</v>
      </c>
      <c r="B24" s="9" t="s">
        <v>39</v>
      </c>
      <c r="C24" s="22">
        <f>0</f>
        <v>0</v>
      </c>
      <c r="D24" s="22">
        <f>0</f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31"/>
    </row>
    <row r="25" spans="1:13">
      <c r="A25" s="5" t="s">
        <v>40</v>
      </c>
      <c r="B25" s="6" t="s">
        <v>41</v>
      </c>
      <c r="C25" s="22">
        <v>3007885.59</v>
      </c>
      <c r="D25" s="22">
        <v>9083766</v>
      </c>
      <c r="E25" s="22">
        <v>11420550</v>
      </c>
      <c r="F25" s="22">
        <v>6072174</v>
      </c>
      <c r="G25" s="22">
        <v>6000000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31"/>
    </row>
    <row r="26" spans="1:13">
      <c r="A26" s="3">
        <v>3</v>
      </c>
      <c r="B26" s="4" t="s">
        <v>42</v>
      </c>
      <c r="C26" s="30">
        <f>C5-C16</f>
        <v>3458963.1600000039</v>
      </c>
      <c r="D26" s="30">
        <f>D5-D16</f>
        <v>1893518</v>
      </c>
      <c r="E26" s="30">
        <v>2320000</v>
      </c>
      <c r="F26" s="30">
        <v>1222500</v>
      </c>
      <c r="G26" s="30">
        <v>1222500</v>
      </c>
      <c r="H26" s="30">
        <v>1222500</v>
      </c>
      <c r="I26" s="30">
        <v>1222500</v>
      </c>
      <c r="J26" s="30">
        <v>710000</v>
      </c>
      <c r="K26" s="30">
        <v>710000</v>
      </c>
      <c r="L26" s="30">
        <v>210000</v>
      </c>
      <c r="M26" s="31"/>
    </row>
    <row r="27" spans="1:13">
      <c r="A27" s="3">
        <v>4</v>
      </c>
      <c r="B27" s="4" t="s">
        <v>43</v>
      </c>
      <c r="C27" s="17">
        <f>C28+C30+C32+C34</f>
        <v>0</v>
      </c>
      <c r="D27" s="30">
        <f>D30+D34</f>
        <v>1691482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1"/>
    </row>
    <row r="28" spans="1:13">
      <c r="A28" s="5" t="s">
        <v>44</v>
      </c>
      <c r="B28" s="6" t="s">
        <v>45</v>
      </c>
      <c r="C28" s="18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31"/>
    </row>
    <row r="29" spans="1:13">
      <c r="A29" s="5" t="s">
        <v>46</v>
      </c>
      <c r="B29" s="7" t="s">
        <v>47</v>
      </c>
      <c r="C29" s="18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31"/>
    </row>
    <row r="30" spans="1:13" ht="24">
      <c r="A30" s="5" t="s">
        <v>48</v>
      </c>
      <c r="B30" s="6" t="s">
        <v>49</v>
      </c>
      <c r="C30" s="18">
        <v>0</v>
      </c>
      <c r="D30" s="22">
        <v>291482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31"/>
    </row>
    <row r="31" spans="1:13">
      <c r="A31" s="5" t="s">
        <v>50</v>
      </c>
      <c r="B31" s="7" t="s">
        <v>47</v>
      </c>
      <c r="C31" s="18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31"/>
    </row>
    <row r="32" spans="1:13">
      <c r="A32" s="5" t="s">
        <v>51</v>
      </c>
      <c r="B32" s="6" t="s">
        <v>52</v>
      </c>
      <c r="C32" s="18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31"/>
    </row>
    <row r="33" spans="1:13">
      <c r="A33" s="5" t="s">
        <v>53</v>
      </c>
      <c r="B33" s="7" t="s">
        <v>47</v>
      </c>
      <c r="C33" s="18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31"/>
    </row>
    <row r="34" spans="1:13">
      <c r="A34" s="5" t="s">
        <v>54</v>
      </c>
      <c r="B34" s="6" t="s">
        <v>55</v>
      </c>
      <c r="C34" s="18">
        <v>0</v>
      </c>
      <c r="D34" s="22">
        <v>1400000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31"/>
    </row>
    <row r="35" spans="1:13">
      <c r="A35" s="5" t="s">
        <v>56</v>
      </c>
      <c r="B35" s="7" t="s">
        <v>47</v>
      </c>
      <c r="C35" s="18">
        <v>0</v>
      </c>
      <c r="D35" s="22">
        <f>0</f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31"/>
    </row>
    <row r="36" spans="1:13">
      <c r="A36" s="3">
        <v>5</v>
      </c>
      <c r="B36" s="4" t="s">
        <v>57</v>
      </c>
      <c r="C36" s="17">
        <f>SUM(C37:C42)</f>
        <v>1888750</v>
      </c>
      <c r="D36" s="30">
        <f>D37+D42</f>
        <v>3585000</v>
      </c>
      <c r="E36" s="30">
        <v>2320000</v>
      </c>
      <c r="F36" s="30">
        <v>1222500</v>
      </c>
      <c r="G36" s="30">
        <v>1222500</v>
      </c>
      <c r="H36" s="30">
        <v>1222500</v>
      </c>
      <c r="I36" s="30">
        <v>1222500</v>
      </c>
      <c r="J36" s="30">
        <v>710000</v>
      </c>
      <c r="K36" s="30">
        <v>710000</v>
      </c>
      <c r="L36" s="30">
        <v>210000</v>
      </c>
      <c r="M36" s="31"/>
    </row>
    <row r="37" spans="1:13" ht="24">
      <c r="A37" s="5" t="s">
        <v>58</v>
      </c>
      <c r="B37" s="6" t="s">
        <v>59</v>
      </c>
      <c r="C37" s="18">
        <v>1188750</v>
      </c>
      <c r="D37" s="22">
        <v>2185000</v>
      </c>
      <c r="E37" s="22">
        <v>2320000</v>
      </c>
      <c r="F37" s="22">
        <v>1222500</v>
      </c>
      <c r="G37" s="22">
        <v>1222500</v>
      </c>
      <c r="H37" s="22">
        <v>1222500</v>
      </c>
      <c r="I37" s="22">
        <v>1222500</v>
      </c>
      <c r="J37" s="22">
        <v>710000</v>
      </c>
      <c r="K37" s="22">
        <v>710000</v>
      </c>
      <c r="L37" s="22">
        <v>210000</v>
      </c>
      <c r="M37" s="31"/>
    </row>
    <row r="38" spans="1:13" ht="48">
      <c r="A38" s="5" t="s">
        <v>60</v>
      </c>
      <c r="B38" s="7" t="s">
        <v>61</v>
      </c>
      <c r="C38" s="18">
        <v>0</v>
      </c>
      <c r="D38" s="22">
        <f>0</f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31"/>
    </row>
    <row r="39" spans="1:13" ht="36">
      <c r="A39" s="5" t="s">
        <v>62</v>
      </c>
      <c r="B39" s="8" t="s">
        <v>63</v>
      </c>
      <c r="C39" s="18">
        <v>0</v>
      </c>
      <c r="D39" s="22">
        <f>0</f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31"/>
    </row>
    <row r="40" spans="1:13" ht="36">
      <c r="A40" s="5" t="s">
        <v>64</v>
      </c>
      <c r="B40" s="8" t="s">
        <v>65</v>
      </c>
      <c r="C40" s="18">
        <v>0</v>
      </c>
      <c r="D40" s="22">
        <f>0</f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31"/>
    </row>
    <row r="41" spans="1:13" ht="36">
      <c r="A41" s="5" t="s">
        <v>66</v>
      </c>
      <c r="B41" s="8" t="s">
        <v>67</v>
      </c>
      <c r="C41" s="18">
        <v>0</v>
      </c>
      <c r="D41" s="22">
        <f>0</f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31"/>
    </row>
    <row r="42" spans="1:13">
      <c r="A42" s="5" t="s">
        <v>68</v>
      </c>
      <c r="B42" s="6" t="s">
        <v>69</v>
      </c>
      <c r="C42" s="18">
        <v>700000</v>
      </c>
      <c r="D42" s="22">
        <v>1400000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31"/>
    </row>
    <row r="43" spans="1:13">
      <c r="A43" s="3">
        <v>6</v>
      </c>
      <c r="B43" s="4" t="s">
        <v>70</v>
      </c>
      <c r="C43" s="17">
        <v>9836250</v>
      </c>
      <c r="D43" s="30">
        <v>8840000</v>
      </c>
      <c r="E43" s="30">
        <v>6520000</v>
      </c>
      <c r="F43" s="30">
        <v>5297500</v>
      </c>
      <c r="G43" s="30">
        <v>4075000</v>
      </c>
      <c r="H43" s="30">
        <v>2852500</v>
      </c>
      <c r="I43" s="30">
        <v>1630000</v>
      </c>
      <c r="J43" s="30">
        <v>920000</v>
      </c>
      <c r="K43" s="30">
        <v>210000</v>
      </c>
      <c r="L43" s="30">
        <v>0</v>
      </c>
      <c r="M43" s="31"/>
    </row>
    <row r="44" spans="1:13" ht="48">
      <c r="A44" s="3">
        <v>7</v>
      </c>
      <c r="B44" s="4" t="s">
        <v>71</v>
      </c>
      <c r="C44" s="17">
        <v>0</v>
      </c>
      <c r="D44" s="30">
        <f>0</f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1"/>
    </row>
    <row r="45" spans="1:13" ht="24">
      <c r="A45" s="3">
        <v>8</v>
      </c>
      <c r="B45" s="4" t="s">
        <v>72</v>
      </c>
      <c r="C45" s="19" t="s">
        <v>73</v>
      </c>
      <c r="D45" s="20" t="s">
        <v>73</v>
      </c>
      <c r="E45" s="20" t="s">
        <v>73</v>
      </c>
      <c r="F45" s="20" t="s">
        <v>73</v>
      </c>
      <c r="G45" s="20" t="s">
        <v>73</v>
      </c>
      <c r="H45" s="20" t="s">
        <v>73</v>
      </c>
      <c r="I45" s="20" t="s">
        <v>73</v>
      </c>
      <c r="J45" s="20" t="s">
        <v>73</v>
      </c>
      <c r="K45" s="20" t="s">
        <v>73</v>
      </c>
      <c r="L45" s="20" t="s">
        <v>73</v>
      </c>
      <c r="M45" s="31"/>
    </row>
    <row r="46" spans="1:13" ht="24">
      <c r="A46" s="5" t="s">
        <v>74</v>
      </c>
      <c r="B46" s="6" t="s">
        <v>75</v>
      </c>
      <c r="C46" s="22">
        <f>C6-C17</f>
        <v>5978117.9400000013</v>
      </c>
      <c r="D46" s="22">
        <f>D6-D17</f>
        <v>5804364</v>
      </c>
      <c r="E46" s="22">
        <v>5801766</v>
      </c>
      <c r="F46" s="22">
        <v>2513964</v>
      </c>
      <c r="G46" s="22">
        <v>2510000</v>
      </c>
      <c r="H46" s="22">
        <v>1222500</v>
      </c>
      <c r="I46" s="22">
        <v>1222500</v>
      </c>
      <c r="J46" s="22">
        <v>710000</v>
      </c>
      <c r="K46" s="22">
        <v>710000</v>
      </c>
      <c r="L46" s="22">
        <v>210000</v>
      </c>
      <c r="M46" s="31"/>
    </row>
    <row r="47" spans="1:13" ht="37.5" customHeight="1">
      <c r="A47" s="5" t="s">
        <v>76</v>
      </c>
      <c r="B47" s="6" t="s">
        <v>77</v>
      </c>
      <c r="C47" s="22">
        <f>C46+C30</f>
        <v>5978117.9400000013</v>
      </c>
      <c r="D47" s="22">
        <f>D46+D30</f>
        <v>6095846</v>
      </c>
      <c r="E47" s="22">
        <v>5801766</v>
      </c>
      <c r="F47" s="22">
        <v>2513964</v>
      </c>
      <c r="G47" s="22">
        <v>2510000</v>
      </c>
      <c r="H47" s="22">
        <v>1222500</v>
      </c>
      <c r="I47" s="22">
        <v>1222500</v>
      </c>
      <c r="J47" s="22">
        <v>710000</v>
      </c>
      <c r="K47" s="22">
        <v>710000</v>
      </c>
      <c r="L47" s="22">
        <v>210000</v>
      </c>
      <c r="M47" s="31"/>
    </row>
    <row r="48" spans="1:13">
      <c r="A48" s="3">
        <v>9</v>
      </c>
      <c r="B48" s="4" t="s">
        <v>78</v>
      </c>
      <c r="C48" s="19" t="s">
        <v>73</v>
      </c>
      <c r="D48" s="20" t="s">
        <v>73</v>
      </c>
      <c r="E48" s="20" t="s">
        <v>73</v>
      </c>
      <c r="F48" s="20" t="s">
        <v>73</v>
      </c>
      <c r="G48" s="20" t="s">
        <v>73</v>
      </c>
      <c r="H48" s="20" t="s">
        <v>73</v>
      </c>
      <c r="I48" s="20" t="s">
        <v>73</v>
      </c>
      <c r="J48" s="20" t="s">
        <v>73</v>
      </c>
      <c r="K48" s="20" t="s">
        <v>73</v>
      </c>
      <c r="L48" s="20" t="s">
        <v>73</v>
      </c>
      <c r="M48" s="31"/>
    </row>
    <row r="49" spans="1:13" ht="87" customHeight="1">
      <c r="A49" s="5" t="s">
        <v>79</v>
      </c>
      <c r="B49" s="6" t="s">
        <v>80</v>
      </c>
      <c r="C49" s="24" t="s">
        <v>73</v>
      </c>
      <c r="D49" s="21">
        <v>3.5099999999999999E-2</v>
      </c>
      <c r="E49" s="21">
        <v>3.4500000000000003E-2</v>
      </c>
      <c r="F49" s="21">
        <v>2.0500000000000001E-2</v>
      </c>
      <c r="G49" s="21">
        <v>1.95E-2</v>
      </c>
      <c r="H49" s="21">
        <v>2.01E-2</v>
      </c>
      <c r="I49" s="21">
        <v>1.9199999999999998E-2</v>
      </c>
      <c r="J49" s="21">
        <v>1.11E-2</v>
      </c>
      <c r="K49" s="21">
        <v>1.06E-2</v>
      </c>
      <c r="L49" s="21">
        <v>3.0999999999999999E-3</v>
      </c>
      <c r="M49" s="31"/>
    </row>
    <row r="50" spans="1:13" ht="87.75" customHeight="1">
      <c r="A50" s="5" t="s">
        <v>81</v>
      </c>
      <c r="B50" s="6" t="s">
        <v>82</v>
      </c>
      <c r="C50" s="24" t="s">
        <v>73</v>
      </c>
      <c r="D50" s="21">
        <v>3.5099999999999999E-2</v>
      </c>
      <c r="E50" s="21">
        <v>3.4500000000000003E-2</v>
      </c>
      <c r="F50" s="21">
        <v>2.0500000000000001E-2</v>
      </c>
      <c r="G50" s="21">
        <v>1.95E-2</v>
      </c>
      <c r="H50" s="21">
        <v>2.01E-2</v>
      </c>
      <c r="I50" s="21">
        <v>1.9199999999999998E-2</v>
      </c>
      <c r="J50" s="21">
        <v>1.11E-2</v>
      </c>
      <c r="K50" s="21">
        <v>1.06E-2</v>
      </c>
      <c r="L50" s="21">
        <v>3.0999999999999999E-3</v>
      </c>
      <c r="M50" s="31"/>
    </row>
    <row r="51" spans="1:13" ht="63.75" customHeight="1">
      <c r="A51" s="5" t="s">
        <v>83</v>
      </c>
      <c r="B51" s="6" t="s">
        <v>84</v>
      </c>
      <c r="C51" s="25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31"/>
    </row>
    <row r="52" spans="1:13" ht="89.25" customHeight="1">
      <c r="A52" s="5" t="s">
        <v>85</v>
      </c>
      <c r="B52" s="6" t="s">
        <v>86</v>
      </c>
      <c r="C52" s="24" t="s">
        <v>73</v>
      </c>
      <c r="D52" s="21">
        <v>3.5099999999999999E-2</v>
      </c>
      <c r="E52" s="21">
        <v>3.4500000000000003E-2</v>
      </c>
      <c r="F52" s="21">
        <v>2.0500000000000001E-2</v>
      </c>
      <c r="G52" s="21">
        <v>1.95E-2</v>
      </c>
      <c r="H52" s="21">
        <v>2.01E-2</v>
      </c>
      <c r="I52" s="21">
        <v>1.9199999999999998E-2</v>
      </c>
      <c r="J52" s="21">
        <v>1.11E-2</v>
      </c>
      <c r="K52" s="21">
        <v>1.06E-2</v>
      </c>
      <c r="L52" s="21">
        <v>3.0999999999999999E-3</v>
      </c>
      <c r="M52" s="31"/>
    </row>
    <row r="53" spans="1:13" ht="48">
      <c r="A53" s="10" t="s">
        <v>87</v>
      </c>
      <c r="B53" s="11" t="s">
        <v>88</v>
      </c>
      <c r="C53" s="24" t="s">
        <v>73</v>
      </c>
      <c r="D53" s="21">
        <v>7.7600000000000002E-2</v>
      </c>
      <c r="E53" s="21">
        <v>7.4800000000000005E-2</v>
      </c>
      <c r="F53" s="21">
        <v>3.4700000000000002E-2</v>
      </c>
      <c r="G53" s="21">
        <v>3.4099999999999998E-2</v>
      </c>
      <c r="H53" s="21">
        <v>1.77E-2</v>
      </c>
      <c r="I53" s="21">
        <v>1.7600000000000001E-2</v>
      </c>
      <c r="J53" s="21">
        <v>1.0200000000000001E-2</v>
      </c>
      <c r="K53" s="21">
        <v>1.01E-2</v>
      </c>
      <c r="L53" s="21">
        <v>3.0000000000000001E-3</v>
      </c>
      <c r="M53" s="31"/>
    </row>
    <row r="54" spans="1:13" ht="69" customHeight="1">
      <c r="A54" s="5" t="s">
        <v>89</v>
      </c>
      <c r="B54" s="6" t="s">
        <v>90</v>
      </c>
      <c r="C54" s="19" t="s">
        <v>73</v>
      </c>
      <c r="D54" s="21">
        <v>5.0799999999999998E-2</v>
      </c>
      <c r="E54" s="21">
        <v>6.0900000000000003E-2</v>
      </c>
      <c r="F54" s="21">
        <v>6.0299999999999999E-2</v>
      </c>
      <c r="G54" s="21">
        <v>6.2399999999999997E-2</v>
      </c>
      <c r="H54" s="21">
        <v>4.7899999999999998E-2</v>
      </c>
      <c r="I54" s="21">
        <v>2.8799999999999999E-2</v>
      </c>
      <c r="J54" s="21">
        <v>2.3099999999999999E-2</v>
      </c>
      <c r="K54" s="21">
        <v>1.52E-2</v>
      </c>
      <c r="L54" s="21">
        <v>1.26E-2</v>
      </c>
      <c r="M54" s="31"/>
    </row>
    <row r="55" spans="1:13" ht="86.25" customHeight="1">
      <c r="A55" s="5" t="s">
        <v>91</v>
      </c>
      <c r="B55" s="7" t="s">
        <v>92</v>
      </c>
      <c r="C55" s="19" t="s">
        <v>73</v>
      </c>
      <c r="D55" s="21">
        <v>5.7700000000000001E-2</v>
      </c>
      <c r="E55" s="21">
        <v>6.7799999999999999E-2</v>
      </c>
      <c r="F55" s="21">
        <v>6.7199999999999996E-2</v>
      </c>
      <c r="G55" s="21">
        <v>6.2399999999999997E-2</v>
      </c>
      <c r="H55" s="21">
        <v>4.7899999999999998E-2</v>
      </c>
      <c r="I55" s="21">
        <v>2.8799999999999999E-2</v>
      </c>
      <c r="J55" s="21">
        <v>2.3099999999999999E-2</v>
      </c>
      <c r="K55" s="21">
        <v>1.52E-2</v>
      </c>
      <c r="L55" s="21">
        <v>1.26E-2</v>
      </c>
      <c r="M55" s="31"/>
    </row>
    <row r="56" spans="1:13" ht="96.75" customHeight="1">
      <c r="A56" s="5" t="s">
        <v>93</v>
      </c>
      <c r="B56" s="6" t="s">
        <v>94</v>
      </c>
      <c r="C56" s="19" t="s">
        <v>73</v>
      </c>
      <c r="D56" s="23" t="str">
        <f>IF(D52&lt;=D54,"Spełniona","Nie spełniona")</f>
        <v>Spełniona</v>
      </c>
      <c r="E56" s="23" t="s">
        <v>189</v>
      </c>
      <c r="F56" s="23" t="s">
        <v>189</v>
      </c>
      <c r="G56" s="23" t="s">
        <v>189</v>
      </c>
      <c r="H56" s="23" t="s">
        <v>189</v>
      </c>
      <c r="I56" s="23" t="s">
        <v>189</v>
      </c>
      <c r="J56" s="23" t="s">
        <v>189</v>
      </c>
      <c r="K56" s="23" t="s">
        <v>189</v>
      </c>
      <c r="L56" s="23" t="s">
        <v>189</v>
      </c>
      <c r="M56" s="31"/>
    </row>
    <row r="57" spans="1:13" ht="96" customHeight="1">
      <c r="A57" s="5" t="s">
        <v>95</v>
      </c>
      <c r="B57" s="7" t="s">
        <v>96</v>
      </c>
      <c r="C57" s="19" t="s">
        <v>73</v>
      </c>
      <c r="D57" s="23" t="str">
        <f>IF(D52&lt;=D55,"Spełniona","Nie spełniona")</f>
        <v>Spełniona</v>
      </c>
      <c r="E57" s="23" t="s">
        <v>189</v>
      </c>
      <c r="F57" s="23" t="s">
        <v>189</v>
      </c>
      <c r="G57" s="23" t="s">
        <v>189</v>
      </c>
      <c r="H57" s="23" t="s">
        <v>189</v>
      </c>
      <c r="I57" s="23" t="s">
        <v>189</v>
      </c>
      <c r="J57" s="23" t="s">
        <v>189</v>
      </c>
      <c r="K57" s="23" t="s">
        <v>189</v>
      </c>
      <c r="L57" s="23" t="s">
        <v>189</v>
      </c>
      <c r="M57" s="31"/>
    </row>
    <row r="58" spans="1:13" ht="24">
      <c r="A58" s="3">
        <v>10</v>
      </c>
      <c r="B58" s="4" t="s">
        <v>97</v>
      </c>
      <c r="C58" s="17">
        <v>1188750</v>
      </c>
      <c r="D58" s="30">
        <v>1893518</v>
      </c>
      <c r="E58" s="30">
        <v>2320000</v>
      </c>
      <c r="F58" s="30">
        <v>1222500</v>
      </c>
      <c r="G58" s="30">
        <v>1222500</v>
      </c>
      <c r="H58" s="30">
        <v>1222500</v>
      </c>
      <c r="I58" s="30">
        <v>1222500</v>
      </c>
      <c r="J58" s="30">
        <v>710000</v>
      </c>
      <c r="K58" s="30">
        <v>710000</v>
      </c>
      <c r="L58" s="30">
        <v>210000</v>
      </c>
      <c r="M58" s="31"/>
    </row>
    <row r="59" spans="1:13" ht="24">
      <c r="A59" s="5" t="s">
        <v>98</v>
      </c>
      <c r="B59" s="6" t="s">
        <v>99</v>
      </c>
      <c r="C59" s="18">
        <v>1188750</v>
      </c>
      <c r="D59" s="22">
        <v>1893518</v>
      </c>
      <c r="E59" s="22">
        <v>2320000</v>
      </c>
      <c r="F59" s="22">
        <v>1222500</v>
      </c>
      <c r="G59" s="22">
        <v>1222500</v>
      </c>
      <c r="H59" s="22">
        <v>1222500</v>
      </c>
      <c r="I59" s="22">
        <v>1222500</v>
      </c>
      <c r="J59" s="22">
        <v>710000</v>
      </c>
      <c r="K59" s="22">
        <v>710000</v>
      </c>
      <c r="L59" s="22">
        <v>210000</v>
      </c>
      <c r="M59" s="31"/>
    </row>
    <row r="60" spans="1:13" ht="24">
      <c r="A60" s="3">
        <v>11</v>
      </c>
      <c r="B60" s="4" t="s">
        <v>100</v>
      </c>
      <c r="C60" s="19" t="s">
        <v>73</v>
      </c>
      <c r="D60" s="20" t="s">
        <v>73</v>
      </c>
      <c r="E60" s="20" t="s">
        <v>73</v>
      </c>
      <c r="F60" s="20" t="s">
        <v>73</v>
      </c>
      <c r="G60" s="20" t="s">
        <v>73</v>
      </c>
      <c r="H60" s="20" t="s">
        <v>73</v>
      </c>
      <c r="I60" s="20" t="s">
        <v>73</v>
      </c>
      <c r="J60" s="20" t="s">
        <v>73</v>
      </c>
      <c r="K60" s="20" t="s">
        <v>73</v>
      </c>
      <c r="L60" s="20" t="s">
        <v>73</v>
      </c>
      <c r="M60" s="31"/>
    </row>
    <row r="61" spans="1:13" ht="24">
      <c r="A61" s="5" t="s">
        <v>101</v>
      </c>
      <c r="B61" s="6" t="s">
        <v>102</v>
      </c>
      <c r="C61" s="18">
        <v>20596807.359999999</v>
      </c>
      <c r="D61" s="22">
        <v>39411776</v>
      </c>
      <c r="E61" s="22">
        <v>37727451</v>
      </c>
      <c r="F61" s="22">
        <v>38104726</v>
      </c>
      <c r="G61" s="22">
        <v>38485773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31"/>
    </row>
    <row r="62" spans="1:13" ht="24">
      <c r="A62" s="5" t="s">
        <v>103</v>
      </c>
      <c r="B62" s="6" t="s">
        <v>104</v>
      </c>
      <c r="C62" s="18">
        <v>3450629.39</v>
      </c>
      <c r="D62" s="22">
        <v>6989531</v>
      </c>
      <c r="E62" s="22">
        <v>7059426</v>
      </c>
      <c r="F62" s="22">
        <v>7130021</v>
      </c>
      <c r="G62" s="22">
        <v>7201321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31"/>
    </row>
    <row r="63" spans="1:13" ht="24">
      <c r="A63" s="5" t="s">
        <v>105</v>
      </c>
      <c r="B63" s="6" t="s">
        <v>106</v>
      </c>
      <c r="C63" s="18">
        <f>C64+C65</f>
        <v>3284845.85</v>
      </c>
      <c r="D63" s="22">
        <f>D64+D65</f>
        <v>7755117</v>
      </c>
      <c r="E63" s="22">
        <v>13243917</v>
      </c>
      <c r="F63" s="22">
        <v>7186582</v>
      </c>
      <c r="G63" s="22">
        <v>6676187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31"/>
    </row>
    <row r="64" spans="1:13">
      <c r="A64" s="5" t="s">
        <v>107</v>
      </c>
      <c r="B64" s="7" t="s">
        <v>108</v>
      </c>
      <c r="C64" s="18">
        <v>651976.46</v>
      </c>
      <c r="D64" s="22">
        <v>2315663</v>
      </c>
      <c r="E64" s="22">
        <v>1823367</v>
      </c>
      <c r="F64" s="22">
        <v>1114408</v>
      </c>
      <c r="G64" s="22">
        <v>676187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31"/>
    </row>
    <row r="65" spans="1:13">
      <c r="A65" s="5" t="s">
        <v>109</v>
      </c>
      <c r="B65" s="7" t="s">
        <v>110</v>
      </c>
      <c r="C65" s="18">
        <v>2632869.39</v>
      </c>
      <c r="D65" s="22">
        <v>5439454</v>
      </c>
      <c r="E65" s="22">
        <v>11420550</v>
      </c>
      <c r="F65" s="22">
        <v>6072174</v>
      </c>
      <c r="G65" s="22">
        <v>6000000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31"/>
    </row>
    <row r="66" spans="1:13">
      <c r="A66" s="5" t="s">
        <v>111</v>
      </c>
      <c r="B66" s="6" t="s">
        <v>112</v>
      </c>
      <c r="C66" s="18">
        <f>3007885.59-C67</f>
        <v>2988869.3899999997</v>
      </c>
      <c r="D66" s="22">
        <v>5695458</v>
      </c>
      <c r="E66" s="22">
        <v>5420550</v>
      </c>
      <c r="F66" s="22">
        <v>6072174</v>
      </c>
      <c r="G66" s="22">
        <v>6000000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31"/>
    </row>
    <row r="67" spans="1:13">
      <c r="A67" s="5" t="s">
        <v>113</v>
      </c>
      <c r="B67" s="6" t="s">
        <v>114</v>
      </c>
      <c r="C67" s="18">
        <v>19016.2</v>
      </c>
      <c r="D67" s="22">
        <f>9083766-D66</f>
        <v>3388308</v>
      </c>
      <c r="E67" s="22">
        <v>6000000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31"/>
    </row>
    <row r="68" spans="1:13">
      <c r="A68" s="5" t="s">
        <v>115</v>
      </c>
      <c r="B68" s="6" t="s">
        <v>116</v>
      </c>
      <c r="C68" s="18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31"/>
    </row>
    <row r="69" spans="1:13" ht="36">
      <c r="A69" s="3">
        <v>12</v>
      </c>
      <c r="B69" s="4" t="s">
        <v>117</v>
      </c>
      <c r="C69" s="19" t="s">
        <v>73</v>
      </c>
      <c r="D69" s="20" t="s">
        <v>73</v>
      </c>
      <c r="E69" s="20" t="s">
        <v>73</v>
      </c>
      <c r="F69" s="20" t="s">
        <v>73</v>
      </c>
      <c r="G69" s="20" t="s">
        <v>73</v>
      </c>
      <c r="H69" s="20" t="s">
        <v>73</v>
      </c>
      <c r="I69" s="20" t="s">
        <v>73</v>
      </c>
      <c r="J69" s="20" t="s">
        <v>73</v>
      </c>
      <c r="K69" s="20" t="s">
        <v>73</v>
      </c>
      <c r="L69" s="20" t="s">
        <v>73</v>
      </c>
      <c r="M69" s="31"/>
    </row>
    <row r="70" spans="1:13" ht="44.25" customHeight="1">
      <c r="A70" s="5" t="s">
        <v>118</v>
      </c>
      <c r="B70" s="6" t="s">
        <v>119</v>
      </c>
      <c r="C70" s="18">
        <v>1169490.42</v>
      </c>
      <c r="D70" s="22">
        <v>2127880</v>
      </c>
      <c r="E70" s="22">
        <v>1645896</v>
      </c>
      <c r="F70" s="22">
        <v>972201</v>
      </c>
      <c r="G70" s="22">
        <v>595931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31"/>
    </row>
    <row r="71" spans="1:13" ht="24">
      <c r="A71" s="5" t="s">
        <v>120</v>
      </c>
      <c r="B71" s="12" t="s">
        <v>121</v>
      </c>
      <c r="C71" s="18">
        <f>C70-21628.55</f>
        <v>1147861.8699999999</v>
      </c>
      <c r="D71" s="22">
        <v>2059233</v>
      </c>
      <c r="E71" s="22">
        <v>1574771</v>
      </c>
      <c r="F71" s="22">
        <v>971086</v>
      </c>
      <c r="G71" s="22">
        <v>595931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31"/>
    </row>
    <row r="72" spans="1:13" ht="51" customHeight="1">
      <c r="A72" s="5" t="s">
        <v>122</v>
      </c>
      <c r="B72" s="13" t="s">
        <v>123</v>
      </c>
      <c r="C72" s="18">
        <v>0</v>
      </c>
      <c r="D72" s="22">
        <f>0</f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31"/>
    </row>
    <row r="73" spans="1:13" ht="36">
      <c r="A73" s="5" t="s">
        <v>124</v>
      </c>
      <c r="B73" s="6" t="s">
        <v>125</v>
      </c>
      <c r="C73" s="18">
        <v>439699.91</v>
      </c>
      <c r="D73" s="22">
        <v>5137920</v>
      </c>
      <c r="E73" s="22">
        <v>6226284</v>
      </c>
      <c r="F73" s="22">
        <v>3068210</v>
      </c>
      <c r="G73" s="22">
        <v>3000000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31"/>
    </row>
    <row r="74" spans="1:13" ht="24">
      <c r="A74" s="5" t="s">
        <v>126</v>
      </c>
      <c r="B74" s="12" t="s">
        <v>121</v>
      </c>
      <c r="C74" s="18">
        <v>439699.91</v>
      </c>
      <c r="D74" s="22">
        <v>5108729</v>
      </c>
      <c r="E74" s="22">
        <v>6170320</v>
      </c>
      <c r="F74" s="22">
        <v>3061348</v>
      </c>
      <c r="G74" s="22">
        <v>3000000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31"/>
    </row>
    <row r="75" spans="1:13" ht="49.5" customHeight="1">
      <c r="A75" s="5" t="s">
        <v>127</v>
      </c>
      <c r="B75" s="13" t="s">
        <v>128</v>
      </c>
      <c r="C75" s="18">
        <v>0</v>
      </c>
      <c r="D75" s="22">
        <f>0</f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31"/>
    </row>
    <row r="76" spans="1:13" ht="42.75" customHeight="1">
      <c r="A76" s="5" t="s">
        <v>129</v>
      </c>
      <c r="B76" s="6" t="s">
        <v>130</v>
      </c>
      <c r="C76" s="18">
        <v>664466.87</v>
      </c>
      <c r="D76" s="22">
        <v>2332391</v>
      </c>
      <c r="E76" s="22">
        <v>1823367</v>
      </c>
      <c r="F76" s="22">
        <v>1114408</v>
      </c>
      <c r="G76" s="22">
        <v>676187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31"/>
    </row>
    <row r="77" spans="1:13" ht="28.5" customHeight="1">
      <c r="A77" s="5" t="s">
        <v>131</v>
      </c>
      <c r="B77" s="12" t="s">
        <v>132</v>
      </c>
      <c r="C77" s="18">
        <v>547923.32999999996</v>
      </c>
      <c r="D77" s="22">
        <v>2059233</v>
      </c>
      <c r="E77" s="22">
        <v>1574771</v>
      </c>
      <c r="F77" s="22">
        <v>971086</v>
      </c>
      <c r="G77" s="22">
        <v>595931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31"/>
    </row>
    <row r="78" spans="1:13" ht="48">
      <c r="A78" s="5" t="s">
        <v>133</v>
      </c>
      <c r="B78" s="7" t="s">
        <v>134</v>
      </c>
      <c r="C78" s="18">
        <v>0</v>
      </c>
      <c r="D78" s="22">
        <f>0</f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31"/>
    </row>
    <row r="79" spans="1:13" ht="36">
      <c r="A79" s="5" t="s">
        <v>135</v>
      </c>
      <c r="B79" s="6" t="s">
        <v>136</v>
      </c>
      <c r="C79" s="18">
        <v>2632869.39</v>
      </c>
      <c r="D79" s="22">
        <v>8401746</v>
      </c>
      <c r="E79" s="22">
        <v>11420550</v>
      </c>
      <c r="F79" s="22">
        <v>6072174</v>
      </c>
      <c r="G79" s="22">
        <v>6000000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31"/>
    </row>
    <row r="80" spans="1:13" ht="24">
      <c r="A80" s="5" t="s">
        <v>137</v>
      </c>
      <c r="B80" s="12" t="s">
        <v>138</v>
      </c>
      <c r="C80" s="18">
        <v>970613.5</v>
      </c>
      <c r="D80" s="22">
        <v>5074249</v>
      </c>
      <c r="E80" s="22">
        <v>6170320</v>
      </c>
      <c r="F80" s="22">
        <v>3061348</v>
      </c>
      <c r="G80" s="22">
        <v>3000000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31"/>
    </row>
    <row r="81" spans="1:13" ht="60" customHeight="1">
      <c r="A81" s="5" t="s">
        <v>139</v>
      </c>
      <c r="B81" s="7" t="s">
        <v>140</v>
      </c>
      <c r="C81" s="18">
        <v>0</v>
      </c>
      <c r="D81" s="22">
        <f>0</f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31"/>
    </row>
    <row r="82" spans="1:13" ht="67.5" customHeight="1">
      <c r="A82" s="5" t="s">
        <v>141</v>
      </c>
      <c r="B82" s="6" t="s">
        <v>142</v>
      </c>
      <c r="C82" s="18">
        <f>C76+C79-C77-C80</f>
        <v>1778799.4300000002</v>
      </c>
      <c r="D82" s="22">
        <f>D76+D79-D77-D80</f>
        <v>3600655</v>
      </c>
      <c r="E82" s="22">
        <v>5498826</v>
      </c>
      <c r="F82" s="22">
        <v>3154148</v>
      </c>
      <c r="G82" s="22">
        <v>3080256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31"/>
    </row>
    <row r="83" spans="1:13" ht="24">
      <c r="A83" s="5" t="s">
        <v>143</v>
      </c>
      <c r="B83" s="7" t="s">
        <v>144</v>
      </c>
      <c r="C83" s="18">
        <v>0</v>
      </c>
      <c r="D83" s="22">
        <f>0</f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31"/>
    </row>
    <row r="84" spans="1:13" ht="62.25" customHeight="1">
      <c r="A84" s="5" t="s">
        <v>145</v>
      </c>
      <c r="B84" s="6" t="s">
        <v>146</v>
      </c>
      <c r="C84" s="18">
        <v>0</v>
      </c>
      <c r="D84" s="22">
        <f>0</f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31"/>
    </row>
    <row r="85" spans="1:13" ht="24">
      <c r="A85" s="5" t="s">
        <v>147</v>
      </c>
      <c r="B85" s="7" t="s">
        <v>144</v>
      </c>
      <c r="C85" s="18">
        <v>0</v>
      </c>
      <c r="D85" s="22">
        <f>0</f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31"/>
    </row>
    <row r="86" spans="1:13" ht="79.5" customHeight="1">
      <c r="A86" s="5" t="s">
        <v>148</v>
      </c>
      <c r="B86" s="6" t="s">
        <v>149</v>
      </c>
      <c r="C86" s="18">
        <v>0</v>
      </c>
      <c r="D86" s="22">
        <f>0</f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31"/>
    </row>
    <row r="87" spans="1:13" ht="25.5" customHeight="1">
      <c r="A87" s="5" t="s">
        <v>150</v>
      </c>
      <c r="B87" s="7" t="s">
        <v>144</v>
      </c>
      <c r="C87" s="18">
        <v>0</v>
      </c>
      <c r="D87" s="22">
        <f>0</f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31"/>
    </row>
    <row r="88" spans="1:13" ht="87.75" customHeight="1">
      <c r="A88" s="5" t="s">
        <v>151</v>
      </c>
      <c r="B88" s="6" t="s">
        <v>152</v>
      </c>
      <c r="C88" s="18">
        <v>0</v>
      </c>
      <c r="D88" s="22">
        <f>0</f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31"/>
    </row>
    <row r="89" spans="1:13" ht="28.5" customHeight="1">
      <c r="A89" s="5" t="s">
        <v>153</v>
      </c>
      <c r="B89" s="7" t="s">
        <v>144</v>
      </c>
      <c r="C89" s="18">
        <v>0</v>
      </c>
      <c r="D89" s="22">
        <f>0</f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31"/>
    </row>
    <row r="90" spans="1:13" ht="36">
      <c r="A90" s="3">
        <v>13</v>
      </c>
      <c r="B90" s="14" t="s">
        <v>154</v>
      </c>
      <c r="C90" s="19" t="s">
        <v>73</v>
      </c>
      <c r="D90" s="20" t="s">
        <v>73</v>
      </c>
      <c r="E90" s="20" t="s">
        <v>73</v>
      </c>
      <c r="F90" s="20" t="s">
        <v>73</v>
      </c>
      <c r="G90" s="20" t="s">
        <v>73</v>
      </c>
      <c r="H90" s="20" t="s">
        <v>73</v>
      </c>
      <c r="I90" s="20" t="s">
        <v>73</v>
      </c>
      <c r="J90" s="20" t="s">
        <v>73</v>
      </c>
      <c r="K90" s="20" t="s">
        <v>73</v>
      </c>
      <c r="L90" s="20" t="s">
        <v>73</v>
      </c>
      <c r="M90" s="31"/>
    </row>
    <row r="91" spans="1:13" ht="66.75" customHeight="1">
      <c r="A91" s="5" t="s">
        <v>155</v>
      </c>
      <c r="B91" s="6" t="s">
        <v>156</v>
      </c>
      <c r="C91" s="18">
        <v>0</v>
      </c>
      <c r="D91" s="22">
        <f>0</f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31"/>
    </row>
    <row r="92" spans="1:13" ht="48">
      <c r="A92" s="5" t="s">
        <v>157</v>
      </c>
      <c r="B92" s="6" t="s">
        <v>158</v>
      </c>
      <c r="C92" s="18">
        <v>0</v>
      </c>
      <c r="D92" s="22">
        <f>0</f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31"/>
    </row>
    <row r="93" spans="1:13" ht="36">
      <c r="A93" s="5" t="s">
        <v>159</v>
      </c>
      <c r="B93" s="6" t="s">
        <v>160</v>
      </c>
      <c r="C93" s="18">
        <v>0</v>
      </c>
      <c r="D93" s="22">
        <f>0</f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31"/>
    </row>
    <row r="94" spans="1:13" ht="48">
      <c r="A94" s="5" t="s">
        <v>161</v>
      </c>
      <c r="B94" s="6" t="s">
        <v>162</v>
      </c>
      <c r="C94" s="18">
        <v>0</v>
      </c>
      <c r="D94" s="22">
        <f>0</f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31"/>
    </row>
    <row r="95" spans="1:13" ht="48">
      <c r="A95" s="5" t="s">
        <v>163</v>
      </c>
      <c r="B95" s="6" t="s">
        <v>164</v>
      </c>
      <c r="C95" s="18">
        <v>0</v>
      </c>
      <c r="D95" s="22">
        <f>0</f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31"/>
    </row>
    <row r="96" spans="1:13" ht="48">
      <c r="A96" s="5" t="s">
        <v>165</v>
      </c>
      <c r="B96" s="6" t="s">
        <v>166</v>
      </c>
      <c r="C96" s="18">
        <v>0</v>
      </c>
      <c r="D96" s="22">
        <f>0</f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31"/>
    </row>
    <row r="97" spans="1:13" ht="36">
      <c r="A97" s="5" t="s">
        <v>167</v>
      </c>
      <c r="B97" s="6" t="s">
        <v>168</v>
      </c>
      <c r="C97" s="18">
        <v>0</v>
      </c>
      <c r="D97" s="22">
        <f>0</f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31"/>
    </row>
    <row r="98" spans="1:13">
      <c r="A98" s="3">
        <v>14</v>
      </c>
      <c r="B98" s="4" t="s">
        <v>169</v>
      </c>
      <c r="C98" s="19" t="s">
        <v>73</v>
      </c>
      <c r="D98" s="20" t="s">
        <v>73</v>
      </c>
      <c r="E98" s="20" t="s">
        <v>73</v>
      </c>
      <c r="F98" s="20" t="s">
        <v>73</v>
      </c>
      <c r="G98" s="20" t="s">
        <v>73</v>
      </c>
      <c r="H98" s="20" t="s">
        <v>73</v>
      </c>
      <c r="I98" s="20" t="s">
        <v>73</v>
      </c>
      <c r="J98" s="20" t="s">
        <v>73</v>
      </c>
      <c r="K98" s="20" t="s">
        <v>73</v>
      </c>
      <c r="L98" s="20" t="s">
        <v>73</v>
      </c>
      <c r="M98" s="31"/>
    </row>
    <row r="99" spans="1:13" ht="48">
      <c r="A99" s="5" t="s">
        <v>170</v>
      </c>
      <c r="B99" s="6" t="s">
        <v>171</v>
      </c>
      <c r="C99" s="18">
        <v>1188750</v>
      </c>
      <c r="D99" s="22">
        <v>2185000</v>
      </c>
      <c r="E99" s="22">
        <v>2320000</v>
      </c>
      <c r="F99" s="22">
        <v>1222500</v>
      </c>
      <c r="G99" s="22">
        <v>1222500</v>
      </c>
      <c r="H99" s="22">
        <v>1222500</v>
      </c>
      <c r="I99" s="22">
        <v>1222500</v>
      </c>
      <c r="J99" s="22">
        <v>710000</v>
      </c>
      <c r="K99" s="22">
        <v>710000</v>
      </c>
      <c r="L99" s="22">
        <v>210000</v>
      </c>
      <c r="M99" s="31"/>
    </row>
    <row r="100" spans="1:13" ht="24">
      <c r="A100" s="5" t="s">
        <v>172</v>
      </c>
      <c r="B100" s="6" t="s">
        <v>173</v>
      </c>
      <c r="C100" s="18">
        <v>0</v>
      </c>
      <c r="D100" s="22">
        <f>0</f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31"/>
    </row>
    <row r="101" spans="1:13">
      <c r="A101" s="5" t="s">
        <v>174</v>
      </c>
      <c r="B101" s="6" t="s">
        <v>175</v>
      </c>
      <c r="C101" s="18">
        <v>0</v>
      </c>
      <c r="D101" s="22">
        <f>0</f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31"/>
    </row>
    <row r="102" spans="1:13" ht="24">
      <c r="A102" s="5" t="s">
        <v>176</v>
      </c>
      <c r="B102" s="7" t="s">
        <v>177</v>
      </c>
      <c r="C102" s="18">
        <v>0</v>
      </c>
      <c r="D102" s="22">
        <f>0</f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31"/>
    </row>
    <row r="103" spans="1:13" ht="36">
      <c r="A103" s="5" t="s">
        <v>178</v>
      </c>
      <c r="B103" s="7" t="s">
        <v>179</v>
      </c>
      <c r="C103" s="18">
        <v>0</v>
      </c>
      <c r="D103" s="22">
        <f>0</f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31"/>
    </row>
    <row r="104" spans="1:13">
      <c r="A104" s="5" t="s">
        <v>180</v>
      </c>
      <c r="B104" s="7" t="s">
        <v>181</v>
      </c>
      <c r="C104" s="18">
        <v>0</v>
      </c>
      <c r="D104" s="22">
        <f>0</f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31"/>
    </row>
    <row r="105" spans="1:13" ht="24">
      <c r="A105" s="5" t="s">
        <v>182</v>
      </c>
      <c r="B105" s="6" t="s">
        <v>183</v>
      </c>
      <c r="C105" s="18">
        <v>0</v>
      </c>
      <c r="D105" s="22">
        <f>0</f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31"/>
    </row>
    <row r="106" spans="1:13" ht="24">
      <c r="A106" s="3">
        <v>15</v>
      </c>
      <c r="B106" s="4" t="s">
        <v>184</v>
      </c>
      <c r="C106" s="19" t="s">
        <v>73</v>
      </c>
      <c r="D106" s="20" t="s">
        <v>73</v>
      </c>
      <c r="E106" s="20" t="s">
        <v>73</v>
      </c>
      <c r="F106" s="20" t="s">
        <v>73</v>
      </c>
      <c r="G106" s="20" t="s">
        <v>73</v>
      </c>
      <c r="H106" s="20" t="s">
        <v>73</v>
      </c>
      <c r="I106" s="20" t="s">
        <v>73</v>
      </c>
      <c r="J106" s="20" t="s">
        <v>73</v>
      </c>
      <c r="K106" s="20" t="s">
        <v>73</v>
      </c>
      <c r="L106" s="20" t="s">
        <v>73</v>
      </c>
      <c r="M106" s="31"/>
    </row>
    <row r="107" spans="1:13">
      <c r="E107" s="29" t="s">
        <v>190</v>
      </c>
      <c r="F107" s="29" t="s">
        <v>190</v>
      </c>
      <c r="G107" s="29" t="s">
        <v>190</v>
      </c>
      <c r="H107" s="29" t="s">
        <v>190</v>
      </c>
      <c r="I107" s="29" t="s">
        <v>190</v>
      </c>
      <c r="J107" s="29" t="s">
        <v>190</v>
      </c>
      <c r="K107" s="29" t="s">
        <v>190</v>
      </c>
      <c r="L107" s="29" t="s">
        <v>190</v>
      </c>
    </row>
    <row r="108" spans="1:13">
      <c r="E108" s="29" t="s">
        <v>190</v>
      </c>
      <c r="F108" s="29" t="s">
        <v>190</v>
      </c>
      <c r="G108" s="29" t="s">
        <v>190</v>
      </c>
      <c r="H108" s="29" t="s">
        <v>190</v>
      </c>
      <c r="I108" s="29" t="s">
        <v>190</v>
      </c>
      <c r="J108" s="29" t="s">
        <v>190</v>
      </c>
      <c r="K108" s="29" t="s">
        <v>190</v>
      </c>
      <c r="L108" s="29" t="s">
        <v>190</v>
      </c>
    </row>
  </sheetData>
  <mergeCells count="6">
    <mergeCell ref="A3:A4"/>
    <mergeCell ref="B1:M1"/>
    <mergeCell ref="D3:M3"/>
    <mergeCell ref="C3:C4"/>
    <mergeCell ref="B3:B4"/>
    <mergeCell ref="K2:M2"/>
  </mergeCells>
  <conditionalFormatting sqref="D56:L57">
    <cfRule type="expression" dxfId="0" priority="1" stopIfTrue="1">
      <formula>LEFT(D56,3)="Nie"</formula>
    </cfRule>
  </conditionalFormatting>
  <pageMargins left="0.23622047244094491" right="0.23622047244094491" top="0.74803149606299213" bottom="0.55118110236220474" header="0.31496062992125984" footer="0.31496062992125984"/>
  <pageSetup paperSize="9" scale="80" orientation="landscape" horizontalDpi="1200" verticalDpi="1200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Skarbnik SPŚwidwin</cp:lastModifiedBy>
  <cp:lastPrinted>2019-07-04T12:16:35Z</cp:lastPrinted>
  <dcterms:created xsi:type="dcterms:W3CDTF">2017-07-12T09:44:21Z</dcterms:created>
  <dcterms:modified xsi:type="dcterms:W3CDTF">2019-08-05T08:14:08Z</dcterms:modified>
</cp:coreProperties>
</file>