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Projekt_WPF_2019_2027\"/>
    </mc:Choice>
  </mc:AlternateContent>
  <bookViews>
    <workbookView xWindow="0" yWindow="0" windowWidth="15360" windowHeight="8445" activeTab="3"/>
  </bookViews>
  <sheets>
    <sheet name="INWESTYCJE 2019" sheetId="3" r:id="rId1"/>
    <sheet name="INWESTYCJE 2020" sheetId="4" r:id="rId2"/>
    <sheet name="INWESTYCJE 2021" sheetId="6" r:id="rId3"/>
    <sheet name="INWESTYCJE 2022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6" l="1"/>
  <c r="I25" i="6"/>
  <c r="I24" i="6"/>
  <c r="I23" i="6"/>
  <c r="G23" i="6"/>
  <c r="I16" i="6"/>
  <c r="I17" i="6"/>
  <c r="I15" i="6"/>
  <c r="G15" i="6"/>
  <c r="I34" i="4"/>
  <c r="I33" i="4"/>
  <c r="I32" i="4"/>
  <c r="I31" i="4"/>
  <c r="G31" i="4"/>
  <c r="I16" i="4"/>
  <c r="I15" i="4" s="1"/>
  <c r="G15" i="4" s="1"/>
  <c r="I17" i="4"/>
  <c r="I18" i="7" l="1"/>
  <c r="I17" i="7"/>
  <c r="I16" i="7"/>
  <c r="I11" i="7"/>
  <c r="G11" i="7" s="1"/>
  <c r="G15" i="7" s="1"/>
  <c r="I73" i="3"/>
  <c r="I72" i="3"/>
  <c r="I71" i="3"/>
  <c r="I70" i="3"/>
  <c r="G70" i="3"/>
  <c r="I15" i="7" l="1"/>
  <c r="I58" i="3"/>
  <c r="G58" i="3" s="1"/>
  <c r="I62" i="3"/>
  <c r="G62" i="3" s="1"/>
  <c r="I19" i="3"/>
  <c r="I27" i="4" l="1"/>
  <c r="G27" i="4" s="1"/>
  <c r="I30" i="3"/>
  <c r="G30" i="3" s="1"/>
  <c r="I26" i="3"/>
  <c r="G26" i="3" s="1"/>
  <c r="I22" i="3"/>
  <c r="I18" i="3"/>
  <c r="G18" i="3" s="1"/>
  <c r="I14" i="3"/>
  <c r="G14" i="3" s="1"/>
  <c r="I10" i="3"/>
  <c r="G10" i="3" s="1"/>
  <c r="I11" i="6" l="1"/>
  <c r="G11" i="6" l="1"/>
  <c r="I19" i="6"/>
  <c r="G19" i="6" s="1"/>
  <c r="I23" i="4" l="1"/>
  <c r="G23" i="4" s="1"/>
  <c r="I19" i="4"/>
  <c r="G19" i="4" s="1"/>
  <c r="I11" i="4"/>
  <c r="I66" i="3"/>
  <c r="G66" i="3" s="1"/>
  <c r="I54" i="3"/>
  <c r="G54" i="3" s="1"/>
  <c r="I50" i="3"/>
  <c r="G50" i="3" s="1"/>
  <c r="I38" i="3"/>
  <c r="G38" i="3" s="1"/>
  <c r="I34" i="3"/>
  <c r="G34" i="3" s="1"/>
  <c r="G11" i="4" l="1"/>
</calcChain>
</file>

<file path=xl/comments1.xml><?xml version="1.0" encoding="utf-8"?>
<comments xmlns="http://schemas.openxmlformats.org/spreadsheetml/2006/main">
  <authors>
    <author>AniaB</author>
  </authors>
  <commentList>
    <comment ref="I12" authorId="0" shapeId="0">
      <text>
        <r>
          <rPr>
            <b/>
            <sz val="9"/>
            <color indexed="81"/>
            <rFont val="Tahoma"/>
            <charset val="1"/>
          </rPr>
          <t>AniaB:</t>
        </r>
        <r>
          <rPr>
            <sz val="9"/>
            <color indexed="81"/>
            <rFont val="Tahoma"/>
            <charset val="1"/>
          </rPr>
          <t xml:space="preserve">
środki z UG Sławoborze= 1.712.500</t>
        </r>
      </text>
    </comment>
  </commentList>
</comments>
</file>

<file path=xl/comments2.xml><?xml version="1.0" encoding="utf-8"?>
<comments xmlns="http://schemas.openxmlformats.org/spreadsheetml/2006/main">
  <authors>
    <author>AniaB</author>
  </authors>
  <commentList>
    <comment ref="I12" authorId="0" shapeId="0">
      <text>
        <r>
          <rPr>
            <b/>
            <sz val="9"/>
            <color indexed="81"/>
            <rFont val="Tahoma"/>
            <charset val="1"/>
          </rPr>
          <t>AniaB:</t>
        </r>
        <r>
          <rPr>
            <sz val="9"/>
            <color indexed="81"/>
            <rFont val="Tahoma"/>
            <charset val="1"/>
          </rPr>
          <t xml:space="preserve">
środki z UG Sławoborze= 1.712.500</t>
        </r>
      </text>
    </comment>
  </commentList>
</comments>
</file>

<file path=xl/comments3.xml><?xml version="1.0" encoding="utf-8"?>
<comments xmlns="http://schemas.openxmlformats.org/spreadsheetml/2006/main">
  <authors>
    <author>AniaB</author>
  </authors>
  <commentList>
    <comment ref="I12" authorId="0" shapeId="0">
      <text>
        <r>
          <rPr>
            <b/>
            <sz val="9"/>
            <color indexed="81"/>
            <rFont val="Tahoma"/>
            <charset val="1"/>
          </rPr>
          <t>AniaB:</t>
        </r>
        <r>
          <rPr>
            <sz val="9"/>
            <color indexed="81"/>
            <rFont val="Tahoma"/>
            <charset val="1"/>
          </rPr>
          <t xml:space="preserve">
środki z UG Sławoborze= 1.712.500</t>
        </r>
      </text>
    </comment>
  </commentList>
</comments>
</file>

<file path=xl/sharedStrings.xml><?xml version="1.0" encoding="utf-8"?>
<sst xmlns="http://schemas.openxmlformats.org/spreadsheetml/2006/main" count="255" uniqueCount="50">
  <si>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</si>
  <si>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</si>
  <si>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</si>
  <si>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</si>
  <si>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</si>
  <si>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</si>
  <si>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</si>
  <si>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</si>
  <si>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</si>
  <si>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</si>
  <si>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</si>
  <si>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</si>
  <si>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</si>
  <si>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</si>
  <si>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</si>
  <si>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</si>
  <si>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</si>
  <si>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</si>
  <si>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</si>
  <si>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</si>
  <si>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</si>
  <si>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</si>
  <si>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</si>
  <si>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</si>
  <si>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</si>
  <si>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</si>
  <si>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Powiatowy Zarząd Dróg w Świdwinie</t>
  </si>
  <si>
    <t>Tabela Nr 1</t>
  </si>
  <si>
    <t>Zadania inwestycyjne do realizacji w 2019 roku</t>
  </si>
  <si>
    <t>Starostwo Powiatowe w Świdwinie</t>
  </si>
  <si>
    <t>Utworzenie i uzbrojenie strefy aktywności biznesowej</t>
  </si>
  <si>
    <t>Dostosowanie infrastruktury szkolnictwa zawodowego do potrzeb lokalnego rynku pracy na obszarze Strefy Centralnej na terenie Powiatu Świdwińskiego</t>
  </si>
  <si>
    <t>Plan na 2019r.</t>
  </si>
  <si>
    <t>Budowa instalacji ogniw fotowoltaicznych na terenie Powiatu Świdwińskiego</t>
  </si>
  <si>
    <t>Zadania inwestycyjne do realizacji w 2020 roku</t>
  </si>
  <si>
    <t>Stworzenie Centrum Popularyzacyjnego Naukę na obszarze Strefy Centralnej w Świdwinie</t>
  </si>
  <si>
    <t>Zakupy inwestycyjne</t>
  </si>
  <si>
    <t>Wydatki inwestycyjne - dokumentacje, nadzory</t>
  </si>
  <si>
    <t>Budowa zewnętrznej instalacji kanalizacji deszczowej w budynku szpitala w Połczynie Zdroju</t>
  </si>
  <si>
    <t>Plan na 2020r.</t>
  </si>
  <si>
    <t>Przebudowa drogi powiatowej nr 1059Z Sławoborze - Rąbino - Tychówko na odc. Rąbino - Biała Góra</t>
  </si>
  <si>
    <t>Budowa Regionalnej Infrastruktury Informacji Przestrzennej Województwa Zachodniopomorskiego na lata 2019-2021</t>
  </si>
  <si>
    <t>Wydatki na zakup i objęcie akcji</t>
  </si>
  <si>
    <t>Rozwój terenów zieleni miejskiej na terenie Związku Miast i Gmin Dorzecza Parsęty</t>
  </si>
  <si>
    <t>Zadania inwestycyjne do realizacji w 2021 roku</t>
  </si>
  <si>
    <t>Tabela Nr 4</t>
  </si>
  <si>
    <t>Plan na 2022r.</t>
  </si>
  <si>
    <t>Zadania inwestycyjne do realizacji w 2022 roku</t>
  </si>
  <si>
    <t>Plan na 2021r.</t>
  </si>
  <si>
    <t>Przebudowa drogi powiatowej 3340Z od granicy powiatu do miejscowości Sławoborze wraz z budową ścieżki rowerowej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</si>
</sst>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164" fontId="3" fillId="0" borderId="7" xfId="2" applyNumberFormat="1" applyFont="1" applyFill="1" applyBorder="1"/>
    <xf numFmtId="164" fontId="3" fillId="0" borderId="7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6" fillId="0" borderId="7" xfId="2" applyNumberFormat="1" applyFont="1" applyFill="1" applyBorder="1"/>
    <xf numFmtId="0" fontId="3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/>
    <xf numFmtId="164" fontId="3" fillId="0" borderId="7" xfId="1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3" fillId="2" borderId="7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D9" sqref="D9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2.28515625" style="12" customWidth="1"/>
    <col min="9" max="9" width="11.5703125" style="12" customWidth="1"/>
  </cols>
  <sheetData>
    <row r="1" spans="1:15">
      <c r="G1" s="52" t="s">
        <v>27</v>
      </c>
      <c r="H1" s="52"/>
      <c r="I1" s="52"/>
    </row>
    <row r="2" spans="1:15">
      <c r="A2" s="68" t="s">
        <v>28</v>
      </c>
      <c r="B2" s="68"/>
      <c r="C2" s="68"/>
      <c r="D2" s="68"/>
      <c r="E2" s="68"/>
      <c r="F2" s="68"/>
      <c r="G2" s="68"/>
      <c r="H2" s="68"/>
      <c r="I2" s="68"/>
    </row>
    <row r="4" spans="1:15">
      <c r="A4" s="9"/>
      <c r="B4" s="9"/>
      <c r="C4" s="9"/>
      <c r="D4" s="9"/>
      <c r="E4" s="9" t="s">
        <v>1</v>
      </c>
      <c r="F4" s="9"/>
      <c r="G4" s="9"/>
      <c r="H4" s="13"/>
      <c r="I4" s="69" t="s">
        <v>32</v>
      </c>
    </row>
    <row r="5" spans="1:15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4" t="s">
        <v>6</v>
      </c>
      <c r="I5" s="70"/>
    </row>
    <row r="6" spans="1:15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4" t="s">
        <v>14</v>
      </c>
      <c r="I6" s="70"/>
    </row>
    <row r="7" spans="1:15">
      <c r="A7" s="10"/>
      <c r="B7" s="10"/>
      <c r="C7" s="10"/>
      <c r="D7" s="10"/>
      <c r="E7" s="10" t="s">
        <v>15</v>
      </c>
      <c r="F7" s="10"/>
      <c r="G7" s="10" t="s">
        <v>16</v>
      </c>
      <c r="H7" s="14"/>
      <c r="I7" s="70"/>
    </row>
    <row r="8" spans="1:15">
      <c r="A8" s="11"/>
      <c r="B8" s="11"/>
      <c r="C8" s="11"/>
      <c r="D8" s="11"/>
      <c r="E8" s="11" t="s">
        <v>17</v>
      </c>
      <c r="F8" s="11"/>
      <c r="G8" s="11" t="s">
        <v>18</v>
      </c>
      <c r="H8" s="15"/>
      <c r="I8" s="71"/>
    </row>
    <row r="9" spans="1:15" ht="15" customHeigh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9</v>
      </c>
    </row>
    <row r="10" spans="1:15" s="24" customFormat="1">
      <c r="A10" s="78">
        <v>1</v>
      </c>
      <c r="B10" s="78">
        <v>600</v>
      </c>
      <c r="C10" s="78">
        <v>60014</v>
      </c>
      <c r="D10" s="81" t="s">
        <v>40</v>
      </c>
      <c r="E10" s="72" t="s">
        <v>26</v>
      </c>
      <c r="F10" s="72">
        <v>2019</v>
      </c>
      <c r="G10" s="75">
        <f>I10</f>
        <v>2842373</v>
      </c>
      <c r="H10" s="16" t="s">
        <v>20</v>
      </c>
      <c r="I10" s="22">
        <f>SUM(I11:I13)</f>
        <v>2842373</v>
      </c>
      <c r="J10" s="23"/>
      <c r="K10" s="23"/>
    </row>
    <row r="11" spans="1:15" s="24" customFormat="1">
      <c r="A11" s="79"/>
      <c r="B11" s="79"/>
      <c r="C11" s="79"/>
      <c r="D11" s="82"/>
      <c r="E11" s="73"/>
      <c r="F11" s="73"/>
      <c r="G11" s="76"/>
      <c r="H11" s="17" t="s">
        <v>21</v>
      </c>
      <c r="I11" s="25">
        <v>1033773</v>
      </c>
      <c r="J11" s="23"/>
      <c r="K11" s="23"/>
    </row>
    <row r="12" spans="1:15" s="24" customFormat="1" ht="27" customHeight="1">
      <c r="A12" s="79"/>
      <c r="B12" s="79"/>
      <c r="C12" s="79"/>
      <c r="D12" s="82"/>
      <c r="E12" s="73"/>
      <c r="F12" s="73"/>
      <c r="G12" s="76"/>
      <c r="H12" s="18" t="s">
        <v>22</v>
      </c>
      <c r="I12" s="26">
        <v>1808600</v>
      </c>
      <c r="J12" s="23"/>
      <c r="K12" s="23"/>
    </row>
    <row r="13" spans="1:15" s="24" customFormat="1" ht="15" customHeight="1">
      <c r="A13" s="80"/>
      <c r="B13" s="80"/>
      <c r="C13" s="80"/>
      <c r="D13" s="83"/>
      <c r="E13" s="74"/>
      <c r="F13" s="74"/>
      <c r="G13" s="77"/>
      <c r="H13" s="17" t="s">
        <v>23</v>
      </c>
      <c r="I13" s="26">
        <v>0</v>
      </c>
      <c r="J13" s="23"/>
      <c r="K13" s="23"/>
    </row>
    <row r="14" spans="1:15" ht="15" customHeight="1">
      <c r="A14" s="46">
        <v>2</v>
      </c>
      <c r="B14" s="46">
        <v>600</v>
      </c>
      <c r="C14" s="46">
        <v>60014</v>
      </c>
      <c r="D14" s="49" t="s">
        <v>36</v>
      </c>
      <c r="E14" s="40" t="s">
        <v>26</v>
      </c>
      <c r="F14" s="40">
        <v>2019</v>
      </c>
      <c r="G14" s="43">
        <f>I14</f>
        <v>180000</v>
      </c>
      <c r="H14" s="16" t="s">
        <v>20</v>
      </c>
      <c r="I14" s="6">
        <f>SUM(I15:I17)</f>
        <v>180000</v>
      </c>
      <c r="J14" s="12"/>
      <c r="K14" s="12"/>
      <c r="L14" s="12"/>
      <c r="M14" s="12"/>
      <c r="N14" s="12"/>
      <c r="O14" s="12"/>
    </row>
    <row r="15" spans="1:15">
      <c r="A15" s="47"/>
      <c r="B15" s="47"/>
      <c r="C15" s="47"/>
      <c r="D15" s="50"/>
      <c r="E15" s="41"/>
      <c r="F15" s="41"/>
      <c r="G15" s="44"/>
      <c r="H15" s="17" t="s">
        <v>21</v>
      </c>
      <c r="I15" s="7">
        <v>180000</v>
      </c>
      <c r="J15" s="12"/>
      <c r="K15" s="12"/>
      <c r="L15" s="12"/>
      <c r="M15" s="12"/>
      <c r="N15" s="12"/>
      <c r="O15" s="12"/>
    </row>
    <row r="16" spans="1:15" ht="26.25">
      <c r="A16" s="47"/>
      <c r="B16" s="47"/>
      <c r="C16" s="47"/>
      <c r="D16" s="50"/>
      <c r="E16" s="41"/>
      <c r="F16" s="41"/>
      <c r="G16" s="44"/>
      <c r="H16" s="18" t="s">
        <v>22</v>
      </c>
      <c r="I16" s="21"/>
      <c r="J16" s="12"/>
      <c r="K16" s="12"/>
      <c r="L16" s="12"/>
      <c r="M16" s="12"/>
      <c r="N16" s="12"/>
      <c r="O16" s="12"/>
    </row>
    <row r="17" spans="1:15" ht="19.5" customHeight="1">
      <c r="A17" s="48"/>
      <c r="B17" s="48"/>
      <c r="C17" s="48"/>
      <c r="D17" s="51"/>
      <c r="E17" s="42"/>
      <c r="F17" s="42"/>
      <c r="G17" s="45"/>
      <c r="H17" s="17" t="s">
        <v>23</v>
      </c>
      <c r="I17" s="21">
        <v>0</v>
      </c>
      <c r="J17" s="12"/>
      <c r="K17" s="12"/>
      <c r="L17" s="12"/>
      <c r="M17" s="12"/>
      <c r="N17" s="12"/>
      <c r="O17" s="12"/>
    </row>
    <row r="18" spans="1:15" ht="15" customHeight="1">
      <c r="A18" s="46">
        <v>3</v>
      </c>
      <c r="B18" s="46">
        <v>710</v>
      </c>
      <c r="C18" s="46">
        <v>71012</v>
      </c>
      <c r="D18" s="49" t="s">
        <v>41</v>
      </c>
      <c r="E18" s="40" t="s">
        <v>19</v>
      </c>
      <c r="F18" s="40">
        <v>2019</v>
      </c>
      <c r="G18" s="43">
        <f>I18</f>
        <v>291915</v>
      </c>
      <c r="H18" s="16" t="s">
        <v>20</v>
      </c>
      <c r="I18" s="6">
        <f>SUM(I19:I21)</f>
        <v>291915</v>
      </c>
      <c r="J18" s="12"/>
      <c r="K18" s="12"/>
      <c r="L18" s="12"/>
      <c r="M18" s="12"/>
      <c r="N18" s="12"/>
      <c r="O18" s="12"/>
    </row>
    <row r="19" spans="1:15">
      <c r="A19" s="47"/>
      <c r="B19" s="47"/>
      <c r="C19" s="47"/>
      <c r="D19" s="50"/>
      <c r="E19" s="41"/>
      <c r="F19" s="41"/>
      <c r="G19" s="44"/>
      <c r="H19" s="17" t="s">
        <v>21</v>
      </c>
      <c r="I19" s="7">
        <f>291915-I20</f>
        <v>14596</v>
      </c>
      <c r="J19" s="12"/>
      <c r="K19" s="12"/>
      <c r="L19" s="12"/>
      <c r="M19" s="12"/>
      <c r="N19" s="12"/>
      <c r="O19" s="12"/>
    </row>
    <row r="20" spans="1:15" ht="26.25">
      <c r="A20" s="47"/>
      <c r="B20" s="47"/>
      <c r="C20" s="47"/>
      <c r="D20" s="50"/>
      <c r="E20" s="41"/>
      <c r="F20" s="41"/>
      <c r="G20" s="44"/>
      <c r="H20" s="18" t="s">
        <v>22</v>
      </c>
      <c r="I20" s="21">
        <v>277319</v>
      </c>
      <c r="J20" s="12"/>
      <c r="K20" s="12"/>
      <c r="L20" s="12"/>
      <c r="M20" s="12"/>
      <c r="N20" s="12"/>
      <c r="O20" s="12"/>
    </row>
    <row r="21" spans="1:15" ht="19.5" customHeight="1">
      <c r="A21" s="48"/>
      <c r="B21" s="48"/>
      <c r="C21" s="48"/>
      <c r="D21" s="51"/>
      <c r="E21" s="42"/>
      <c r="F21" s="42"/>
      <c r="G21" s="45"/>
      <c r="H21" s="17" t="s">
        <v>23</v>
      </c>
      <c r="I21" s="21">
        <v>0</v>
      </c>
      <c r="J21" s="12"/>
      <c r="K21" s="12"/>
      <c r="L21" s="12"/>
      <c r="M21" s="12"/>
      <c r="N21" s="12"/>
      <c r="O21" s="12"/>
    </row>
    <row r="22" spans="1:15" ht="15" customHeight="1">
      <c r="A22" s="46">
        <v>4</v>
      </c>
      <c r="B22" s="46">
        <v>710</v>
      </c>
      <c r="C22" s="46">
        <v>71012</v>
      </c>
      <c r="D22" s="49" t="s">
        <v>36</v>
      </c>
      <c r="E22" s="40" t="s">
        <v>19</v>
      </c>
      <c r="F22" s="40">
        <v>2019</v>
      </c>
      <c r="G22" s="43">
        <v>10000</v>
      </c>
      <c r="H22" s="16" t="s">
        <v>20</v>
      </c>
      <c r="I22" s="6">
        <f>SUM(I23:I25)</f>
        <v>10000</v>
      </c>
      <c r="J22" s="12"/>
      <c r="K22" s="12"/>
      <c r="L22" s="12"/>
      <c r="M22" s="12"/>
      <c r="N22" s="12"/>
      <c r="O22" s="12"/>
    </row>
    <row r="23" spans="1:15">
      <c r="A23" s="47"/>
      <c r="B23" s="47"/>
      <c r="C23" s="47"/>
      <c r="D23" s="50"/>
      <c r="E23" s="41"/>
      <c r="F23" s="41"/>
      <c r="G23" s="44"/>
      <c r="H23" s="17" t="s">
        <v>21</v>
      </c>
      <c r="I23" s="7">
        <v>10000</v>
      </c>
      <c r="J23" s="12"/>
      <c r="K23" s="12"/>
      <c r="L23" s="12"/>
      <c r="M23" s="12"/>
      <c r="N23" s="12"/>
      <c r="O23" s="12"/>
    </row>
    <row r="24" spans="1:15" ht="26.25">
      <c r="A24" s="47"/>
      <c r="B24" s="47"/>
      <c r="C24" s="47"/>
      <c r="D24" s="50"/>
      <c r="E24" s="41"/>
      <c r="F24" s="41"/>
      <c r="G24" s="44"/>
      <c r="H24" s="18" t="s">
        <v>22</v>
      </c>
      <c r="I24" s="21"/>
      <c r="J24" s="12"/>
      <c r="K24" s="12"/>
      <c r="L24" s="12"/>
      <c r="M24" s="12"/>
      <c r="N24" s="12"/>
      <c r="O24" s="12"/>
    </row>
    <row r="25" spans="1:15" ht="19.5" customHeight="1">
      <c r="A25" s="48"/>
      <c r="B25" s="48"/>
      <c r="C25" s="48"/>
      <c r="D25" s="51"/>
      <c r="E25" s="42"/>
      <c r="F25" s="42"/>
      <c r="G25" s="45"/>
      <c r="H25" s="17" t="s">
        <v>23</v>
      </c>
      <c r="I25" s="21">
        <v>0</v>
      </c>
      <c r="J25" s="12"/>
      <c r="K25" s="12"/>
      <c r="L25" s="12"/>
      <c r="M25" s="12"/>
      <c r="N25" s="12"/>
      <c r="O25" s="12"/>
    </row>
    <row r="26" spans="1:15" ht="15" customHeight="1">
      <c r="A26" s="85">
        <v>5</v>
      </c>
      <c r="B26" s="85">
        <v>750</v>
      </c>
      <c r="C26" s="85">
        <v>75020</v>
      </c>
      <c r="D26" s="86" t="s">
        <v>36</v>
      </c>
      <c r="E26" s="87" t="s">
        <v>19</v>
      </c>
      <c r="F26" s="87">
        <v>2019</v>
      </c>
      <c r="G26" s="84">
        <f>I26</f>
        <v>20000</v>
      </c>
      <c r="H26" s="16" t="s">
        <v>20</v>
      </c>
      <c r="I26" s="6">
        <f>SUM(I27:I29)</f>
        <v>20000</v>
      </c>
      <c r="J26" s="12"/>
      <c r="K26" s="12"/>
      <c r="L26" s="12"/>
      <c r="M26" s="12"/>
      <c r="N26" s="12"/>
      <c r="O26" s="12"/>
    </row>
    <row r="27" spans="1:15">
      <c r="A27" s="85"/>
      <c r="B27" s="85"/>
      <c r="C27" s="85"/>
      <c r="D27" s="86"/>
      <c r="E27" s="87"/>
      <c r="F27" s="87"/>
      <c r="G27" s="84"/>
      <c r="H27" s="17" t="s">
        <v>21</v>
      </c>
      <c r="I27" s="7">
        <v>20000</v>
      </c>
      <c r="J27" s="12"/>
      <c r="K27" s="12"/>
      <c r="L27" s="12"/>
      <c r="M27" s="12"/>
      <c r="N27" s="12"/>
      <c r="O27" s="12"/>
    </row>
    <row r="28" spans="1:15" ht="26.25">
      <c r="A28" s="85"/>
      <c r="B28" s="85"/>
      <c r="C28" s="85"/>
      <c r="D28" s="86"/>
      <c r="E28" s="87"/>
      <c r="F28" s="87"/>
      <c r="G28" s="84"/>
      <c r="H28" s="18" t="s">
        <v>22</v>
      </c>
      <c r="I28" s="34"/>
      <c r="J28" s="12"/>
      <c r="K28" s="12"/>
      <c r="L28" s="12"/>
      <c r="M28" s="12"/>
      <c r="N28" s="12"/>
      <c r="O28" s="12"/>
    </row>
    <row r="29" spans="1:15" ht="19.5" customHeight="1">
      <c r="A29" s="85"/>
      <c r="B29" s="85"/>
      <c r="C29" s="85"/>
      <c r="D29" s="86"/>
      <c r="E29" s="87"/>
      <c r="F29" s="87"/>
      <c r="G29" s="84"/>
      <c r="H29" s="17" t="s">
        <v>23</v>
      </c>
      <c r="I29" s="34">
        <v>0</v>
      </c>
      <c r="J29" s="12"/>
      <c r="K29" s="12"/>
      <c r="L29" s="12"/>
      <c r="M29" s="12"/>
      <c r="N29" s="12"/>
      <c r="O29" s="12"/>
    </row>
    <row r="30" spans="1:15" ht="15" customHeight="1">
      <c r="A30" s="46">
        <v>6</v>
      </c>
      <c r="B30" s="46">
        <v>750</v>
      </c>
      <c r="C30" s="46">
        <v>75095</v>
      </c>
      <c r="D30" s="49" t="s">
        <v>37</v>
      </c>
      <c r="E30" s="40" t="s">
        <v>29</v>
      </c>
      <c r="F30" s="40">
        <v>2019</v>
      </c>
      <c r="G30" s="43">
        <f>I30</f>
        <v>80000</v>
      </c>
      <c r="H30" s="16" t="s">
        <v>20</v>
      </c>
      <c r="I30" s="6">
        <f>SUM(I31:I33)</f>
        <v>80000</v>
      </c>
      <c r="J30" s="12"/>
      <c r="K30" s="12"/>
      <c r="L30" s="12"/>
      <c r="M30" s="12"/>
      <c r="N30" s="12"/>
      <c r="O30" s="12"/>
    </row>
    <row r="31" spans="1:15">
      <c r="A31" s="47"/>
      <c r="B31" s="47"/>
      <c r="C31" s="47"/>
      <c r="D31" s="50"/>
      <c r="E31" s="41"/>
      <c r="F31" s="41"/>
      <c r="G31" s="44"/>
      <c r="H31" s="17" t="s">
        <v>21</v>
      </c>
      <c r="I31" s="7">
        <v>80000</v>
      </c>
      <c r="J31" s="12"/>
      <c r="K31" s="12"/>
      <c r="L31" s="12"/>
      <c r="M31" s="12"/>
      <c r="N31" s="12"/>
      <c r="O31" s="12"/>
    </row>
    <row r="32" spans="1:15" ht="24.75" customHeight="1">
      <c r="A32" s="47"/>
      <c r="B32" s="47"/>
      <c r="C32" s="47"/>
      <c r="D32" s="50"/>
      <c r="E32" s="41"/>
      <c r="F32" s="41"/>
      <c r="G32" s="44"/>
      <c r="H32" s="18" t="s">
        <v>22</v>
      </c>
      <c r="I32" s="21"/>
      <c r="J32" s="12"/>
      <c r="K32" s="12"/>
      <c r="L32" s="12"/>
      <c r="M32" s="12"/>
      <c r="N32" s="12"/>
      <c r="O32" s="12"/>
    </row>
    <row r="33" spans="1:15" ht="15" customHeight="1">
      <c r="A33" s="48"/>
      <c r="B33" s="48"/>
      <c r="C33" s="48"/>
      <c r="D33" s="51"/>
      <c r="E33" s="42"/>
      <c r="F33" s="42"/>
      <c r="G33" s="45"/>
      <c r="H33" s="17" t="s">
        <v>23</v>
      </c>
      <c r="I33" s="21"/>
      <c r="J33" s="12"/>
      <c r="K33" s="12"/>
      <c r="L33" s="12"/>
      <c r="M33" s="12"/>
      <c r="N33" s="12"/>
      <c r="O33" s="12"/>
    </row>
    <row r="34" spans="1:15">
      <c r="A34" s="46">
        <v>7</v>
      </c>
      <c r="B34" s="46">
        <v>750</v>
      </c>
      <c r="C34" s="46">
        <v>75095</v>
      </c>
      <c r="D34" s="49" t="s">
        <v>30</v>
      </c>
      <c r="E34" s="40" t="s">
        <v>19</v>
      </c>
      <c r="F34" s="40">
        <v>2019</v>
      </c>
      <c r="G34" s="43">
        <f>I34</f>
        <v>1227233</v>
      </c>
      <c r="H34" s="16" t="s">
        <v>20</v>
      </c>
      <c r="I34" s="6">
        <f>SUM(I35:I37)</f>
        <v>1227233</v>
      </c>
    </row>
    <row r="35" spans="1:15">
      <c r="A35" s="47"/>
      <c r="B35" s="47"/>
      <c r="C35" s="47"/>
      <c r="D35" s="50"/>
      <c r="E35" s="41"/>
      <c r="F35" s="41"/>
      <c r="G35" s="44"/>
      <c r="H35" s="17" t="s">
        <v>21</v>
      </c>
      <c r="I35" s="7">
        <v>376042</v>
      </c>
    </row>
    <row r="36" spans="1:15" ht="26.25">
      <c r="A36" s="47"/>
      <c r="B36" s="47"/>
      <c r="C36" s="47"/>
      <c r="D36" s="50"/>
      <c r="E36" s="41"/>
      <c r="F36" s="41"/>
      <c r="G36" s="44"/>
      <c r="H36" s="18" t="s">
        <v>22</v>
      </c>
      <c r="I36" s="21">
        <v>851191</v>
      </c>
    </row>
    <row r="37" spans="1:15" ht="15" customHeight="1">
      <c r="A37" s="48"/>
      <c r="B37" s="48"/>
      <c r="C37" s="48"/>
      <c r="D37" s="51"/>
      <c r="E37" s="42"/>
      <c r="F37" s="42"/>
      <c r="G37" s="45"/>
      <c r="H37" s="17" t="s">
        <v>23</v>
      </c>
      <c r="I37" s="21">
        <v>0</v>
      </c>
    </row>
    <row r="38" spans="1:15" ht="20.25" customHeight="1">
      <c r="A38" s="46">
        <v>8</v>
      </c>
      <c r="B38" s="46">
        <v>750</v>
      </c>
      <c r="C38" s="46">
        <v>75095</v>
      </c>
      <c r="D38" s="49" t="s">
        <v>35</v>
      </c>
      <c r="E38" s="40" t="s">
        <v>19</v>
      </c>
      <c r="F38" s="40">
        <v>2019</v>
      </c>
      <c r="G38" s="43">
        <f>I38</f>
        <v>1900465</v>
      </c>
      <c r="H38" s="16" t="s">
        <v>20</v>
      </c>
      <c r="I38" s="3">
        <f>I39+I40</f>
        <v>1900465</v>
      </c>
    </row>
    <row r="39" spans="1:15" ht="30" customHeight="1">
      <c r="A39" s="47"/>
      <c r="B39" s="47"/>
      <c r="C39" s="47"/>
      <c r="D39" s="50"/>
      <c r="E39" s="41"/>
      <c r="F39" s="41"/>
      <c r="G39" s="44"/>
      <c r="H39" s="17" t="s">
        <v>21</v>
      </c>
      <c r="I39" s="4">
        <v>1110188</v>
      </c>
    </row>
    <row r="40" spans="1:15" ht="28.5" customHeight="1">
      <c r="A40" s="47"/>
      <c r="B40" s="47"/>
      <c r="C40" s="47"/>
      <c r="D40" s="50"/>
      <c r="E40" s="41"/>
      <c r="F40" s="41"/>
      <c r="G40" s="44"/>
      <c r="H40" s="18" t="s">
        <v>22</v>
      </c>
      <c r="I40" s="4">
        <v>790277</v>
      </c>
    </row>
    <row r="41" spans="1:15" ht="15" customHeight="1">
      <c r="A41" s="48"/>
      <c r="B41" s="48"/>
      <c r="C41" s="48"/>
      <c r="D41" s="51"/>
      <c r="E41" s="42"/>
      <c r="F41" s="42"/>
      <c r="G41" s="45"/>
      <c r="H41" s="17" t="s">
        <v>23</v>
      </c>
      <c r="I41" s="5">
        <v>0</v>
      </c>
    </row>
    <row r="42" spans="1:15" s="37" customFormat="1" ht="15" customHeight="1">
      <c r="A42" s="29"/>
      <c r="B42" s="29"/>
      <c r="C42" s="29"/>
      <c r="D42" s="30"/>
      <c r="E42" s="31"/>
      <c r="F42" s="31"/>
      <c r="G42" s="32"/>
      <c r="H42" s="33"/>
      <c r="I42" s="36"/>
    </row>
    <row r="43" spans="1:15" s="37" customFormat="1" ht="15" customHeight="1">
      <c r="A43" s="29"/>
      <c r="B43" s="29"/>
      <c r="C43" s="29"/>
      <c r="D43" s="30"/>
      <c r="E43" s="31"/>
      <c r="F43" s="31"/>
      <c r="G43" s="32"/>
      <c r="H43" s="33"/>
      <c r="I43" s="36"/>
    </row>
    <row r="44" spans="1:15" s="37" customFormat="1" ht="15" customHeight="1">
      <c r="A44" s="9"/>
      <c r="B44" s="9"/>
      <c r="C44" s="9"/>
      <c r="D44" s="9"/>
      <c r="E44" s="9" t="s">
        <v>1</v>
      </c>
      <c r="F44" s="9"/>
      <c r="G44" s="9"/>
      <c r="H44" s="13"/>
      <c r="I44" s="69" t="s">
        <v>32</v>
      </c>
    </row>
    <row r="45" spans="1:15" s="37" customFormat="1" ht="15" customHeight="1">
      <c r="A45" s="10"/>
      <c r="B45" s="10"/>
      <c r="C45" s="10"/>
      <c r="D45" s="10" t="s">
        <v>2</v>
      </c>
      <c r="E45" s="10" t="s">
        <v>3</v>
      </c>
      <c r="F45" s="10" t="s">
        <v>4</v>
      </c>
      <c r="G45" s="10" t="s">
        <v>5</v>
      </c>
      <c r="H45" s="14" t="s">
        <v>6</v>
      </c>
      <c r="I45" s="70"/>
    </row>
    <row r="46" spans="1:15" s="37" customFormat="1" ht="15" customHeight="1">
      <c r="A46" s="10" t="s">
        <v>7</v>
      </c>
      <c r="B46" s="10" t="s">
        <v>8</v>
      </c>
      <c r="C46" s="10" t="s">
        <v>9</v>
      </c>
      <c r="D46" s="10" t="s">
        <v>10</v>
      </c>
      <c r="E46" s="10" t="s">
        <v>11</v>
      </c>
      <c r="F46" s="10" t="s">
        <v>12</v>
      </c>
      <c r="G46" s="10" t="s">
        <v>13</v>
      </c>
      <c r="H46" s="14" t="s">
        <v>14</v>
      </c>
      <c r="I46" s="70"/>
    </row>
    <row r="47" spans="1:15" s="37" customFormat="1" ht="15" customHeight="1">
      <c r="A47" s="10"/>
      <c r="B47" s="10"/>
      <c r="C47" s="10"/>
      <c r="D47" s="10"/>
      <c r="E47" s="10" t="s">
        <v>15</v>
      </c>
      <c r="F47" s="10"/>
      <c r="G47" s="10" t="s">
        <v>16</v>
      </c>
      <c r="H47" s="14"/>
      <c r="I47" s="70"/>
    </row>
    <row r="48" spans="1:15" s="37" customFormat="1" ht="15" customHeight="1">
      <c r="A48" s="11"/>
      <c r="B48" s="11"/>
      <c r="C48" s="11"/>
      <c r="D48" s="11"/>
      <c r="E48" s="11" t="s">
        <v>17</v>
      </c>
      <c r="F48" s="11"/>
      <c r="G48" s="11" t="s">
        <v>18</v>
      </c>
      <c r="H48" s="15"/>
      <c r="I48" s="71"/>
    </row>
    <row r="49" spans="1:9" s="37" customFormat="1" ht="15" customHeight="1">
      <c r="A49" s="1">
        <v>1</v>
      </c>
      <c r="B49" s="1">
        <v>2</v>
      </c>
      <c r="C49" s="1">
        <v>3</v>
      </c>
      <c r="D49" s="1">
        <v>4</v>
      </c>
      <c r="E49" s="1">
        <v>5</v>
      </c>
      <c r="F49" s="1">
        <v>6</v>
      </c>
      <c r="G49" s="1">
        <v>7</v>
      </c>
      <c r="H49" s="1">
        <v>8</v>
      </c>
      <c r="I49" s="2">
        <v>9</v>
      </c>
    </row>
    <row r="50" spans="1:9" ht="19.5" customHeight="1">
      <c r="A50" s="46">
        <v>9</v>
      </c>
      <c r="B50" s="46">
        <v>750</v>
      </c>
      <c r="C50" s="46">
        <v>75095</v>
      </c>
      <c r="D50" s="49" t="s">
        <v>31</v>
      </c>
      <c r="E50" s="40" t="s">
        <v>19</v>
      </c>
      <c r="F50" s="40">
        <v>2019</v>
      </c>
      <c r="G50" s="43">
        <f>I50</f>
        <v>1011607</v>
      </c>
      <c r="H50" s="16" t="s">
        <v>20</v>
      </c>
      <c r="I50" s="3">
        <f>I51+I52</f>
        <v>1011607</v>
      </c>
    </row>
    <row r="51" spans="1:9" ht="18" customHeight="1">
      <c r="A51" s="47"/>
      <c r="B51" s="47"/>
      <c r="C51" s="47"/>
      <c r="D51" s="50"/>
      <c r="E51" s="41"/>
      <c r="F51" s="41"/>
      <c r="G51" s="44"/>
      <c r="H51" s="17" t="s">
        <v>21</v>
      </c>
      <c r="I51" s="4">
        <v>301220</v>
      </c>
    </row>
    <row r="52" spans="1:9" ht="25.5" customHeight="1">
      <c r="A52" s="47"/>
      <c r="B52" s="47"/>
      <c r="C52" s="47"/>
      <c r="D52" s="50"/>
      <c r="E52" s="41"/>
      <c r="F52" s="41"/>
      <c r="G52" s="44"/>
      <c r="H52" s="18" t="s">
        <v>22</v>
      </c>
      <c r="I52" s="4">
        <v>710387</v>
      </c>
    </row>
    <row r="53" spans="1:9" ht="15" customHeight="1">
      <c r="A53" s="48"/>
      <c r="B53" s="48"/>
      <c r="C53" s="48"/>
      <c r="D53" s="51"/>
      <c r="E53" s="42"/>
      <c r="F53" s="42"/>
      <c r="G53" s="45"/>
      <c r="H53" s="17" t="s">
        <v>23</v>
      </c>
      <c r="I53" s="5">
        <v>0</v>
      </c>
    </row>
    <row r="54" spans="1:9" ht="19.5" customHeight="1">
      <c r="A54" s="46">
        <v>10</v>
      </c>
      <c r="B54" s="46">
        <v>750</v>
      </c>
      <c r="C54" s="46">
        <v>75095</v>
      </c>
      <c r="D54" s="49" t="s">
        <v>33</v>
      </c>
      <c r="E54" s="40" t="s">
        <v>19</v>
      </c>
      <c r="F54" s="40">
        <v>2019</v>
      </c>
      <c r="G54" s="43">
        <f>I54</f>
        <v>446401</v>
      </c>
      <c r="H54" s="16" t="s">
        <v>20</v>
      </c>
      <c r="I54" s="3">
        <f>I55+I56</f>
        <v>446401</v>
      </c>
    </row>
    <row r="55" spans="1:9" ht="20.25" customHeight="1">
      <c r="A55" s="47"/>
      <c r="B55" s="47"/>
      <c r="C55" s="47"/>
      <c r="D55" s="50"/>
      <c r="E55" s="41"/>
      <c r="F55" s="41"/>
      <c r="G55" s="44"/>
      <c r="H55" s="17" t="s">
        <v>21</v>
      </c>
      <c r="I55" s="4">
        <v>66960</v>
      </c>
    </row>
    <row r="56" spans="1:9" ht="24.75" customHeight="1">
      <c r="A56" s="47"/>
      <c r="B56" s="47"/>
      <c r="C56" s="47"/>
      <c r="D56" s="50"/>
      <c r="E56" s="41"/>
      <c r="F56" s="41"/>
      <c r="G56" s="44"/>
      <c r="H56" s="18" t="s">
        <v>22</v>
      </c>
      <c r="I56" s="4">
        <v>379441</v>
      </c>
    </row>
    <row r="57" spans="1:9" ht="15" customHeight="1">
      <c r="A57" s="48"/>
      <c r="B57" s="48"/>
      <c r="C57" s="48"/>
      <c r="D57" s="51"/>
      <c r="E57" s="42"/>
      <c r="F57" s="42"/>
      <c r="G57" s="45"/>
      <c r="H57" s="17" t="s">
        <v>23</v>
      </c>
      <c r="I57" s="5">
        <v>0</v>
      </c>
    </row>
    <row r="58" spans="1:9" ht="19.5" customHeight="1">
      <c r="A58" s="46">
        <v>11</v>
      </c>
      <c r="B58" s="46">
        <v>750</v>
      </c>
      <c r="C58" s="46">
        <v>75095</v>
      </c>
      <c r="D58" s="49" t="s">
        <v>38</v>
      </c>
      <c r="E58" s="40" t="s">
        <v>19</v>
      </c>
      <c r="F58" s="40">
        <v>2019</v>
      </c>
      <c r="G58" s="43">
        <f>I58</f>
        <v>119919</v>
      </c>
      <c r="H58" s="16" t="s">
        <v>20</v>
      </c>
      <c r="I58" s="3">
        <f>I59+I60</f>
        <v>119919</v>
      </c>
    </row>
    <row r="59" spans="1:9" ht="20.25" customHeight="1">
      <c r="A59" s="47"/>
      <c r="B59" s="47"/>
      <c r="C59" s="47"/>
      <c r="D59" s="50"/>
      <c r="E59" s="41"/>
      <c r="F59" s="41"/>
      <c r="G59" s="44"/>
      <c r="H59" s="17" t="s">
        <v>21</v>
      </c>
      <c r="I59" s="4">
        <v>43615</v>
      </c>
    </row>
    <row r="60" spans="1:9" ht="24.75" customHeight="1">
      <c r="A60" s="47"/>
      <c r="B60" s="47"/>
      <c r="C60" s="47"/>
      <c r="D60" s="50"/>
      <c r="E60" s="41"/>
      <c r="F60" s="41"/>
      <c r="G60" s="44"/>
      <c r="H60" s="18" t="s">
        <v>22</v>
      </c>
      <c r="I60" s="4">
        <v>76304</v>
      </c>
    </row>
    <row r="61" spans="1:9" ht="15" customHeight="1">
      <c r="A61" s="48"/>
      <c r="B61" s="48"/>
      <c r="C61" s="48"/>
      <c r="D61" s="51"/>
      <c r="E61" s="42"/>
      <c r="F61" s="42"/>
      <c r="G61" s="45"/>
      <c r="H61" s="17" t="s">
        <v>23</v>
      </c>
      <c r="I61" s="5">
        <v>0</v>
      </c>
    </row>
    <row r="62" spans="1:9" ht="19.5" customHeight="1">
      <c r="A62" s="46">
        <v>12</v>
      </c>
      <c r="B62" s="46">
        <v>851</v>
      </c>
      <c r="C62" s="46">
        <v>85111</v>
      </c>
      <c r="D62" s="49" t="s">
        <v>42</v>
      </c>
      <c r="E62" s="40" t="s">
        <v>19</v>
      </c>
      <c r="F62" s="40">
        <v>2019</v>
      </c>
      <c r="G62" s="43">
        <f>I62</f>
        <v>348000</v>
      </c>
      <c r="H62" s="16" t="s">
        <v>20</v>
      </c>
      <c r="I62" s="3">
        <f>I63+I64</f>
        <v>348000</v>
      </c>
    </row>
    <row r="63" spans="1:9" ht="20.25" customHeight="1">
      <c r="A63" s="47"/>
      <c r="B63" s="47"/>
      <c r="C63" s="47"/>
      <c r="D63" s="50"/>
      <c r="E63" s="41"/>
      <c r="F63" s="41"/>
      <c r="G63" s="44"/>
      <c r="H63" s="17" t="s">
        <v>21</v>
      </c>
      <c r="I63" s="4">
        <v>348000</v>
      </c>
    </row>
    <row r="64" spans="1:9" ht="24.75" customHeight="1">
      <c r="A64" s="47"/>
      <c r="B64" s="47"/>
      <c r="C64" s="47"/>
      <c r="D64" s="50"/>
      <c r="E64" s="41"/>
      <c r="F64" s="41"/>
      <c r="G64" s="44"/>
      <c r="H64" s="18" t="s">
        <v>22</v>
      </c>
      <c r="I64" s="4">
        <v>0</v>
      </c>
    </row>
    <row r="65" spans="1:9" ht="15" customHeight="1">
      <c r="A65" s="48"/>
      <c r="B65" s="48"/>
      <c r="C65" s="48"/>
      <c r="D65" s="51"/>
      <c r="E65" s="42"/>
      <c r="F65" s="42"/>
      <c r="G65" s="45"/>
      <c r="H65" s="17" t="s">
        <v>23</v>
      </c>
      <c r="I65" s="5">
        <v>0</v>
      </c>
    </row>
    <row r="66" spans="1:9" ht="19.5" customHeight="1">
      <c r="A66" s="46">
        <v>13</v>
      </c>
      <c r="B66" s="46">
        <v>851</v>
      </c>
      <c r="C66" s="46">
        <v>85195</v>
      </c>
      <c r="D66" s="49" t="s">
        <v>43</v>
      </c>
      <c r="E66" s="40" t="s">
        <v>19</v>
      </c>
      <c r="F66" s="40">
        <v>2019</v>
      </c>
      <c r="G66" s="43">
        <f>I66</f>
        <v>173000</v>
      </c>
      <c r="H66" s="16" t="s">
        <v>20</v>
      </c>
      <c r="I66" s="3">
        <f>I67+I68+I69</f>
        <v>173000</v>
      </c>
    </row>
    <row r="67" spans="1:9" ht="18.75" customHeight="1">
      <c r="A67" s="47"/>
      <c r="B67" s="47"/>
      <c r="C67" s="47"/>
      <c r="D67" s="50"/>
      <c r="E67" s="41"/>
      <c r="F67" s="41"/>
      <c r="G67" s="44"/>
      <c r="H67" s="17" t="s">
        <v>21</v>
      </c>
      <c r="I67" s="4">
        <v>25950</v>
      </c>
    </row>
    <row r="68" spans="1:9" ht="27.75" customHeight="1">
      <c r="A68" s="47"/>
      <c r="B68" s="47"/>
      <c r="C68" s="47"/>
      <c r="D68" s="50"/>
      <c r="E68" s="41"/>
      <c r="F68" s="41"/>
      <c r="G68" s="44"/>
      <c r="H68" s="18" t="s">
        <v>22</v>
      </c>
      <c r="I68" s="4">
        <v>147050</v>
      </c>
    </row>
    <row r="69" spans="1:9" ht="15" customHeight="1">
      <c r="A69" s="48"/>
      <c r="B69" s="48"/>
      <c r="C69" s="48"/>
      <c r="D69" s="51"/>
      <c r="E69" s="42"/>
      <c r="F69" s="42"/>
      <c r="G69" s="45"/>
      <c r="H69" s="17" t="s">
        <v>23</v>
      </c>
      <c r="I69" s="5">
        <v>0</v>
      </c>
    </row>
    <row r="70" spans="1:9" ht="19.5" customHeight="1">
      <c r="A70" s="53" t="s">
        <v>24</v>
      </c>
      <c r="B70" s="54"/>
      <c r="C70" s="54"/>
      <c r="D70" s="54"/>
      <c r="E70" s="55"/>
      <c r="F70" s="62">
        <v>2019</v>
      </c>
      <c r="G70" s="65">
        <f>G10+G14+G18+G22+G26+G30+G34+G38+G50+G54+G58+G62+G66</f>
        <v>8650913</v>
      </c>
      <c r="H70" s="16" t="s">
        <v>20</v>
      </c>
      <c r="I70" s="6">
        <f>I10+I14+I18+I22+I26+I30+I34+I38+I50+I54+I58+I62+I66</f>
        <v>8650913</v>
      </c>
    </row>
    <row r="71" spans="1:9" ht="18.75" customHeight="1">
      <c r="A71" s="56"/>
      <c r="B71" s="57"/>
      <c r="C71" s="57"/>
      <c r="D71" s="57"/>
      <c r="E71" s="58"/>
      <c r="F71" s="63"/>
      <c r="G71" s="66"/>
      <c r="H71" s="19" t="s">
        <v>21</v>
      </c>
      <c r="I71" s="8">
        <f>I11+I19+I23+I27+I31+I35+I39+I51+I55+I59+I63+I67+I15</f>
        <v>3610344</v>
      </c>
    </row>
    <row r="72" spans="1:9" ht="28.5" customHeight="1">
      <c r="A72" s="56"/>
      <c r="B72" s="57"/>
      <c r="C72" s="57"/>
      <c r="D72" s="57"/>
      <c r="E72" s="58"/>
      <c r="F72" s="63"/>
      <c r="G72" s="66"/>
      <c r="H72" s="20" t="s">
        <v>22</v>
      </c>
      <c r="I72" s="8">
        <f>I12+I20+I24+I28+I32+I36+I40+I52+I56+I60+I64+I68+I16</f>
        <v>5040569</v>
      </c>
    </row>
    <row r="73" spans="1:9" ht="15" customHeight="1">
      <c r="A73" s="59"/>
      <c r="B73" s="60"/>
      <c r="C73" s="60"/>
      <c r="D73" s="60"/>
      <c r="E73" s="61"/>
      <c r="F73" s="64"/>
      <c r="G73" s="67"/>
      <c r="H73" s="19" t="s">
        <v>23</v>
      </c>
      <c r="I73" s="8">
        <f>I13+I21+I25+I29+I33+I37+I41+I53+I57+I61+I65+I69+I17</f>
        <v>0</v>
      </c>
    </row>
    <row r="74" spans="1:9" ht="42" customHeight="1"/>
  </sheetData>
  <mergeCells count="98">
    <mergeCell ref="I44:I48"/>
    <mergeCell ref="A62:A65"/>
    <mergeCell ref="B62:B65"/>
    <mergeCell ref="C62:C65"/>
    <mergeCell ref="D62:D65"/>
    <mergeCell ref="E62:E65"/>
    <mergeCell ref="A58:A61"/>
    <mergeCell ref="B58:B61"/>
    <mergeCell ref="C58:C61"/>
    <mergeCell ref="D58:D61"/>
    <mergeCell ref="E58:E61"/>
    <mergeCell ref="F58:F61"/>
    <mergeCell ref="G58:G61"/>
    <mergeCell ref="C50:C53"/>
    <mergeCell ref="D50:D53"/>
    <mergeCell ref="E50:E53"/>
    <mergeCell ref="E34:E37"/>
    <mergeCell ref="F34:F37"/>
    <mergeCell ref="B38:B41"/>
    <mergeCell ref="C38:C41"/>
    <mergeCell ref="F26:F29"/>
    <mergeCell ref="G26:G29"/>
    <mergeCell ref="A30:A33"/>
    <mergeCell ref="B30:B33"/>
    <mergeCell ref="C30:C33"/>
    <mergeCell ref="D30:D33"/>
    <mergeCell ref="E30:E33"/>
    <mergeCell ref="F30:F33"/>
    <mergeCell ref="G30:G33"/>
    <mergeCell ref="A26:A29"/>
    <mergeCell ref="B26:B29"/>
    <mergeCell ref="C26:C29"/>
    <mergeCell ref="D26:D29"/>
    <mergeCell ref="E26:E29"/>
    <mergeCell ref="F18:F21"/>
    <mergeCell ref="G18:G21"/>
    <mergeCell ref="A22:A25"/>
    <mergeCell ref="B22:B25"/>
    <mergeCell ref="C22:C25"/>
    <mergeCell ref="D22:D25"/>
    <mergeCell ref="E22:E25"/>
    <mergeCell ref="F22:F25"/>
    <mergeCell ref="G22:G25"/>
    <mergeCell ref="A18:A21"/>
    <mergeCell ref="B18:B21"/>
    <mergeCell ref="C18:C21"/>
    <mergeCell ref="D18:D21"/>
    <mergeCell ref="E18:E21"/>
    <mergeCell ref="F10:F13"/>
    <mergeCell ref="G10:G13"/>
    <mergeCell ref="A14:A17"/>
    <mergeCell ref="B14:B17"/>
    <mergeCell ref="C14:C17"/>
    <mergeCell ref="D14:D17"/>
    <mergeCell ref="E14:E17"/>
    <mergeCell ref="F14:F17"/>
    <mergeCell ref="G14:G17"/>
    <mergeCell ref="A10:A13"/>
    <mergeCell ref="B10:B13"/>
    <mergeCell ref="C10:C13"/>
    <mergeCell ref="D10:D13"/>
    <mergeCell ref="E10:E13"/>
    <mergeCell ref="G1:I1"/>
    <mergeCell ref="A70:E73"/>
    <mergeCell ref="F70:F73"/>
    <mergeCell ref="G70:G73"/>
    <mergeCell ref="A50:A53"/>
    <mergeCell ref="B50:B53"/>
    <mergeCell ref="A2:I2"/>
    <mergeCell ref="I4:I8"/>
    <mergeCell ref="G34:G37"/>
    <mergeCell ref="G38:G41"/>
    <mergeCell ref="B34:B37"/>
    <mergeCell ref="C34:C37"/>
    <mergeCell ref="D34:D37"/>
    <mergeCell ref="D38:D41"/>
    <mergeCell ref="E38:E41"/>
    <mergeCell ref="A34:A37"/>
    <mergeCell ref="F50:F53"/>
    <mergeCell ref="F38:F41"/>
    <mergeCell ref="A38:A41"/>
    <mergeCell ref="G50:G53"/>
    <mergeCell ref="F54:F57"/>
    <mergeCell ref="G54:G57"/>
    <mergeCell ref="F66:F69"/>
    <mergeCell ref="G66:G69"/>
    <mergeCell ref="A54:A57"/>
    <mergeCell ref="B54:B57"/>
    <mergeCell ref="C54:C57"/>
    <mergeCell ref="D54:D57"/>
    <mergeCell ref="E54:E57"/>
    <mergeCell ref="F62:F65"/>
    <mergeCell ref="G62:G65"/>
    <mergeCell ref="A66:A69"/>
    <mergeCell ref="B66:B69"/>
    <mergeCell ref="C66:C69"/>
    <mergeCell ref="D66:D69"/>
    <mergeCell ref="E66:E69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workbookViewId="0">
      <selection activeCell="D11" sqref="D11:D14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8" style="12" customWidth="1"/>
    <col min="5" max="5" width="17.5703125" style="12" customWidth="1"/>
    <col min="6" max="6" width="8" style="12" customWidth="1"/>
    <col min="7" max="7" width="10.140625" style="12" customWidth="1"/>
    <col min="8" max="8" width="13.42578125" style="12" customWidth="1"/>
    <col min="9" max="9" width="10.42578125" style="12" customWidth="1"/>
    <col min="10" max="11" width="9.140625" style="12"/>
  </cols>
  <sheetData>
    <row r="1" spans="1:15">
      <c r="G1" s="52" t="s">
        <v>0</v>
      </c>
      <c r="H1" s="52"/>
      <c r="I1" s="52"/>
    </row>
    <row r="3" spans="1:15">
      <c r="A3" s="68" t="s">
        <v>34</v>
      </c>
      <c r="B3" s="68"/>
      <c r="C3" s="68"/>
      <c r="D3" s="68"/>
      <c r="E3" s="68"/>
      <c r="F3" s="68"/>
      <c r="G3" s="68"/>
      <c r="H3" s="68"/>
      <c r="I3" s="68"/>
    </row>
    <row r="5" spans="1:15">
      <c r="A5" s="9"/>
      <c r="B5" s="9"/>
      <c r="C5" s="9"/>
      <c r="D5" s="9"/>
      <c r="E5" s="9" t="s">
        <v>1</v>
      </c>
      <c r="F5" s="9"/>
      <c r="G5" s="9"/>
      <c r="H5" s="13"/>
      <c r="I5" s="69" t="s">
        <v>39</v>
      </c>
    </row>
    <row r="6" spans="1:15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70"/>
    </row>
    <row r="7" spans="1:1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70"/>
    </row>
    <row r="8" spans="1:15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70"/>
    </row>
    <row r="9" spans="1:15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71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5" s="24" customFormat="1" ht="15" customHeight="1">
      <c r="A11" s="78">
        <v>1</v>
      </c>
      <c r="B11" s="78">
        <v>600</v>
      </c>
      <c r="C11" s="78">
        <v>60014</v>
      </c>
      <c r="D11" s="81" t="s">
        <v>49</v>
      </c>
      <c r="E11" s="72" t="s">
        <v>26</v>
      </c>
      <c r="F11" s="72">
        <v>2020</v>
      </c>
      <c r="G11" s="75">
        <f>I11</f>
        <v>6000000</v>
      </c>
      <c r="H11" s="16" t="s">
        <v>20</v>
      </c>
      <c r="I11" s="22">
        <f>SUM(I12:I14)</f>
        <v>6000000</v>
      </c>
      <c r="J11" s="27"/>
      <c r="K11" s="27"/>
      <c r="L11" s="27"/>
    </row>
    <row r="12" spans="1:15" s="24" customFormat="1" ht="22.5" customHeight="1">
      <c r="A12" s="79"/>
      <c r="B12" s="79"/>
      <c r="C12" s="79"/>
      <c r="D12" s="82"/>
      <c r="E12" s="73"/>
      <c r="F12" s="73"/>
      <c r="G12" s="76"/>
      <c r="H12" s="38" t="s">
        <v>21</v>
      </c>
      <c r="I12" s="28">
        <v>3000000</v>
      </c>
      <c r="J12" s="27"/>
      <c r="K12" s="27"/>
      <c r="L12" s="27"/>
    </row>
    <row r="13" spans="1:15" s="24" customFormat="1" ht="25.5">
      <c r="A13" s="79"/>
      <c r="B13" s="79"/>
      <c r="C13" s="79"/>
      <c r="D13" s="82"/>
      <c r="E13" s="73"/>
      <c r="F13" s="73"/>
      <c r="G13" s="76"/>
      <c r="H13" s="39" t="s">
        <v>22</v>
      </c>
      <c r="I13" s="26">
        <v>3000000</v>
      </c>
      <c r="J13" s="27"/>
      <c r="K13" s="27"/>
      <c r="L13" s="27"/>
    </row>
    <row r="14" spans="1:15" s="24" customFormat="1" ht="29.25" customHeight="1">
      <c r="A14" s="80"/>
      <c r="B14" s="80"/>
      <c r="C14" s="80"/>
      <c r="D14" s="83"/>
      <c r="E14" s="74"/>
      <c r="F14" s="74"/>
      <c r="G14" s="77"/>
      <c r="H14" s="38" t="s">
        <v>23</v>
      </c>
      <c r="I14" s="26">
        <v>0</v>
      </c>
      <c r="J14" s="27"/>
      <c r="K14" s="27"/>
      <c r="L14" s="27"/>
    </row>
    <row r="15" spans="1:15" ht="15" customHeight="1">
      <c r="A15" s="46">
        <v>2</v>
      </c>
      <c r="B15" s="46">
        <v>710</v>
      </c>
      <c r="C15" s="46">
        <v>71012</v>
      </c>
      <c r="D15" s="49" t="s">
        <v>41</v>
      </c>
      <c r="E15" s="40" t="s">
        <v>19</v>
      </c>
      <c r="F15" s="40">
        <v>2020</v>
      </c>
      <c r="G15" s="43">
        <f>I15</f>
        <v>559638</v>
      </c>
      <c r="H15" s="16" t="s">
        <v>20</v>
      </c>
      <c r="I15" s="6">
        <f>SUM(I16:I18)</f>
        <v>559638</v>
      </c>
      <c r="L15" s="12"/>
      <c r="M15" s="12"/>
      <c r="N15" s="12"/>
      <c r="O15" s="12"/>
    </row>
    <row r="16" spans="1:15">
      <c r="A16" s="47"/>
      <c r="B16" s="47"/>
      <c r="C16" s="47"/>
      <c r="D16" s="50"/>
      <c r="E16" s="41"/>
      <c r="F16" s="41"/>
      <c r="G16" s="44"/>
      <c r="H16" s="17" t="s">
        <v>21</v>
      </c>
      <c r="I16" s="7">
        <f>559638-I17</f>
        <v>27982</v>
      </c>
      <c r="L16" s="12"/>
      <c r="M16" s="12"/>
      <c r="N16" s="12"/>
      <c r="O16" s="12"/>
    </row>
    <row r="17" spans="1:15" ht="26.25">
      <c r="A17" s="47"/>
      <c r="B17" s="47"/>
      <c r="C17" s="47"/>
      <c r="D17" s="50"/>
      <c r="E17" s="41"/>
      <c r="F17" s="41"/>
      <c r="G17" s="44"/>
      <c r="H17" s="18" t="s">
        <v>22</v>
      </c>
      <c r="I17" s="35">
        <f>475692+55964</f>
        <v>531656</v>
      </c>
      <c r="L17" s="12"/>
      <c r="M17" s="12"/>
      <c r="N17" s="12"/>
      <c r="O17" s="12"/>
    </row>
    <row r="18" spans="1:15" ht="19.5" customHeight="1">
      <c r="A18" s="48"/>
      <c r="B18" s="48"/>
      <c r="C18" s="48"/>
      <c r="D18" s="51"/>
      <c r="E18" s="42"/>
      <c r="F18" s="42"/>
      <c r="G18" s="45"/>
      <c r="H18" s="17" t="s">
        <v>23</v>
      </c>
      <c r="I18" s="35">
        <v>0</v>
      </c>
      <c r="L18" s="12"/>
      <c r="M18" s="12"/>
      <c r="N18" s="12"/>
      <c r="O18" s="12"/>
    </row>
    <row r="19" spans="1:15" ht="15" customHeight="1">
      <c r="A19" s="46">
        <v>3</v>
      </c>
      <c r="B19" s="46">
        <v>750</v>
      </c>
      <c r="C19" s="46">
        <v>75095</v>
      </c>
      <c r="D19" s="49" t="s">
        <v>30</v>
      </c>
      <c r="E19" s="40" t="s">
        <v>19</v>
      </c>
      <c r="F19" s="40">
        <v>2020</v>
      </c>
      <c r="G19" s="43">
        <f>I19</f>
        <v>1947198</v>
      </c>
      <c r="H19" s="16" t="s">
        <v>20</v>
      </c>
      <c r="I19" s="6">
        <f>SUM(I20:I22)</f>
        <v>1947198</v>
      </c>
      <c r="L19" s="12"/>
    </row>
    <row r="20" spans="1:15">
      <c r="A20" s="47"/>
      <c r="B20" s="47"/>
      <c r="C20" s="47"/>
      <c r="D20" s="50"/>
      <c r="E20" s="41"/>
      <c r="F20" s="41"/>
      <c r="G20" s="44"/>
      <c r="H20" s="17" t="s">
        <v>21</v>
      </c>
      <c r="I20" s="7">
        <v>638219</v>
      </c>
      <c r="L20" s="12"/>
    </row>
    <row r="21" spans="1:15" ht="26.25">
      <c r="A21" s="47"/>
      <c r="B21" s="47"/>
      <c r="C21" s="47"/>
      <c r="D21" s="50"/>
      <c r="E21" s="41"/>
      <c r="F21" s="41"/>
      <c r="G21" s="44"/>
      <c r="H21" s="18" t="s">
        <v>22</v>
      </c>
      <c r="I21" s="21">
        <v>1308979</v>
      </c>
      <c r="L21" s="12"/>
    </row>
    <row r="22" spans="1:15">
      <c r="A22" s="48"/>
      <c r="B22" s="48"/>
      <c r="C22" s="48"/>
      <c r="D22" s="51"/>
      <c r="E22" s="42"/>
      <c r="F22" s="42"/>
      <c r="G22" s="45"/>
      <c r="H22" s="17" t="s">
        <v>23</v>
      </c>
      <c r="I22" s="21">
        <v>0</v>
      </c>
      <c r="L22" s="12"/>
    </row>
    <row r="23" spans="1:15" ht="15" customHeight="1">
      <c r="A23" s="46">
        <v>4</v>
      </c>
      <c r="B23" s="46">
        <v>750</v>
      </c>
      <c r="C23" s="46">
        <v>75095</v>
      </c>
      <c r="D23" s="49" t="s">
        <v>35</v>
      </c>
      <c r="E23" s="40" t="s">
        <v>19</v>
      </c>
      <c r="F23" s="40">
        <v>2020</v>
      </c>
      <c r="G23" s="43">
        <f>I23</f>
        <v>2381903</v>
      </c>
      <c r="H23" s="16" t="s">
        <v>20</v>
      </c>
      <c r="I23" s="3">
        <f>I24+I25</f>
        <v>2381903</v>
      </c>
    </row>
    <row r="24" spans="1:15">
      <c r="A24" s="47"/>
      <c r="B24" s="47"/>
      <c r="C24" s="47"/>
      <c r="D24" s="50"/>
      <c r="E24" s="41"/>
      <c r="F24" s="41"/>
      <c r="G24" s="44"/>
      <c r="H24" s="17" t="s">
        <v>21</v>
      </c>
      <c r="I24" s="4">
        <v>1448293</v>
      </c>
    </row>
    <row r="25" spans="1:15" ht="26.25">
      <c r="A25" s="47"/>
      <c r="B25" s="47"/>
      <c r="C25" s="47"/>
      <c r="D25" s="50"/>
      <c r="E25" s="41"/>
      <c r="F25" s="41"/>
      <c r="G25" s="44"/>
      <c r="H25" s="18" t="s">
        <v>22</v>
      </c>
      <c r="I25" s="4">
        <v>933610</v>
      </c>
    </row>
    <row r="26" spans="1:15" ht="14.25" customHeight="1">
      <c r="A26" s="48"/>
      <c r="B26" s="48"/>
      <c r="C26" s="48"/>
      <c r="D26" s="51"/>
      <c r="E26" s="42"/>
      <c r="F26" s="42"/>
      <c r="G26" s="45"/>
      <c r="H26" s="17" t="s">
        <v>23</v>
      </c>
      <c r="I26" s="5">
        <v>0</v>
      </c>
    </row>
    <row r="27" spans="1:15" ht="19.5" customHeight="1">
      <c r="A27" s="46">
        <v>5</v>
      </c>
      <c r="B27" s="46">
        <v>851</v>
      </c>
      <c r="C27" s="46">
        <v>85195</v>
      </c>
      <c r="D27" s="49" t="s">
        <v>43</v>
      </c>
      <c r="E27" s="40" t="s">
        <v>19</v>
      </c>
      <c r="F27" s="40">
        <v>2020</v>
      </c>
      <c r="G27" s="43">
        <f>I27</f>
        <v>531811</v>
      </c>
      <c r="H27" s="16" t="s">
        <v>20</v>
      </c>
      <c r="I27" s="3">
        <f>I28+I29</f>
        <v>531811</v>
      </c>
      <c r="J27"/>
      <c r="K27"/>
    </row>
    <row r="28" spans="1:15" ht="20.25" customHeight="1">
      <c r="A28" s="47"/>
      <c r="B28" s="47"/>
      <c r="C28" s="47"/>
      <c r="D28" s="50"/>
      <c r="E28" s="41"/>
      <c r="F28" s="41"/>
      <c r="G28" s="44"/>
      <c r="H28" s="17" t="s">
        <v>21</v>
      </c>
      <c r="I28" s="4">
        <v>79772</v>
      </c>
      <c r="J28"/>
      <c r="K28"/>
    </row>
    <row r="29" spans="1:15" ht="24.75" customHeight="1">
      <c r="A29" s="47"/>
      <c r="B29" s="47"/>
      <c r="C29" s="47"/>
      <c r="D29" s="50"/>
      <c r="E29" s="41"/>
      <c r="F29" s="41"/>
      <c r="G29" s="44"/>
      <c r="H29" s="18" t="s">
        <v>22</v>
      </c>
      <c r="I29" s="4">
        <v>452039</v>
      </c>
      <c r="J29"/>
      <c r="K29"/>
    </row>
    <row r="30" spans="1:15" ht="15" customHeight="1">
      <c r="A30" s="48"/>
      <c r="B30" s="48"/>
      <c r="C30" s="48"/>
      <c r="D30" s="51"/>
      <c r="E30" s="42"/>
      <c r="F30" s="42"/>
      <c r="G30" s="45"/>
      <c r="H30" s="17" t="s">
        <v>23</v>
      </c>
      <c r="I30" s="5">
        <v>0</v>
      </c>
      <c r="J30"/>
      <c r="K30"/>
    </row>
    <row r="31" spans="1:15" ht="15" customHeight="1">
      <c r="A31" s="53" t="s">
        <v>24</v>
      </c>
      <c r="B31" s="54"/>
      <c r="C31" s="54"/>
      <c r="D31" s="54"/>
      <c r="E31" s="55"/>
      <c r="F31" s="62">
        <v>2020</v>
      </c>
      <c r="G31" s="65">
        <f>G11+G19+G23+G27+G15</f>
        <v>11420550</v>
      </c>
      <c r="H31" s="16" t="s">
        <v>20</v>
      </c>
      <c r="I31" s="6">
        <f>I11+I19+I23+I27+I15</f>
        <v>11420550</v>
      </c>
    </row>
    <row r="32" spans="1:15" ht="17.25" customHeight="1">
      <c r="A32" s="56"/>
      <c r="B32" s="57"/>
      <c r="C32" s="57"/>
      <c r="D32" s="57"/>
      <c r="E32" s="58"/>
      <c r="F32" s="63"/>
      <c r="G32" s="88"/>
      <c r="H32" s="19" t="s">
        <v>21</v>
      </c>
      <c r="I32" s="8">
        <f>I12+I20+I24+I28+I16</f>
        <v>5194266</v>
      </c>
    </row>
    <row r="33" spans="1:12" ht="27">
      <c r="A33" s="56"/>
      <c r="B33" s="57"/>
      <c r="C33" s="57"/>
      <c r="D33" s="57"/>
      <c r="E33" s="58"/>
      <c r="F33" s="63"/>
      <c r="G33" s="88"/>
      <c r="H33" s="20" t="s">
        <v>22</v>
      </c>
      <c r="I33" s="8">
        <f t="shared" ref="I33:I34" si="0">I13+I21+I25+I29+I17</f>
        <v>6226284</v>
      </c>
    </row>
    <row r="34" spans="1:12" ht="17.25" customHeight="1">
      <c r="A34" s="59"/>
      <c r="B34" s="60"/>
      <c r="C34" s="60"/>
      <c r="D34" s="60"/>
      <c r="E34" s="61"/>
      <c r="F34" s="64"/>
      <c r="G34" s="89"/>
      <c r="H34" s="19" t="s">
        <v>23</v>
      </c>
      <c r="I34" s="8">
        <f t="shared" si="0"/>
        <v>0</v>
      </c>
    </row>
    <row r="35" spans="1:12" ht="15" customHeight="1">
      <c r="L35" s="12"/>
    </row>
    <row r="36" spans="1:12" ht="19.5" customHeight="1">
      <c r="L36" s="12"/>
    </row>
    <row r="37" spans="1:12" ht="30.75" customHeight="1">
      <c r="L37" s="12"/>
    </row>
    <row r="38" spans="1:12" ht="18" customHeight="1">
      <c r="L38" s="12"/>
    </row>
    <row r="39" spans="1:12" ht="15" customHeight="1"/>
    <row r="45" spans="1:12" ht="15" customHeight="1">
      <c r="J45"/>
      <c r="K45"/>
    </row>
    <row r="46" spans="1:12">
      <c r="J46"/>
      <c r="K46"/>
    </row>
    <row r="47" spans="1:12">
      <c r="J47"/>
      <c r="K47"/>
    </row>
    <row r="48" spans="1:12">
      <c r="J48"/>
      <c r="K48"/>
    </row>
    <row r="49" spans="10:11">
      <c r="J49"/>
      <c r="K49"/>
    </row>
    <row r="50" spans="10:11">
      <c r="J50"/>
      <c r="K50"/>
    </row>
    <row r="51" spans="10:11">
      <c r="J51"/>
      <c r="K51"/>
    </row>
  </sheetData>
  <mergeCells count="41">
    <mergeCell ref="E27:E30"/>
    <mergeCell ref="F27:F30"/>
    <mergeCell ref="G27:G30"/>
    <mergeCell ref="F31:F34"/>
    <mergeCell ref="G31:G34"/>
    <mergeCell ref="A31:E34"/>
    <mergeCell ref="A27:A30"/>
    <mergeCell ref="B27:B30"/>
    <mergeCell ref="C27:C30"/>
    <mergeCell ref="D27:D30"/>
    <mergeCell ref="F23:F26"/>
    <mergeCell ref="G23:G26"/>
    <mergeCell ref="A23:A26"/>
    <mergeCell ref="B23:B26"/>
    <mergeCell ref="C23:C26"/>
    <mergeCell ref="D23:D26"/>
    <mergeCell ref="E23:E26"/>
    <mergeCell ref="F19:F22"/>
    <mergeCell ref="G19:G22"/>
    <mergeCell ref="A19:A22"/>
    <mergeCell ref="B19:B22"/>
    <mergeCell ref="C19:C22"/>
    <mergeCell ref="D19:D22"/>
    <mergeCell ref="E19:E22"/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  <mergeCell ref="F15:F18"/>
    <mergeCell ref="G15:G18"/>
    <mergeCell ref="A15:A18"/>
    <mergeCell ref="B15:B18"/>
    <mergeCell ref="C15:C18"/>
    <mergeCell ref="D15:D18"/>
    <mergeCell ref="E15:E18"/>
  </mergeCells>
  <pageMargins left="0.25" right="0.25" top="0.75" bottom="0.75" header="0.3" footer="0.3"/>
  <pageSetup paperSize="9" scale="97" fitToHeight="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workbookViewId="0">
      <selection activeCell="D11" sqref="D11:D14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5">
      <c r="G1" s="52" t="s">
        <v>25</v>
      </c>
      <c r="H1" s="52"/>
      <c r="I1" s="52"/>
    </row>
    <row r="3" spans="1:15">
      <c r="A3" s="68" t="s">
        <v>44</v>
      </c>
      <c r="B3" s="68"/>
      <c r="C3" s="68"/>
      <c r="D3" s="68"/>
      <c r="E3" s="68"/>
      <c r="F3" s="68"/>
      <c r="G3" s="68"/>
      <c r="H3" s="68"/>
      <c r="I3" s="68"/>
    </row>
    <row r="5" spans="1:15">
      <c r="A5" s="9"/>
      <c r="B5" s="9"/>
      <c r="C5" s="9"/>
      <c r="D5" s="9"/>
      <c r="E5" s="9" t="s">
        <v>1</v>
      </c>
      <c r="F5" s="9"/>
      <c r="G5" s="9"/>
      <c r="H5" s="13"/>
      <c r="I5" s="69" t="s">
        <v>48</v>
      </c>
    </row>
    <row r="6" spans="1:15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70"/>
    </row>
    <row r="7" spans="1:1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70"/>
    </row>
    <row r="8" spans="1:15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70"/>
    </row>
    <row r="9" spans="1:15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71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5" s="24" customFormat="1" ht="15" customHeight="1">
      <c r="A11" s="78">
        <v>1</v>
      </c>
      <c r="B11" s="78">
        <v>600</v>
      </c>
      <c r="C11" s="78">
        <v>60014</v>
      </c>
      <c r="D11" s="81" t="s">
        <v>49</v>
      </c>
      <c r="E11" s="72" t="s">
        <v>26</v>
      </c>
      <c r="F11" s="72">
        <v>2021</v>
      </c>
      <c r="G11" s="75">
        <f>I11</f>
        <v>6000000</v>
      </c>
      <c r="H11" s="16" t="s">
        <v>20</v>
      </c>
      <c r="I11" s="22">
        <f>SUM(I12:I14)</f>
        <v>6000000</v>
      </c>
      <c r="J11" s="27"/>
      <c r="K11" s="27"/>
      <c r="L11" s="27"/>
    </row>
    <row r="12" spans="1:15" s="24" customFormat="1" ht="21.75" customHeight="1">
      <c r="A12" s="79"/>
      <c r="B12" s="79"/>
      <c r="C12" s="79"/>
      <c r="D12" s="82"/>
      <c r="E12" s="73"/>
      <c r="F12" s="73"/>
      <c r="G12" s="76"/>
      <c r="H12" s="17" t="s">
        <v>21</v>
      </c>
      <c r="I12" s="28">
        <v>3000000</v>
      </c>
      <c r="J12" s="27"/>
      <c r="K12" s="27"/>
      <c r="L12" s="27"/>
    </row>
    <row r="13" spans="1:15" s="24" customFormat="1" ht="26.25">
      <c r="A13" s="79"/>
      <c r="B13" s="79"/>
      <c r="C13" s="79"/>
      <c r="D13" s="82"/>
      <c r="E13" s="73"/>
      <c r="F13" s="73"/>
      <c r="G13" s="76"/>
      <c r="H13" s="18" t="s">
        <v>22</v>
      </c>
      <c r="I13" s="26">
        <v>3000000</v>
      </c>
      <c r="J13" s="27"/>
      <c r="K13" s="27"/>
      <c r="L13" s="27"/>
    </row>
    <row r="14" spans="1:15" s="24" customFormat="1" ht="30" customHeight="1">
      <c r="A14" s="80"/>
      <c r="B14" s="80"/>
      <c r="C14" s="80"/>
      <c r="D14" s="83"/>
      <c r="E14" s="74"/>
      <c r="F14" s="74"/>
      <c r="G14" s="77"/>
      <c r="H14" s="17" t="s">
        <v>23</v>
      </c>
      <c r="I14" s="26">
        <v>0</v>
      </c>
      <c r="J14" s="27"/>
      <c r="K14" s="27"/>
      <c r="L14" s="27"/>
    </row>
    <row r="15" spans="1:15" ht="15" customHeight="1">
      <c r="A15" s="46">
        <v>2</v>
      </c>
      <c r="B15" s="46">
        <v>710</v>
      </c>
      <c r="C15" s="46">
        <v>71012</v>
      </c>
      <c r="D15" s="49" t="s">
        <v>41</v>
      </c>
      <c r="E15" s="40" t="s">
        <v>19</v>
      </c>
      <c r="F15" s="40">
        <v>2021</v>
      </c>
      <c r="G15" s="43">
        <f>I15</f>
        <v>68617</v>
      </c>
      <c r="H15" s="16" t="s">
        <v>20</v>
      </c>
      <c r="I15" s="6">
        <f>SUM(I16:I18)</f>
        <v>68617</v>
      </c>
      <c r="J15" s="12"/>
      <c r="K15" s="12"/>
      <c r="L15" s="12"/>
      <c r="M15" s="12"/>
      <c r="N15" s="12"/>
      <c r="O15" s="12"/>
    </row>
    <row r="16" spans="1:15">
      <c r="A16" s="47"/>
      <c r="B16" s="47"/>
      <c r="C16" s="47"/>
      <c r="D16" s="50"/>
      <c r="E16" s="41"/>
      <c r="F16" s="41"/>
      <c r="G16" s="44"/>
      <c r="H16" s="17" t="s">
        <v>21</v>
      </c>
      <c r="I16" s="7">
        <f>68617-I17</f>
        <v>3430</v>
      </c>
      <c r="J16" s="12"/>
      <c r="K16" s="12"/>
      <c r="L16" s="12"/>
      <c r="M16" s="12"/>
      <c r="N16" s="12"/>
      <c r="O16" s="12"/>
    </row>
    <row r="17" spans="1:15" ht="26.25">
      <c r="A17" s="47"/>
      <c r="B17" s="47"/>
      <c r="C17" s="47"/>
      <c r="D17" s="50"/>
      <c r="E17" s="41"/>
      <c r="F17" s="41"/>
      <c r="G17" s="44"/>
      <c r="H17" s="18" t="s">
        <v>22</v>
      </c>
      <c r="I17" s="35">
        <f>58325+6862</f>
        <v>65187</v>
      </c>
      <c r="J17" s="12"/>
      <c r="K17" s="12"/>
      <c r="L17" s="12"/>
      <c r="M17" s="12"/>
      <c r="N17" s="12"/>
      <c r="O17" s="12"/>
    </row>
    <row r="18" spans="1:15" ht="19.5" customHeight="1">
      <c r="A18" s="48"/>
      <c r="B18" s="48"/>
      <c r="C18" s="48"/>
      <c r="D18" s="51"/>
      <c r="E18" s="42"/>
      <c r="F18" s="42"/>
      <c r="G18" s="45"/>
      <c r="H18" s="17" t="s">
        <v>23</v>
      </c>
      <c r="I18" s="35">
        <v>0</v>
      </c>
      <c r="J18" s="12"/>
      <c r="K18" s="12"/>
      <c r="L18" s="12"/>
      <c r="M18" s="12"/>
      <c r="N18" s="12"/>
      <c r="O18" s="12"/>
    </row>
    <row r="19" spans="1:15" ht="15" customHeight="1">
      <c r="A19" s="46">
        <v>3</v>
      </c>
      <c r="B19" s="46">
        <v>851</v>
      </c>
      <c r="C19" s="46">
        <v>85195</v>
      </c>
      <c r="D19" s="49" t="s">
        <v>43</v>
      </c>
      <c r="E19" s="40" t="s">
        <v>19</v>
      </c>
      <c r="F19" s="40">
        <v>2021</v>
      </c>
      <c r="G19" s="43">
        <f>I19</f>
        <v>3557</v>
      </c>
      <c r="H19" s="16" t="s">
        <v>20</v>
      </c>
      <c r="I19" s="3">
        <f>I20+I21</f>
        <v>3557</v>
      </c>
      <c r="J19" s="12"/>
      <c r="K19" s="12"/>
    </row>
    <row r="20" spans="1:15" ht="17.25" customHeight="1">
      <c r="A20" s="47"/>
      <c r="B20" s="47"/>
      <c r="C20" s="47"/>
      <c r="D20" s="50"/>
      <c r="E20" s="41"/>
      <c r="F20" s="41"/>
      <c r="G20" s="44"/>
      <c r="H20" s="17" t="s">
        <v>21</v>
      </c>
      <c r="I20" s="4">
        <v>534</v>
      </c>
      <c r="J20" s="12"/>
      <c r="K20" s="12"/>
    </row>
    <row r="21" spans="1:15" ht="26.25">
      <c r="A21" s="47"/>
      <c r="B21" s="47"/>
      <c r="C21" s="47"/>
      <c r="D21" s="50"/>
      <c r="E21" s="41"/>
      <c r="F21" s="41"/>
      <c r="G21" s="44"/>
      <c r="H21" s="18" t="s">
        <v>22</v>
      </c>
      <c r="I21" s="4">
        <v>3023</v>
      </c>
      <c r="J21" s="12"/>
      <c r="K21" s="12"/>
    </row>
    <row r="22" spans="1:15" ht="17.25" customHeight="1">
      <c r="A22" s="48"/>
      <c r="B22" s="48"/>
      <c r="C22" s="48"/>
      <c r="D22" s="51"/>
      <c r="E22" s="42"/>
      <c r="F22" s="42"/>
      <c r="G22" s="45"/>
      <c r="H22" s="17" t="s">
        <v>23</v>
      </c>
      <c r="I22" s="5">
        <v>0</v>
      </c>
      <c r="J22" s="12"/>
      <c r="K22" s="12"/>
    </row>
    <row r="23" spans="1:15">
      <c r="A23" s="53" t="s">
        <v>24</v>
      </c>
      <c r="B23" s="54"/>
      <c r="C23" s="54"/>
      <c r="D23" s="54"/>
      <c r="E23" s="55"/>
      <c r="F23" s="62">
        <v>2021</v>
      </c>
      <c r="G23" s="65">
        <f>G11+G19+G15</f>
        <v>6072174</v>
      </c>
      <c r="H23" s="16" t="s">
        <v>20</v>
      </c>
      <c r="I23" s="6">
        <f>I11+I19+I15</f>
        <v>6072174</v>
      </c>
    </row>
    <row r="24" spans="1:15">
      <c r="A24" s="56"/>
      <c r="B24" s="57"/>
      <c r="C24" s="57"/>
      <c r="D24" s="57"/>
      <c r="E24" s="58"/>
      <c r="F24" s="63"/>
      <c r="G24" s="88"/>
      <c r="H24" s="19" t="s">
        <v>21</v>
      </c>
      <c r="I24" s="8">
        <f>I12+I20+I16</f>
        <v>3003964</v>
      </c>
    </row>
    <row r="25" spans="1:15" ht="27">
      <c r="A25" s="56"/>
      <c r="B25" s="57"/>
      <c r="C25" s="57"/>
      <c r="D25" s="57"/>
      <c r="E25" s="58"/>
      <c r="F25" s="63"/>
      <c r="G25" s="88"/>
      <c r="H25" s="20" t="s">
        <v>22</v>
      </c>
      <c r="I25" s="8">
        <f t="shared" ref="I25:I26" si="0">I13+I21+I17</f>
        <v>3068210</v>
      </c>
    </row>
    <row r="26" spans="1:15">
      <c r="A26" s="59"/>
      <c r="B26" s="60"/>
      <c r="C26" s="60"/>
      <c r="D26" s="60"/>
      <c r="E26" s="61"/>
      <c r="F26" s="64"/>
      <c r="G26" s="89"/>
      <c r="H26" s="19" t="s">
        <v>23</v>
      </c>
      <c r="I26" s="8">
        <f t="shared" si="0"/>
        <v>0</v>
      </c>
    </row>
  </sheetData>
  <mergeCells count="27">
    <mergeCell ref="B11:B14"/>
    <mergeCell ref="C11:C14"/>
    <mergeCell ref="D11:D14"/>
    <mergeCell ref="E11:E14"/>
    <mergeCell ref="G1:I1"/>
    <mergeCell ref="A3:I3"/>
    <mergeCell ref="I5:I9"/>
    <mergeCell ref="F11:F14"/>
    <mergeCell ref="G11:G14"/>
    <mergeCell ref="A11:A14"/>
    <mergeCell ref="G23:G26"/>
    <mergeCell ref="F19:F22"/>
    <mergeCell ref="G19:G22"/>
    <mergeCell ref="A19:A22"/>
    <mergeCell ref="E19:E22"/>
    <mergeCell ref="B19:B22"/>
    <mergeCell ref="C19:C22"/>
    <mergeCell ref="D19:D22"/>
    <mergeCell ref="A23:E26"/>
    <mergeCell ref="F23:F26"/>
    <mergeCell ref="F15:F18"/>
    <mergeCell ref="G15:G18"/>
    <mergeCell ref="A15:A18"/>
    <mergeCell ref="B15:B18"/>
    <mergeCell ref="C15:C18"/>
    <mergeCell ref="D15:D18"/>
    <mergeCell ref="E15:E18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11" sqref="D11:D14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9">
      <c r="G1" s="52" t="s">
        <v>45</v>
      </c>
      <c r="H1" s="52"/>
      <c r="I1" s="52"/>
    </row>
    <row r="3" spans="1:9">
      <c r="A3" s="68" t="s">
        <v>47</v>
      </c>
      <c r="B3" s="68"/>
      <c r="C3" s="68"/>
      <c r="D3" s="68"/>
      <c r="E3" s="68"/>
      <c r="F3" s="68"/>
      <c r="G3" s="68"/>
      <c r="H3" s="68"/>
      <c r="I3" s="68"/>
    </row>
    <row r="5" spans="1:9">
      <c r="A5" s="9"/>
      <c r="B5" s="9"/>
      <c r="C5" s="9"/>
      <c r="D5" s="9"/>
      <c r="E5" s="9" t="s">
        <v>1</v>
      </c>
      <c r="F5" s="9"/>
      <c r="G5" s="9"/>
      <c r="H5" s="13"/>
      <c r="I5" s="69" t="s">
        <v>46</v>
      </c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70"/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70"/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70"/>
    </row>
    <row r="9" spans="1:9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71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9" ht="21.75" customHeight="1">
      <c r="A11" s="78">
        <v>1</v>
      </c>
      <c r="B11" s="78">
        <v>600</v>
      </c>
      <c r="C11" s="78">
        <v>60014</v>
      </c>
      <c r="D11" s="81" t="s">
        <v>49</v>
      </c>
      <c r="E11" s="72" t="s">
        <v>26</v>
      </c>
      <c r="F11" s="72">
        <v>2022</v>
      </c>
      <c r="G11" s="75">
        <f>I11</f>
        <v>6000000</v>
      </c>
      <c r="H11" s="16" t="s">
        <v>20</v>
      </c>
      <c r="I11" s="22">
        <f>SUM(I12:I14)</f>
        <v>6000000</v>
      </c>
    </row>
    <row r="12" spans="1:9" ht="21.75" customHeight="1">
      <c r="A12" s="79"/>
      <c r="B12" s="79"/>
      <c r="C12" s="79"/>
      <c r="D12" s="82"/>
      <c r="E12" s="73"/>
      <c r="F12" s="73"/>
      <c r="G12" s="76"/>
      <c r="H12" s="17" t="s">
        <v>21</v>
      </c>
      <c r="I12" s="28">
        <v>3000000</v>
      </c>
    </row>
    <row r="13" spans="1:9" ht="26.25">
      <c r="A13" s="79"/>
      <c r="B13" s="79"/>
      <c r="C13" s="79"/>
      <c r="D13" s="82"/>
      <c r="E13" s="73"/>
      <c r="F13" s="73"/>
      <c r="G13" s="76"/>
      <c r="H13" s="18" t="s">
        <v>22</v>
      </c>
      <c r="I13" s="26">
        <v>3000000</v>
      </c>
    </row>
    <row r="14" spans="1:9" ht="21.75" customHeight="1">
      <c r="A14" s="80"/>
      <c r="B14" s="80"/>
      <c r="C14" s="80"/>
      <c r="D14" s="83"/>
      <c r="E14" s="74"/>
      <c r="F14" s="74"/>
      <c r="G14" s="77"/>
      <c r="H14" s="17" t="s">
        <v>23</v>
      </c>
      <c r="I14" s="26">
        <v>0</v>
      </c>
    </row>
    <row r="15" spans="1:9">
      <c r="A15" s="53" t="s">
        <v>24</v>
      </c>
      <c r="B15" s="54"/>
      <c r="C15" s="54"/>
      <c r="D15" s="54"/>
      <c r="E15" s="55"/>
      <c r="F15" s="62">
        <v>2022</v>
      </c>
      <c r="G15" s="65">
        <f>G11</f>
        <v>6000000</v>
      </c>
      <c r="H15" s="16" t="s">
        <v>20</v>
      </c>
      <c r="I15" s="6">
        <f>I11</f>
        <v>6000000</v>
      </c>
    </row>
    <row r="16" spans="1:9">
      <c r="A16" s="56"/>
      <c r="B16" s="57"/>
      <c r="C16" s="57"/>
      <c r="D16" s="57"/>
      <c r="E16" s="58"/>
      <c r="F16" s="63"/>
      <c r="G16" s="88"/>
      <c r="H16" s="19" t="s">
        <v>21</v>
      </c>
      <c r="I16" s="8">
        <f>I12</f>
        <v>3000000</v>
      </c>
    </row>
    <row r="17" spans="1:9" ht="27">
      <c r="A17" s="56"/>
      <c r="B17" s="57"/>
      <c r="C17" s="57"/>
      <c r="D17" s="57"/>
      <c r="E17" s="58"/>
      <c r="F17" s="63"/>
      <c r="G17" s="88"/>
      <c r="H17" s="20" t="s">
        <v>22</v>
      </c>
      <c r="I17" s="8">
        <f>I13</f>
        <v>3000000</v>
      </c>
    </row>
    <row r="18" spans="1:9">
      <c r="A18" s="59"/>
      <c r="B18" s="60"/>
      <c r="C18" s="60"/>
      <c r="D18" s="60"/>
      <c r="E18" s="61"/>
      <c r="F18" s="64"/>
      <c r="G18" s="89"/>
      <c r="H18" s="19" t="s">
        <v>23</v>
      </c>
      <c r="I18" s="8">
        <f>I14</f>
        <v>0</v>
      </c>
    </row>
  </sheetData>
  <mergeCells count="13">
    <mergeCell ref="A15:E18"/>
    <mergeCell ref="F15:F18"/>
    <mergeCell ref="G15:G18"/>
    <mergeCell ref="G1:I1"/>
    <mergeCell ref="A3:I3"/>
    <mergeCell ref="I5:I9"/>
    <mergeCell ref="A11:A14"/>
    <mergeCell ref="B11:B14"/>
    <mergeCell ref="C11:C14"/>
    <mergeCell ref="D11:D14"/>
    <mergeCell ref="E11:E14"/>
    <mergeCell ref="F11:F14"/>
    <mergeCell ref="G11:G14"/>
  </mergeCells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2019</vt:lpstr>
      <vt:lpstr>INWESTYCJE 2020</vt:lpstr>
      <vt:lpstr>INWESTYCJE 2021</vt:lpstr>
      <vt:lpstr>INWESTYCJE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2018-11-07T09:12:26Z</cp:lastPrinted>
  <dcterms:created xsi:type="dcterms:W3CDTF">2014-05-21T08:43:04Z</dcterms:created>
  <dcterms:modified xsi:type="dcterms:W3CDTF">2018-11-13T08:03:10Z</dcterms:modified>
</cp:coreProperties>
</file>