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_WPF_06_2016\"/>
    </mc:Choice>
  </mc:AlternateContent>
  <bookViews>
    <workbookView xWindow="0" yWindow="0" windowWidth="15360" windowHeight="8445" activeTab="1"/>
  </bookViews>
  <sheets>
    <sheet name="INWESTYCJE 2016" sheetId="2" r:id="rId1"/>
    <sheet name="INWESTYCJE 2017" sheetId="3" r:id="rId2"/>
    <sheet name="INWESTYCJE 2018" sheetId="4" r:id="rId3"/>
    <sheet name="INWESTYCJE 2019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2" l="1"/>
  <c r="I105" i="2"/>
  <c r="I59" i="2"/>
  <c r="I55" i="2"/>
  <c r="I38" i="2"/>
  <c r="G31" i="4" l="1"/>
  <c r="I34" i="4" l="1"/>
  <c r="I33" i="4"/>
  <c r="I32" i="4"/>
  <c r="I23" i="4"/>
  <c r="G23" i="4"/>
  <c r="I38" i="3" l="1"/>
  <c r="I37" i="3"/>
  <c r="I36" i="3"/>
  <c r="I27" i="3"/>
  <c r="G27" i="3"/>
  <c r="I11" i="2" l="1"/>
  <c r="I104" i="2" l="1"/>
  <c r="I103" i="2" s="1"/>
  <c r="I11" i="4"/>
  <c r="G11" i="4"/>
  <c r="I11" i="3"/>
  <c r="G11" i="3" s="1"/>
  <c r="I30" i="2" l="1"/>
  <c r="G30" i="2" s="1"/>
  <c r="I26" i="2"/>
  <c r="G26" i="2" s="1"/>
  <c r="I30" i="6" l="1"/>
  <c r="I29" i="6"/>
  <c r="I28" i="6"/>
  <c r="I11" i="6"/>
  <c r="G11" i="6"/>
  <c r="I27" i="4"/>
  <c r="I31" i="4" s="1"/>
  <c r="I83" i="2"/>
  <c r="G83" i="2" s="1"/>
  <c r="I79" i="2"/>
  <c r="G79" i="2" s="1"/>
  <c r="I75" i="2"/>
  <c r="G75" i="2" s="1"/>
  <c r="I71" i="2"/>
  <c r="G71" i="2" s="1"/>
  <c r="I67" i="2"/>
  <c r="I63" i="2"/>
  <c r="I34" i="2"/>
  <c r="I18" i="2" l="1"/>
  <c r="I14" i="2"/>
  <c r="G14" i="2" s="1"/>
  <c r="I10" i="2"/>
  <c r="G10" i="2" s="1"/>
  <c r="I23" i="6"/>
  <c r="I27" i="6" s="1"/>
  <c r="I19" i="6"/>
  <c r="G19" i="6" s="1"/>
  <c r="I15" i="6"/>
  <c r="G15" i="6" s="1"/>
  <c r="G23" i="6" l="1"/>
  <c r="G27" i="6" s="1"/>
  <c r="I99" i="2"/>
  <c r="G99" i="2" s="1"/>
  <c r="G103" i="2" s="1"/>
  <c r="I15" i="3"/>
  <c r="I22" i="2"/>
  <c r="G22" i="2" s="1"/>
  <c r="G35" i="3" l="1"/>
  <c r="I15" i="4"/>
  <c r="I19" i="3"/>
  <c r="G15" i="4" l="1"/>
  <c r="G19" i="3"/>
  <c r="I19" i="4"/>
  <c r="G19" i="4" s="1"/>
  <c r="I31" i="3"/>
  <c r="I35" i="3" s="1"/>
  <c r="I23" i="3"/>
  <c r="G23" i="3" s="1"/>
  <c r="I42" i="2"/>
</calcChain>
</file>

<file path=xl/sharedStrings.xml><?xml version="1.0" encoding="utf-8"?>
<sst xmlns="http://schemas.openxmlformats.org/spreadsheetml/2006/main" count="340" uniqueCount="63">
  <si>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</si>
  <si>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</si>
  <si>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</si>
  <si>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</si>
  <si>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</si>
  <si>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</si>
  <si>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</si>
  <si>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</si>
  <si>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</si>
  <si>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</si>
  <si>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</si>
  <si>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</si>
  <si>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</si>
  <si>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</si>
  <si>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</si>
  <si>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</si>
  <si>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</si>
  <si>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</si>
  <si>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</si>
  <si>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</si>
  <si>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</si>
  <si>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</si>
  <si>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</si>
  <si>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</si>
  <si>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</si>
  <si>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</si>
  <si>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</si>
  <si>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</si>
  <si>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</si>
  <si>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</si>
  <si>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</si>
  <si>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</si>
  <si>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</si>
  <si>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Powiatowy Zarząd Dróg w Świdwinie</t>
  </si>
  <si>
    <t>Rozbudowa Zespołu Placówek Specjalnych w Sławoborzu - część dydaktyczna</t>
  </si>
  <si>
    <t>Wykup tomografu</t>
  </si>
  <si>
    <t>Tabela Nr 1</t>
  </si>
  <si>
    <t>Zadania inwestycyjne do realizacji w 2019 roku</t>
  </si>
  <si>
    <t>Przebudowa drogi powiatowej nr 1079Z Kołacz - Krosino w km 0+000-6+062 na odcinku od drogi wojewódzkiej nr 172 do granicy Powiatu Świdwińskiego</t>
  </si>
  <si>
    <t>Zespół Szkół Specjalnych w Sławoborzu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</si>
  <si>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</si>
  <si>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</si>
  <si>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</si>
  <si>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</si>
  <si>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</si>
  <si>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</si>
  <si>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Przebudowa ulic Kombatantów Polskich i Wojska Polskiego w miejscowości Świdwin wraz z ich skrzyżowaniem</t>
  </si>
  <si>
    <t>Utworzenie i uzbrojenie strefy aktywności biznesowej</t>
  </si>
  <si>
    <t>Stworzenie centrum popularyzacyjnego naukę na obszarze Strefy Centralnej</t>
  </si>
  <si>
    <t>Dostosowanie infrastruktury szkolnictwa zawodowego do potrzeb lokalnego rynku pracy na obszarze Strefy Centralnej na terenie Powiatu Świdwińskiego</t>
  </si>
  <si>
    <t>Przebudowa drogi powiatowej nr 1088Z ulic Mickiewicza i Powstańców Warszawskich w mijscowości Połczyn Zdrój</t>
  </si>
  <si>
    <t>Przebudowa drogi powiatowej nr 3340Z na odcinku Rymań - Sławoborze</t>
  </si>
  <si>
    <t>Plan na 2019r.</t>
  </si>
  <si>
    <t>Przebudowa obiektu mostowego o nr JNI 06030046 na drodze powiatowej nr 3340Z Rymań - Sławoborze w km 7+261</t>
  </si>
  <si>
    <t>Zakupy majątkowe</t>
  </si>
  <si>
    <t>Powiatowy Inspektorat Nadzoru Budowlanego w Świdwinie</t>
  </si>
  <si>
    <t>Modernizacja technologiczna kotłowni</t>
  </si>
  <si>
    <t>Budowa instalacji ogniw fotowoltaicznych na terenie Powiatu Świdwińskiego</t>
  </si>
  <si>
    <t>Zwrot dotacji</t>
  </si>
  <si>
    <t>Zespół Szkół Rolniczych CKP w Świdwinie</t>
  </si>
  <si>
    <t>Wykonanie ciagu komunikacyjnego łączącego budynki szkoły i internatu</t>
  </si>
  <si>
    <t>Zespół Szkół Ponadgimnazjlanych w Połczynie Zdroju</t>
  </si>
  <si>
    <t>Monitoring szkoły przy ul. Piwnej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</si>
</sst>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2" borderId="5" xfId="1" applyFont="1" applyFill="1" applyBorder="1"/>
    <xf numFmtId="164" fontId="4" fillId="0" borderId="5" xfId="1" applyNumberFormat="1" applyFont="1" applyBorder="1" applyAlignment="1">
      <alignment vertical="center" wrapText="1"/>
    </xf>
    <xf numFmtId="0" fontId="8" fillId="0" borderId="0" xfId="0" applyFont="1" applyFill="1"/>
    <xf numFmtId="0" fontId="0" fillId="0" borderId="0" xfId="0" applyFill="1"/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22" workbookViewId="0">
      <selection activeCell="N105" sqref="N105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5.5703125" style="12" customWidth="1"/>
    <col min="5" max="5" width="17.140625" style="12" customWidth="1"/>
    <col min="6" max="6" width="7.28515625" style="12" customWidth="1"/>
    <col min="7" max="7" width="10.7109375" style="12" customWidth="1"/>
    <col min="8" max="9" width="12.140625" style="12" customWidth="1"/>
    <col min="10" max="15" width="9.140625" style="12"/>
  </cols>
  <sheetData>
    <row r="1" spans="1:9">
      <c r="F1" s="58" t="s">
        <v>36</v>
      </c>
      <c r="G1" s="58"/>
      <c r="H1" s="58"/>
      <c r="I1" s="58"/>
    </row>
    <row r="2" spans="1:9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60" t="s">
        <v>30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61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61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61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62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10</v>
      </c>
    </row>
    <row r="10" spans="1:9" ht="15" customHeight="1">
      <c r="A10" s="46">
        <v>1</v>
      </c>
      <c r="B10" s="46">
        <v>600</v>
      </c>
      <c r="C10" s="46">
        <v>60014</v>
      </c>
      <c r="D10" s="49" t="s">
        <v>38</v>
      </c>
      <c r="E10" s="52" t="s">
        <v>33</v>
      </c>
      <c r="F10" s="52">
        <v>2016</v>
      </c>
      <c r="G10" s="55">
        <f>I10</f>
        <v>4200000</v>
      </c>
      <c r="H10" s="17" t="s">
        <v>20</v>
      </c>
      <c r="I10" s="6">
        <f>SUM(I11:I13)</f>
        <v>4200000</v>
      </c>
    </row>
    <row r="11" spans="1:9">
      <c r="A11" s="47"/>
      <c r="B11" s="47"/>
      <c r="C11" s="47"/>
      <c r="D11" s="50"/>
      <c r="E11" s="53"/>
      <c r="F11" s="53"/>
      <c r="G11" s="56"/>
      <c r="H11" s="18" t="s">
        <v>21</v>
      </c>
      <c r="I11" s="7">
        <f>4200000-2672460</f>
        <v>1527540</v>
      </c>
    </row>
    <row r="12" spans="1:9" ht="26.25">
      <c r="A12" s="47"/>
      <c r="B12" s="47"/>
      <c r="C12" s="47"/>
      <c r="D12" s="50"/>
      <c r="E12" s="53"/>
      <c r="F12" s="53"/>
      <c r="G12" s="56"/>
      <c r="H12" s="19" t="s">
        <v>22</v>
      </c>
      <c r="I12" s="22">
        <v>2672460</v>
      </c>
    </row>
    <row r="13" spans="1:9" ht="19.5" customHeight="1">
      <c r="A13" s="48"/>
      <c r="B13" s="48"/>
      <c r="C13" s="48"/>
      <c r="D13" s="51"/>
      <c r="E13" s="54"/>
      <c r="F13" s="54"/>
      <c r="G13" s="57"/>
      <c r="H13" s="18" t="s">
        <v>23</v>
      </c>
      <c r="I13" s="22">
        <v>0</v>
      </c>
    </row>
    <row r="14" spans="1:9" ht="15" customHeight="1">
      <c r="A14" s="46">
        <v>2</v>
      </c>
      <c r="B14" s="46">
        <v>600</v>
      </c>
      <c r="C14" s="46">
        <v>60014</v>
      </c>
      <c r="D14" s="49" t="s">
        <v>53</v>
      </c>
      <c r="E14" s="52" t="s">
        <v>33</v>
      </c>
      <c r="F14" s="52">
        <v>2016</v>
      </c>
      <c r="G14" s="55">
        <f>I14</f>
        <v>862000</v>
      </c>
      <c r="H14" s="17" t="s">
        <v>20</v>
      </c>
      <c r="I14" s="6">
        <f>SUM(I15:I17)</f>
        <v>862000</v>
      </c>
    </row>
    <row r="15" spans="1:9">
      <c r="A15" s="47"/>
      <c r="B15" s="47"/>
      <c r="C15" s="47"/>
      <c r="D15" s="50"/>
      <c r="E15" s="53"/>
      <c r="F15" s="53"/>
      <c r="G15" s="56"/>
      <c r="H15" s="18" t="s">
        <v>21</v>
      </c>
      <c r="I15" s="7">
        <v>431000</v>
      </c>
    </row>
    <row r="16" spans="1:9" ht="26.25" customHeight="1">
      <c r="A16" s="47"/>
      <c r="B16" s="47"/>
      <c r="C16" s="47"/>
      <c r="D16" s="50"/>
      <c r="E16" s="53"/>
      <c r="F16" s="53"/>
      <c r="G16" s="56"/>
      <c r="H16" s="19" t="s">
        <v>22</v>
      </c>
      <c r="I16" s="22">
        <v>0</v>
      </c>
    </row>
    <row r="17" spans="1:9" ht="13.5" customHeight="1">
      <c r="A17" s="48"/>
      <c r="B17" s="48"/>
      <c r="C17" s="48"/>
      <c r="D17" s="51"/>
      <c r="E17" s="54"/>
      <c r="F17" s="54"/>
      <c r="G17" s="57"/>
      <c r="H17" s="18" t="s">
        <v>23</v>
      </c>
      <c r="I17" s="22">
        <v>431000</v>
      </c>
    </row>
    <row r="18" spans="1:9" ht="15" customHeight="1">
      <c r="A18" s="46">
        <v>3</v>
      </c>
      <c r="B18" s="46">
        <v>600</v>
      </c>
      <c r="C18" s="46">
        <v>60014</v>
      </c>
      <c r="D18" s="49" t="s">
        <v>54</v>
      </c>
      <c r="E18" s="52" t="s">
        <v>33</v>
      </c>
      <c r="F18" s="52">
        <v>2016</v>
      </c>
      <c r="G18" s="55">
        <v>187350</v>
      </c>
      <c r="H18" s="17" t="s">
        <v>20</v>
      </c>
      <c r="I18" s="6">
        <f>SUM(I19:I21)</f>
        <v>187350</v>
      </c>
    </row>
    <row r="19" spans="1:9">
      <c r="A19" s="47"/>
      <c r="B19" s="47"/>
      <c r="C19" s="47"/>
      <c r="D19" s="50"/>
      <c r="E19" s="53"/>
      <c r="F19" s="53"/>
      <c r="G19" s="56"/>
      <c r="H19" s="18" t="s">
        <v>21</v>
      </c>
      <c r="I19" s="7">
        <v>187350</v>
      </c>
    </row>
    <row r="20" spans="1:9" ht="26.25">
      <c r="A20" s="47"/>
      <c r="B20" s="47"/>
      <c r="C20" s="47"/>
      <c r="D20" s="50"/>
      <c r="E20" s="53"/>
      <c r="F20" s="53"/>
      <c r="G20" s="56"/>
      <c r="H20" s="19" t="s">
        <v>22</v>
      </c>
      <c r="I20" s="22">
        <v>0</v>
      </c>
    </row>
    <row r="21" spans="1:9" ht="13.5" customHeight="1">
      <c r="A21" s="48"/>
      <c r="B21" s="48"/>
      <c r="C21" s="48"/>
      <c r="D21" s="51"/>
      <c r="E21" s="54"/>
      <c r="F21" s="54"/>
      <c r="G21" s="57"/>
      <c r="H21" s="18" t="s">
        <v>23</v>
      </c>
      <c r="I21" s="22">
        <v>0</v>
      </c>
    </row>
    <row r="22" spans="1:9" ht="15" customHeight="1">
      <c r="A22" s="46">
        <v>4</v>
      </c>
      <c r="B22" s="46">
        <v>600</v>
      </c>
      <c r="C22" s="46">
        <v>60014</v>
      </c>
      <c r="D22" s="49" t="s">
        <v>56</v>
      </c>
      <c r="E22" s="52" t="s">
        <v>33</v>
      </c>
      <c r="F22" s="52">
        <v>2016</v>
      </c>
      <c r="G22" s="55">
        <f>I22</f>
        <v>50000</v>
      </c>
      <c r="H22" s="17" t="s">
        <v>20</v>
      </c>
      <c r="I22" s="6">
        <f>SUM(I23:I25)</f>
        <v>50000</v>
      </c>
    </row>
    <row r="23" spans="1:9">
      <c r="A23" s="47"/>
      <c r="B23" s="47"/>
      <c r="C23" s="47"/>
      <c r="D23" s="50"/>
      <c r="E23" s="53"/>
      <c r="F23" s="53"/>
      <c r="G23" s="56"/>
      <c r="H23" s="18" t="s">
        <v>21</v>
      </c>
      <c r="I23" s="7">
        <v>50000</v>
      </c>
    </row>
    <row r="24" spans="1:9" ht="26.25">
      <c r="A24" s="47"/>
      <c r="B24" s="47"/>
      <c r="C24" s="47"/>
      <c r="D24" s="50"/>
      <c r="E24" s="53"/>
      <c r="F24" s="53"/>
      <c r="G24" s="56"/>
      <c r="H24" s="19" t="s">
        <v>22</v>
      </c>
      <c r="I24" s="13">
        <v>0</v>
      </c>
    </row>
    <row r="25" spans="1:9" ht="15.75" customHeight="1">
      <c r="A25" s="48"/>
      <c r="B25" s="48"/>
      <c r="C25" s="48"/>
      <c r="D25" s="51"/>
      <c r="E25" s="54"/>
      <c r="F25" s="54"/>
      <c r="G25" s="57"/>
      <c r="H25" s="18" t="s">
        <v>23</v>
      </c>
      <c r="I25" s="13">
        <v>0</v>
      </c>
    </row>
    <row r="26" spans="1:9" ht="15" customHeight="1">
      <c r="A26" s="46">
        <v>5</v>
      </c>
      <c r="B26" s="46">
        <v>710</v>
      </c>
      <c r="C26" s="46">
        <v>71012</v>
      </c>
      <c r="D26" s="49" t="s">
        <v>54</v>
      </c>
      <c r="E26" s="52" t="s">
        <v>19</v>
      </c>
      <c r="F26" s="52">
        <v>2016</v>
      </c>
      <c r="G26" s="55">
        <f>I26</f>
        <v>40000</v>
      </c>
      <c r="H26" s="17" t="s">
        <v>20</v>
      </c>
      <c r="I26" s="6">
        <f>SUM(I27:I29)</f>
        <v>40000</v>
      </c>
    </row>
    <row r="27" spans="1:9">
      <c r="A27" s="47"/>
      <c r="B27" s="47"/>
      <c r="C27" s="47"/>
      <c r="D27" s="50"/>
      <c r="E27" s="53"/>
      <c r="F27" s="53"/>
      <c r="G27" s="56"/>
      <c r="H27" s="18" t="s">
        <v>21</v>
      </c>
      <c r="I27" s="7">
        <v>40000</v>
      </c>
    </row>
    <row r="28" spans="1:9" ht="26.25">
      <c r="A28" s="47"/>
      <c r="B28" s="47"/>
      <c r="C28" s="47"/>
      <c r="D28" s="50"/>
      <c r="E28" s="53"/>
      <c r="F28" s="53"/>
      <c r="G28" s="56"/>
      <c r="H28" s="19" t="s">
        <v>22</v>
      </c>
      <c r="I28" s="22">
        <v>0</v>
      </c>
    </row>
    <row r="29" spans="1:9" ht="13.5" customHeight="1">
      <c r="A29" s="48"/>
      <c r="B29" s="48"/>
      <c r="C29" s="48"/>
      <c r="D29" s="51"/>
      <c r="E29" s="54"/>
      <c r="F29" s="54"/>
      <c r="G29" s="57"/>
      <c r="H29" s="18" t="s">
        <v>23</v>
      </c>
      <c r="I29" s="22">
        <v>0</v>
      </c>
    </row>
    <row r="30" spans="1:9" ht="15.75" customHeight="1">
      <c r="A30" s="46">
        <v>6</v>
      </c>
      <c r="B30" s="46">
        <v>710</v>
      </c>
      <c r="C30" s="46">
        <v>71015</v>
      </c>
      <c r="D30" s="49" t="s">
        <v>54</v>
      </c>
      <c r="E30" s="52" t="s">
        <v>55</v>
      </c>
      <c r="F30" s="52">
        <v>2016</v>
      </c>
      <c r="G30" s="55">
        <f>I30</f>
        <v>60000</v>
      </c>
      <c r="H30" s="17" t="s">
        <v>20</v>
      </c>
      <c r="I30" s="6">
        <f>SUM(I31:I33)</f>
        <v>60000</v>
      </c>
    </row>
    <row r="31" spans="1:9" ht="15.75" customHeight="1">
      <c r="A31" s="47"/>
      <c r="B31" s="47"/>
      <c r="C31" s="47"/>
      <c r="D31" s="50"/>
      <c r="E31" s="53"/>
      <c r="F31" s="53"/>
      <c r="G31" s="56"/>
      <c r="H31" s="18" t="s">
        <v>21</v>
      </c>
      <c r="I31" s="7">
        <v>60000</v>
      </c>
    </row>
    <row r="32" spans="1:9" ht="15.75" customHeight="1">
      <c r="A32" s="47"/>
      <c r="B32" s="47"/>
      <c r="C32" s="47"/>
      <c r="D32" s="50"/>
      <c r="E32" s="53"/>
      <c r="F32" s="53"/>
      <c r="G32" s="56"/>
      <c r="H32" s="19" t="s">
        <v>22</v>
      </c>
      <c r="I32" s="22">
        <v>0</v>
      </c>
    </row>
    <row r="33" spans="1:15" ht="15.75" customHeight="1">
      <c r="A33" s="48"/>
      <c r="B33" s="48"/>
      <c r="C33" s="48"/>
      <c r="D33" s="51"/>
      <c r="E33" s="54"/>
      <c r="F33" s="54"/>
      <c r="G33" s="57"/>
      <c r="H33" s="18" t="s">
        <v>23</v>
      </c>
      <c r="I33" s="22">
        <v>0</v>
      </c>
    </row>
    <row r="34" spans="1:15" ht="15" customHeight="1">
      <c r="A34" s="46">
        <v>7</v>
      </c>
      <c r="B34" s="46">
        <v>750</v>
      </c>
      <c r="C34" s="46">
        <v>75095</v>
      </c>
      <c r="D34" s="49" t="s">
        <v>34</v>
      </c>
      <c r="E34" s="52" t="s">
        <v>19</v>
      </c>
      <c r="F34" s="52">
        <v>2016</v>
      </c>
      <c r="G34" s="55">
        <v>736521</v>
      </c>
      <c r="H34" s="17" t="s">
        <v>20</v>
      </c>
      <c r="I34" s="6">
        <f>SUM(I35:I37)</f>
        <v>736521</v>
      </c>
    </row>
    <row r="35" spans="1:15">
      <c r="A35" s="47"/>
      <c r="B35" s="47"/>
      <c r="C35" s="47"/>
      <c r="D35" s="50"/>
      <c r="E35" s="53"/>
      <c r="F35" s="53"/>
      <c r="G35" s="56"/>
      <c r="H35" s="18" t="s">
        <v>21</v>
      </c>
      <c r="I35" s="7">
        <v>736521</v>
      </c>
    </row>
    <row r="36" spans="1:15" ht="26.25">
      <c r="A36" s="47"/>
      <c r="B36" s="47"/>
      <c r="C36" s="47"/>
      <c r="D36" s="50"/>
      <c r="E36" s="53"/>
      <c r="F36" s="53"/>
      <c r="G36" s="56"/>
      <c r="H36" s="19" t="s">
        <v>22</v>
      </c>
      <c r="I36" s="22">
        <v>0</v>
      </c>
    </row>
    <row r="37" spans="1:15" ht="17.25" customHeight="1">
      <c r="A37" s="48"/>
      <c r="B37" s="48"/>
      <c r="C37" s="48"/>
      <c r="D37" s="51"/>
      <c r="E37" s="54"/>
      <c r="F37" s="54"/>
      <c r="G37" s="57"/>
      <c r="H37" s="18" t="s">
        <v>23</v>
      </c>
      <c r="I37" s="22">
        <v>0</v>
      </c>
    </row>
    <row r="38" spans="1:15" ht="15" customHeight="1">
      <c r="A38" s="46">
        <v>8</v>
      </c>
      <c r="B38" s="46">
        <v>750</v>
      </c>
      <c r="C38" s="46">
        <v>75095</v>
      </c>
      <c r="D38" s="49" t="s">
        <v>58</v>
      </c>
      <c r="E38" s="52" t="s">
        <v>19</v>
      </c>
      <c r="F38" s="52">
        <v>2016</v>
      </c>
      <c r="G38" s="55">
        <v>22380</v>
      </c>
      <c r="H38" s="17" t="s">
        <v>20</v>
      </c>
      <c r="I38" s="6">
        <f>SUM(I39:I41)</f>
        <v>22380</v>
      </c>
    </row>
    <row r="39" spans="1:15">
      <c r="A39" s="47"/>
      <c r="B39" s="47"/>
      <c r="C39" s="47"/>
      <c r="D39" s="50"/>
      <c r="E39" s="53"/>
      <c r="F39" s="53"/>
      <c r="G39" s="56"/>
      <c r="H39" s="18" t="s">
        <v>21</v>
      </c>
      <c r="I39" s="7">
        <v>22380</v>
      </c>
    </row>
    <row r="40" spans="1:15" ht="26.25">
      <c r="A40" s="47"/>
      <c r="B40" s="47"/>
      <c r="C40" s="47"/>
      <c r="D40" s="50"/>
      <c r="E40" s="53"/>
      <c r="F40" s="53"/>
      <c r="G40" s="56"/>
      <c r="H40" s="19" t="s">
        <v>22</v>
      </c>
      <c r="I40" s="22">
        <v>0</v>
      </c>
    </row>
    <row r="41" spans="1:15" ht="17.25" customHeight="1">
      <c r="A41" s="48"/>
      <c r="B41" s="48"/>
      <c r="C41" s="48"/>
      <c r="D41" s="51"/>
      <c r="E41" s="54"/>
      <c r="F41" s="54"/>
      <c r="G41" s="57"/>
      <c r="H41" s="18" t="s">
        <v>23</v>
      </c>
      <c r="I41" s="22">
        <v>0</v>
      </c>
    </row>
    <row r="42" spans="1:15" ht="15" customHeight="1">
      <c r="A42" s="46">
        <v>9</v>
      </c>
      <c r="B42" s="46">
        <v>801</v>
      </c>
      <c r="C42" s="46">
        <v>80102</v>
      </c>
      <c r="D42" s="49" t="s">
        <v>34</v>
      </c>
      <c r="E42" s="52" t="s">
        <v>39</v>
      </c>
      <c r="F42" s="52">
        <v>2016</v>
      </c>
      <c r="G42" s="55">
        <v>19589</v>
      </c>
      <c r="H42" s="17" t="s">
        <v>20</v>
      </c>
      <c r="I42" s="6">
        <f>SUM(I43:I45)</f>
        <v>19589</v>
      </c>
    </row>
    <row r="43" spans="1:15">
      <c r="A43" s="47"/>
      <c r="B43" s="47"/>
      <c r="C43" s="47"/>
      <c r="D43" s="50"/>
      <c r="E43" s="53"/>
      <c r="F43" s="53"/>
      <c r="G43" s="56"/>
      <c r="H43" s="18" t="s">
        <v>21</v>
      </c>
      <c r="I43" s="13">
        <v>19589</v>
      </c>
    </row>
    <row r="44" spans="1:15" ht="26.25">
      <c r="A44" s="47"/>
      <c r="B44" s="47"/>
      <c r="C44" s="47"/>
      <c r="D44" s="50"/>
      <c r="E44" s="53"/>
      <c r="F44" s="53"/>
      <c r="G44" s="56"/>
      <c r="H44" s="19" t="s">
        <v>22</v>
      </c>
      <c r="I44" s="13"/>
    </row>
    <row r="45" spans="1:15" ht="18.75" customHeight="1">
      <c r="A45" s="48"/>
      <c r="B45" s="48"/>
      <c r="C45" s="48"/>
      <c r="D45" s="51"/>
      <c r="E45" s="54"/>
      <c r="F45" s="54"/>
      <c r="G45" s="57"/>
      <c r="H45" s="18" t="s">
        <v>23</v>
      </c>
      <c r="I45" s="13">
        <v>0</v>
      </c>
    </row>
    <row r="46" spans="1:15" s="32" customFormat="1" ht="18.75" customHeight="1">
      <c r="A46" s="25"/>
      <c r="B46" s="25"/>
      <c r="C46" s="25"/>
      <c r="D46" s="26"/>
      <c r="E46" s="27"/>
      <c r="F46" s="27"/>
      <c r="G46" s="28"/>
      <c r="H46" s="24"/>
      <c r="I46" s="28"/>
      <c r="J46" s="31"/>
      <c r="K46" s="31"/>
      <c r="L46" s="31"/>
      <c r="M46" s="31"/>
      <c r="N46" s="31"/>
      <c r="O46" s="31"/>
    </row>
    <row r="47" spans="1:15" ht="18.75" customHeight="1">
      <c r="A47" s="23"/>
      <c r="B47" s="25"/>
      <c r="C47" s="25"/>
      <c r="D47" s="26"/>
      <c r="E47" s="27"/>
      <c r="F47" s="27"/>
      <c r="G47" s="28"/>
      <c r="H47" s="24"/>
      <c r="I47" s="28"/>
    </row>
    <row r="48" spans="1:15" ht="17.25" customHeight="1">
      <c r="A48" s="23"/>
      <c r="B48" s="25"/>
      <c r="C48" s="25"/>
      <c r="D48" s="26"/>
      <c r="E48" s="27"/>
      <c r="F48" s="27"/>
      <c r="G48" s="28"/>
      <c r="H48" s="24"/>
      <c r="I48" s="28"/>
    </row>
    <row r="49" spans="1:9">
      <c r="A49" s="9"/>
      <c r="B49" s="9"/>
      <c r="C49" s="9"/>
      <c r="D49" s="9"/>
      <c r="E49" s="9" t="s">
        <v>1</v>
      </c>
      <c r="F49" s="9"/>
      <c r="G49" s="9"/>
      <c r="H49" s="14"/>
      <c r="I49" s="60" t="s">
        <v>30</v>
      </c>
    </row>
    <row r="50" spans="1:9">
      <c r="A50" s="10"/>
      <c r="B50" s="10"/>
      <c r="C50" s="10"/>
      <c r="D50" s="10" t="s">
        <v>2</v>
      </c>
      <c r="E50" s="10" t="s">
        <v>3</v>
      </c>
      <c r="F50" s="10" t="s">
        <v>4</v>
      </c>
      <c r="G50" s="10" t="s">
        <v>5</v>
      </c>
      <c r="H50" s="15" t="s">
        <v>6</v>
      </c>
      <c r="I50" s="61"/>
    </row>
    <row r="51" spans="1:9">
      <c r="A51" s="10" t="s">
        <v>7</v>
      </c>
      <c r="B51" s="10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15" t="s">
        <v>14</v>
      </c>
      <c r="I51" s="61"/>
    </row>
    <row r="52" spans="1:9">
      <c r="A52" s="10"/>
      <c r="B52" s="10"/>
      <c r="C52" s="10"/>
      <c r="D52" s="10"/>
      <c r="E52" s="10" t="s">
        <v>15</v>
      </c>
      <c r="F52" s="10"/>
      <c r="G52" s="10" t="s">
        <v>16</v>
      </c>
      <c r="H52" s="15"/>
      <c r="I52" s="61"/>
    </row>
    <row r="53" spans="1:9">
      <c r="A53" s="11"/>
      <c r="B53" s="11"/>
      <c r="C53" s="11"/>
      <c r="D53" s="11"/>
      <c r="E53" s="11" t="s">
        <v>17</v>
      </c>
      <c r="F53" s="11"/>
      <c r="G53" s="11" t="s">
        <v>18</v>
      </c>
      <c r="H53" s="16"/>
      <c r="I53" s="62"/>
    </row>
    <row r="54" spans="1:9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2">
        <v>10</v>
      </c>
    </row>
    <row r="55" spans="1:9" ht="15" customHeight="1">
      <c r="A55" s="46">
        <v>10</v>
      </c>
      <c r="B55" s="46">
        <v>801</v>
      </c>
      <c r="C55" s="46">
        <v>80130</v>
      </c>
      <c r="D55" s="49" t="s">
        <v>62</v>
      </c>
      <c r="E55" s="52" t="s">
        <v>61</v>
      </c>
      <c r="F55" s="52">
        <v>2016</v>
      </c>
      <c r="G55" s="55">
        <v>4402</v>
      </c>
      <c r="H55" s="17" t="s">
        <v>20</v>
      </c>
      <c r="I55" s="6">
        <f>SUM(I56:I58)</f>
        <v>4402</v>
      </c>
    </row>
    <row r="56" spans="1:9">
      <c r="A56" s="47"/>
      <c r="B56" s="47"/>
      <c r="C56" s="47"/>
      <c r="D56" s="50"/>
      <c r="E56" s="53"/>
      <c r="F56" s="53"/>
      <c r="G56" s="56"/>
      <c r="H56" s="18" t="s">
        <v>21</v>
      </c>
      <c r="I56" s="22">
        <v>4402</v>
      </c>
    </row>
    <row r="57" spans="1:9" ht="26.25">
      <c r="A57" s="47"/>
      <c r="B57" s="47"/>
      <c r="C57" s="47"/>
      <c r="D57" s="50"/>
      <c r="E57" s="53"/>
      <c r="F57" s="53"/>
      <c r="G57" s="56"/>
      <c r="H57" s="19" t="s">
        <v>22</v>
      </c>
      <c r="I57" s="22"/>
    </row>
    <row r="58" spans="1:9" ht="18.75" customHeight="1">
      <c r="A58" s="48"/>
      <c r="B58" s="48"/>
      <c r="C58" s="48"/>
      <c r="D58" s="51"/>
      <c r="E58" s="54"/>
      <c r="F58" s="54"/>
      <c r="G58" s="57"/>
      <c r="H58" s="18" t="s">
        <v>23</v>
      </c>
      <c r="I58" s="22">
        <v>0</v>
      </c>
    </row>
    <row r="59" spans="1:9" ht="15" customHeight="1">
      <c r="A59" s="46">
        <v>11</v>
      </c>
      <c r="B59" s="46">
        <v>801</v>
      </c>
      <c r="C59" s="46">
        <v>80150</v>
      </c>
      <c r="D59" s="49" t="s">
        <v>60</v>
      </c>
      <c r="E59" s="52" t="s">
        <v>59</v>
      </c>
      <c r="F59" s="52">
        <v>2016</v>
      </c>
      <c r="G59" s="55">
        <v>37000</v>
      </c>
      <c r="H59" s="17" t="s">
        <v>20</v>
      </c>
      <c r="I59" s="6">
        <f>SUM(I60:I62)</f>
        <v>37000</v>
      </c>
    </row>
    <row r="60" spans="1:9">
      <c r="A60" s="47"/>
      <c r="B60" s="47"/>
      <c r="C60" s="47"/>
      <c r="D60" s="50"/>
      <c r="E60" s="53"/>
      <c r="F60" s="53"/>
      <c r="G60" s="56"/>
      <c r="H60" s="18" t="s">
        <v>21</v>
      </c>
      <c r="I60" s="22">
        <v>37000</v>
      </c>
    </row>
    <row r="61" spans="1:9" ht="26.25">
      <c r="A61" s="47"/>
      <c r="B61" s="47"/>
      <c r="C61" s="47"/>
      <c r="D61" s="50"/>
      <c r="E61" s="53"/>
      <c r="F61" s="53"/>
      <c r="G61" s="56"/>
      <c r="H61" s="19" t="s">
        <v>22</v>
      </c>
      <c r="I61" s="22"/>
    </row>
    <row r="62" spans="1:9" ht="18.75" customHeight="1">
      <c r="A62" s="48"/>
      <c r="B62" s="48"/>
      <c r="C62" s="48"/>
      <c r="D62" s="51"/>
      <c r="E62" s="54"/>
      <c r="F62" s="54"/>
      <c r="G62" s="57"/>
      <c r="H62" s="18" t="s">
        <v>23</v>
      </c>
      <c r="I62" s="22">
        <v>0</v>
      </c>
    </row>
    <row r="63" spans="1:9" ht="15" customHeight="1">
      <c r="A63" s="46">
        <v>12</v>
      </c>
      <c r="B63" s="46">
        <v>854</v>
      </c>
      <c r="C63" s="46">
        <v>85403</v>
      </c>
      <c r="D63" s="49" t="s">
        <v>34</v>
      </c>
      <c r="E63" s="52" t="s">
        <v>39</v>
      </c>
      <c r="F63" s="52">
        <v>2016</v>
      </c>
      <c r="G63" s="55">
        <v>15411</v>
      </c>
      <c r="H63" s="17" t="s">
        <v>20</v>
      </c>
      <c r="I63" s="6">
        <f>SUM(I64:I66)</f>
        <v>15411</v>
      </c>
    </row>
    <row r="64" spans="1:9">
      <c r="A64" s="47"/>
      <c r="B64" s="47"/>
      <c r="C64" s="47"/>
      <c r="D64" s="50"/>
      <c r="E64" s="53"/>
      <c r="F64" s="53"/>
      <c r="G64" s="56"/>
      <c r="H64" s="18" t="s">
        <v>21</v>
      </c>
      <c r="I64" s="22">
        <v>15411</v>
      </c>
    </row>
    <row r="65" spans="1:9" ht="26.25">
      <c r="A65" s="47"/>
      <c r="B65" s="47"/>
      <c r="C65" s="47"/>
      <c r="D65" s="50"/>
      <c r="E65" s="53"/>
      <c r="F65" s="53"/>
      <c r="G65" s="56"/>
      <c r="H65" s="19" t="s">
        <v>22</v>
      </c>
      <c r="I65" s="22"/>
    </row>
    <row r="66" spans="1:9" ht="18.75" customHeight="1">
      <c r="A66" s="48"/>
      <c r="B66" s="48"/>
      <c r="C66" s="48"/>
      <c r="D66" s="51"/>
      <c r="E66" s="54"/>
      <c r="F66" s="54"/>
      <c r="G66" s="57"/>
      <c r="H66" s="18" t="s">
        <v>23</v>
      </c>
      <c r="I66" s="22">
        <v>0</v>
      </c>
    </row>
    <row r="67" spans="1:9" ht="14.25" customHeight="1">
      <c r="A67" s="46">
        <v>13</v>
      </c>
      <c r="B67" s="46">
        <v>851</v>
      </c>
      <c r="C67" s="46">
        <v>85111</v>
      </c>
      <c r="D67" s="49" t="s">
        <v>35</v>
      </c>
      <c r="E67" s="52" t="s">
        <v>19</v>
      </c>
      <c r="F67" s="52">
        <v>2016</v>
      </c>
      <c r="G67" s="55">
        <v>369000</v>
      </c>
      <c r="H67" s="17" t="s">
        <v>20</v>
      </c>
      <c r="I67" s="6">
        <f>SUM(I68:I70)</f>
        <v>369000</v>
      </c>
    </row>
    <row r="68" spans="1:9" ht="14.25" customHeight="1">
      <c r="A68" s="47"/>
      <c r="B68" s="47"/>
      <c r="C68" s="47"/>
      <c r="D68" s="50"/>
      <c r="E68" s="53"/>
      <c r="F68" s="53"/>
      <c r="G68" s="56"/>
      <c r="H68" s="18" t="s">
        <v>21</v>
      </c>
      <c r="I68" s="7">
        <v>369000</v>
      </c>
    </row>
    <row r="69" spans="1:9" ht="26.25">
      <c r="A69" s="47"/>
      <c r="B69" s="47"/>
      <c r="C69" s="47"/>
      <c r="D69" s="50"/>
      <c r="E69" s="53"/>
      <c r="F69" s="53"/>
      <c r="G69" s="56"/>
      <c r="H69" s="19" t="s">
        <v>22</v>
      </c>
      <c r="I69" s="22">
        <v>0</v>
      </c>
    </row>
    <row r="70" spans="1:9">
      <c r="A70" s="48"/>
      <c r="B70" s="48"/>
      <c r="C70" s="48"/>
      <c r="D70" s="51"/>
      <c r="E70" s="54"/>
      <c r="F70" s="54"/>
      <c r="G70" s="57"/>
      <c r="H70" s="18" t="s">
        <v>23</v>
      </c>
      <c r="I70" s="22">
        <v>0</v>
      </c>
    </row>
    <row r="71" spans="1:9">
      <c r="A71" s="46">
        <v>14</v>
      </c>
      <c r="B71" s="46">
        <v>900</v>
      </c>
      <c r="C71" s="46">
        <v>90095</v>
      </c>
      <c r="D71" s="49" t="s">
        <v>40</v>
      </c>
      <c r="E71" s="52" t="s">
        <v>41</v>
      </c>
      <c r="F71" s="52">
        <v>2016</v>
      </c>
      <c r="G71" s="55">
        <f>I71</f>
        <v>67572</v>
      </c>
      <c r="H71" s="17" t="s">
        <v>20</v>
      </c>
      <c r="I71" s="6">
        <f>SUM(I72:I74)</f>
        <v>67572</v>
      </c>
    </row>
    <row r="72" spans="1:9">
      <c r="A72" s="47"/>
      <c r="B72" s="47"/>
      <c r="C72" s="47"/>
      <c r="D72" s="50"/>
      <c r="E72" s="53"/>
      <c r="F72" s="53"/>
      <c r="G72" s="56"/>
      <c r="H72" s="18" t="s">
        <v>21</v>
      </c>
      <c r="I72" s="7">
        <v>10136</v>
      </c>
    </row>
    <row r="73" spans="1:9" ht="26.25">
      <c r="A73" s="47"/>
      <c r="B73" s="47"/>
      <c r="C73" s="47"/>
      <c r="D73" s="50"/>
      <c r="E73" s="53"/>
      <c r="F73" s="53"/>
      <c r="G73" s="56"/>
      <c r="H73" s="19" t="s">
        <v>22</v>
      </c>
      <c r="I73" s="22">
        <v>57436</v>
      </c>
    </row>
    <row r="74" spans="1:9" ht="34.5" customHeight="1">
      <c r="A74" s="48"/>
      <c r="B74" s="48"/>
      <c r="C74" s="48"/>
      <c r="D74" s="51"/>
      <c r="E74" s="54"/>
      <c r="F74" s="54"/>
      <c r="G74" s="57"/>
      <c r="H74" s="18" t="s">
        <v>23</v>
      </c>
      <c r="I74" s="22">
        <v>0</v>
      </c>
    </row>
    <row r="75" spans="1:9">
      <c r="A75" s="46">
        <v>15</v>
      </c>
      <c r="B75" s="46">
        <v>900</v>
      </c>
      <c r="C75" s="46">
        <v>90095</v>
      </c>
      <c r="D75" s="49" t="s">
        <v>42</v>
      </c>
      <c r="E75" s="52" t="s">
        <v>41</v>
      </c>
      <c r="F75" s="52">
        <v>2016</v>
      </c>
      <c r="G75" s="55">
        <f t="shared" ref="G75" si="0">I75</f>
        <v>208319</v>
      </c>
      <c r="H75" s="17" t="s">
        <v>20</v>
      </c>
      <c r="I75" s="6">
        <f>SUM(I76:I78)</f>
        <v>208319</v>
      </c>
    </row>
    <row r="76" spans="1:9" ht="15" customHeight="1">
      <c r="A76" s="47"/>
      <c r="B76" s="47"/>
      <c r="C76" s="47"/>
      <c r="D76" s="50"/>
      <c r="E76" s="53"/>
      <c r="F76" s="53"/>
      <c r="G76" s="56"/>
      <c r="H76" s="18" t="s">
        <v>21</v>
      </c>
      <c r="I76" s="7">
        <v>145823</v>
      </c>
    </row>
    <row r="77" spans="1:9" ht="19.5" customHeight="1">
      <c r="A77" s="47"/>
      <c r="B77" s="47"/>
      <c r="C77" s="47"/>
      <c r="D77" s="50"/>
      <c r="E77" s="53"/>
      <c r="F77" s="53"/>
      <c r="G77" s="56"/>
      <c r="H77" s="19" t="s">
        <v>22</v>
      </c>
      <c r="I77" s="22"/>
    </row>
    <row r="78" spans="1:9" ht="42" customHeight="1">
      <c r="A78" s="48"/>
      <c r="B78" s="48"/>
      <c r="C78" s="48"/>
      <c r="D78" s="51"/>
      <c r="E78" s="54"/>
      <c r="F78" s="54"/>
      <c r="G78" s="57"/>
      <c r="H78" s="18" t="s">
        <v>23</v>
      </c>
      <c r="I78" s="22">
        <v>62496</v>
      </c>
    </row>
    <row r="79" spans="1:9" ht="23.25" customHeight="1">
      <c r="A79" s="46">
        <v>16</v>
      </c>
      <c r="B79" s="46">
        <v>900</v>
      </c>
      <c r="C79" s="46">
        <v>90095</v>
      </c>
      <c r="D79" s="49" t="s">
        <v>43</v>
      </c>
      <c r="E79" s="52" t="s">
        <v>41</v>
      </c>
      <c r="F79" s="52">
        <v>2016</v>
      </c>
      <c r="G79" s="55">
        <f t="shared" ref="G79" si="1">I79</f>
        <v>200000</v>
      </c>
      <c r="H79" s="17" t="s">
        <v>20</v>
      </c>
      <c r="I79" s="6">
        <f>SUM(I80:I82)</f>
        <v>200000</v>
      </c>
    </row>
    <row r="80" spans="1:9" ht="18.75" customHeight="1">
      <c r="A80" s="47"/>
      <c r="B80" s="47"/>
      <c r="C80" s="47"/>
      <c r="D80" s="50"/>
      <c r="E80" s="53"/>
      <c r="F80" s="53"/>
      <c r="G80" s="56"/>
      <c r="H80" s="18" t="s">
        <v>21</v>
      </c>
      <c r="I80" s="7">
        <v>30000</v>
      </c>
    </row>
    <row r="81" spans="1:9" ht="17.25" customHeight="1">
      <c r="A81" s="47"/>
      <c r="B81" s="47"/>
      <c r="C81" s="47"/>
      <c r="D81" s="50"/>
      <c r="E81" s="53"/>
      <c r="F81" s="53"/>
      <c r="G81" s="56"/>
      <c r="H81" s="19" t="s">
        <v>22</v>
      </c>
      <c r="I81" s="22">
        <v>170000</v>
      </c>
    </row>
    <row r="82" spans="1:9" ht="30" customHeight="1">
      <c r="A82" s="48"/>
      <c r="B82" s="48"/>
      <c r="C82" s="48"/>
      <c r="D82" s="51"/>
      <c r="E82" s="54"/>
      <c r="F82" s="54"/>
      <c r="G82" s="57"/>
      <c r="H82" s="18" t="s">
        <v>23</v>
      </c>
      <c r="I82" s="22">
        <v>0</v>
      </c>
    </row>
    <row r="83" spans="1:9" ht="25.5" customHeight="1">
      <c r="A83" s="46">
        <v>17</v>
      </c>
      <c r="B83" s="46">
        <v>900</v>
      </c>
      <c r="C83" s="46">
        <v>90095</v>
      </c>
      <c r="D83" s="49" t="s">
        <v>44</v>
      </c>
      <c r="E83" s="52" t="s">
        <v>41</v>
      </c>
      <c r="F83" s="52">
        <v>2016</v>
      </c>
      <c r="G83" s="55">
        <f t="shared" ref="G83" si="2">I83</f>
        <v>100000</v>
      </c>
      <c r="H83" s="17" t="s">
        <v>20</v>
      </c>
      <c r="I83" s="6">
        <f>SUM(I84:I86)</f>
        <v>100000</v>
      </c>
    </row>
    <row r="84" spans="1:9" ht="24.75" customHeight="1">
      <c r="A84" s="47"/>
      <c r="B84" s="47"/>
      <c r="C84" s="47"/>
      <c r="D84" s="50"/>
      <c r="E84" s="53"/>
      <c r="F84" s="53"/>
      <c r="G84" s="56"/>
      <c r="H84" s="18" t="s">
        <v>21</v>
      </c>
      <c r="I84" s="7">
        <v>15000</v>
      </c>
    </row>
    <row r="85" spans="1:9" ht="26.25">
      <c r="A85" s="47"/>
      <c r="B85" s="47"/>
      <c r="C85" s="47"/>
      <c r="D85" s="50"/>
      <c r="E85" s="53"/>
      <c r="F85" s="53"/>
      <c r="G85" s="56"/>
      <c r="H85" s="19" t="s">
        <v>22</v>
      </c>
      <c r="I85" s="22">
        <v>85000</v>
      </c>
    </row>
    <row r="86" spans="1:9">
      <c r="A86" s="48"/>
      <c r="B86" s="48"/>
      <c r="C86" s="48"/>
      <c r="D86" s="51"/>
      <c r="E86" s="54"/>
      <c r="F86" s="54"/>
      <c r="G86" s="57"/>
      <c r="H86" s="18" t="s">
        <v>23</v>
      </c>
      <c r="I86" s="22">
        <v>0</v>
      </c>
    </row>
    <row r="87" spans="1:9">
      <c r="A87" s="25"/>
      <c r="B87" s="25"/>
      <c r="C87" s="25"/>
      <c r="D87" s="26"/>
      <c r="E87" s="27"/>
      <c r="F87" s="27"/>
      <c r="G87" s="28"/>
      <c r="H87" s="24"/>
      <c r="I87" s="28"/>
    </row>
    <row r="88" spans="1:9">
      <c r="A88" s="25"/>
      <c r="B88" s="25"/>
      <c r="C88" s="25"/>
      <c r="D88" s="26"/>
      <c r="E88" s="27"/>
      <c r="F88" s="27"/>
      <c r="G88" s="28"/>
      <c r="H88" s="24"/>
      <c r="I88" s="28"/>
    </row>
    <row r="89" spans="1:9">
      <c r="A89" s="25"/>
      <c r="B89" s="25"/>
      <c r="C89" s="25"/>
      <c r="D89" s="26"/>
      <c r="E89" s="27"/>
      <c r="F89" s="27"/>
      <c r="G89" s="28"/>
      <c r="H89" s="24"/>
      <c r="I89" s="28"/>
    </row>
    <row r="90" spans="1:9">
      <c r="A90" s="25"/>
      <c r="B90" s="25"/>
      <c r="C90" s="25"/>
      <c r="D90" s="26"/>
      <c r="E90" s="27"/>
      <c r="F90" s="27"/>
      <c r="G90" s="28"/>
      <c r="H90" s="24"/>
      <c r="I90" s="28"/>
    </row>
    <row r="91" spans="1:9">
      <c r="A91" s="25"/>
      <c r="B91" s="25"/>
      <c r="C91" s="25"/>
      <c r="D91" s="26"/>
      <c r="E91" s="27"/>
      <c r="F91" s="27"/>
      <c r="G91" s="28"/>
      <c r="H91" s="24"/>
      <c r="I91" s="28"/>
    </row>
    <row r="92" spans="1:9">
      <c r="A92" s="25"/>
      <c r="B92" s="25"/>
      <c r="C92" s="25"/>
      <c r="D92" s="26"/>
      <c r="E92" s="27"/>
      <c r="F92" s="27"/>
      <c r="G92" s="28"/>
      <c r="H92" s="24"/>
      <c r="I92" s="28"/>
    </row>
    <row r="93" spans="1:9">
      <c r="A93" s="9"/>
      <c r="B93" s="9"/>
      <c r="C93" s="9"/>
      <c r="D93" s="9"/>
      <c r="E93" s="9" t="s">
        <v>1</v>
      </c>
      <c r="F93" s="9"/>
      <c r="G93" s="9"/>
      <c r="H93" s="14"/>
      <c r="I93" s="60" t="s">
        <v>30</v>
      </c>
    </row>
    <row r="94" spans="1:9">
      <c r="A94" s="10"/>
      <c r="B94" s="10"/>
      <c r="C94" s="10"/>
      <c r="D94" s="10" t="s">
        <v>2</v>
      </c>
      <c r="E94" s="10" t="s">
        <v>3</v>
      </c>
      <c r="F94" s="10" t="s">
        <v>4</v>
      </c>
      <c r="G94" s="10" t="s">
        <v>5</v>
      </c>
      <c r="H94" s="15" t="s">
        <v>6</v>
      </c>
      <c r="I94" s="61"/>
    </row>
    <row r="95" spans="1:9">
      <c r="A95" s="10" t="s">
        <v>7</v>
      </c>
      <c r="B95" s="10" t="s">
        <v>8</v>
      </c>
      <c r="C95" s="10" t="s">
        <v>9</v>
      </c>
      <c r="D95" s="10" t="s">
        <v>10</v>
      </c>
      <c r="E95" s="10" t="s">
        <v>11</v>
      </c>
      <c r="F95" s="10" t="s">
        <v>12</v>
      </c>
      <c r="G95" s="10" t="s">
        <v>13</v>
      </c>
      <c r="H95" s="15" t="s">
        <v>14</v>
      </c>
      <c r="I95" s="61"/>
    </row>
    <row r="96" spans="1:9">
      <c r="A96" s="10"/>
      <c r="B96" s="10"/>
      <c r="C96" s="10"/>
      <c r="D96" s="10"/>
      <c r="E96" s="10" t="s">
        <v>15</v>
      </c>
      <c r="F96" s="10"/>
      <c r="G96" s="10" t="s">
        <v>16</v>
      </c>
      <c r="H96" s="15"/>
      <c r="I96" s="61"/>
    </row>
    <row r="97" spans="1:9">
      <c r="A97" s="11"/>
      <c r="B97" s="11"/>
      <c r="C97" s="11"/>
      <c r="D97" s="11"/>
      <c r="E97" s="11" t="s">
        <v>17</v>
      </c>
      <c r="F97" s="11"/>
      <c r="G97" s="11" t="s">
        <v>18</v>
      </c>
      <c r="H97" s="16"/>
      <c r="I97" s="62"/>
    </row>
    <row r="98" spans="1:9">
      <c r="A98" s="1">
        <v>1</v>
      </c>
      <c r="B98" s="1">
        <v>2</v>
      </c>
      <c r="C98" s="1">
        <v>3</v>
      </c>
      <c r="D98" s="1">
        <v>4</v>
      </c>
      <c r="E98" s="1">
        <v>5</v>
      </c>
      <c r="F98" s="1">
        <v>6</v>
      </c>
      <c r="G98" s="1">
        <v>7</v>
      </c>
      <c r="H98" s="1">
        <v>8</v>
      </c>
      <c r="I98" s="2">
        <v>10</v>
      </c>
    </row>
    <row r="99" spans="1:9" ht="25.5" customHeight="1">
      <c r="A99" s="47">
        <v>18</v>
      </c>
      <c r="B99" s="47">
        <v>900</v>
      </c>
      <c r="C99" s="47">
        <v>90095</v>
      </c>
      <c r="D99" s="50" t="s">
        <v>45</v>
      </c>
      <c r="E99" s="53" t="s">
        <v>41</v>
      </c>
      <c r="F99" s="53">
        <v>2016</v>
      </c>
      <c r="G99" s="56">
        <f t="shared" ref="G99" si="3">I99</f>
        <v>41643</v>
      </c>
      <c r="H99" s="29" t="s">
        <v>20</v>
      </c>
      <c r="I99" s="30">
        <f>SUM(I100:I102)</f>
        <v>41643</v>
      </c>
    </row>
    <row r="100" spans="1:9" ht="16.5" customHeight="1">
      <c r="A100" s="47"/>
      <c r="B100" s="47"/>
      <c r="C100" s="47"/>
      <c r="D100" s="50"/>
      <c r="E100" s="53"/>
      <c r="F100" s="53"/>
      <c r="G100" s="56"/>
      <c r="H100" s="18" t="s">
        <v>21</v>
      </c>
      <c r="I100" s="7">
        <v>41643</v>
      </c>
    </row>
    <row r="101" spans="1:9" ht="26.25">
      <c r="A101" s="47"/>
      <c r="B101" s="47"/>
      <c r="C101" s="47"/>
      <c r="D101" s="50"/>
      <c r="E101" s="53"/>
      <c r="F101" s="53"/>
      <c r="G101" s="56"/>
      <c r="H101" s="19" t="s">
        <v>22</v>
      </c>
      <c r="I101" s="13"/>
    </row>
    <row r="102" spans="1:9" ht="31.5" customHeight="1">
      <c r="A102" s="48"/>
      <c r="B102" s="48"/>
      <c r="C102" s="48"/>
      <c r="D102" s="51"/>
      <c r="E102" s="54"/>
      <c r="F102" s="54"/>
      <c r="G102" s="57"/>
      <c r="H102" s="18" t="s">
        <v>23</v>
      </c>
      <c r="I102" s="13">
        <v>0</v>
      </c>
    </row>
    <row r="103" spans="1:9" ht="25.5" customHeight="1">
      <c r="A103" s="33" t="s">
        <v>24</v>
      </c>
      <c r="B103" s="34"/>
      <c r="C103" s="34"/>
      <c r="D103" s="34"/>
      <c r="E103" s="35"/>
      <c r="F103" s="42">
        <v>2016</v>
      </c>
      <c r="G103" s="45">
        <f>G99+G83+G79+G75+G71+G67+G63+G42+G34+G22+G18+G14+G10+G26+G30+G59+G55+G38</f>
        <v>7221187</v>
      </c>
      <c r="H103" s="17" t="s">
        <v>20</v>
      </c>
      <c r="I103" s="6">
        <f>I104+I105+I106</f>
        <v>7221187</v>
      </c>
    </row>
    <row r="104" spans="1:9" ht="16.5" customHeight="1">
      <c r="A104" s="36"/>
      <c r="B104" s="37"/>
      <c r="C104" s="37"/>
      <c r="D104" s="37"/>
      <c r="E104" s="38"/>
      <c r="F104" s="43"/>
      <c r="G104" s="43"/>
      <c r="H104" s="20" t="s">
        <v>21</v>
      </c>
      <c r="I104" s="8">
        <f>I84+I80+I76+I72+I68+I64+I43+I35+I23+I19+I15+I11+I100+I27+I31+I60+I56:J56+I39</f>
        <v>3742795</v>
      </c>
    </row>
    <row r="105" spans="1:9" ht="27">
      <c r="A105" s="36"/>
      <c r="B105" s="37"/>
      <c r="C105" s="37"/>
      <c r="D105" s="37"/>
      <c r="E105" s="38"/>
      <c r="F105" s="43"/>
      <c r="G105" s="43"/>
      <c r="H105" s="21" t="s">
        <v>22</v>
      </c>
      <c r="I105" s="8">
        <f>I85+I81+I77+I73+I69+I65+I44+I36+I24+I20+I16+I12+I101+I28+I32+I61+I57:J57+I40</f>
        <v>2984896</v>
      </c>
    </row>
    <row r="106" spans="1:9" ht="18.75" customHeight="1">
      <c r="A106" s="39"/>
      <c r="B106" s="40"/>
      <c r="C106" s="40"/>
      <c r="D106" s="40"/>
      <c r="E106" s="41"/>
      <c r="F106" s="44"/>
      <c r="G106" s="44"/>
      <c r="H106" s="20" t="s">
        <v>23</v>
      </c>
      <c r="I106" s="8">
        <f>I86+I82+I78+I74+I70+I66+I45+I37+I25+I21+I17+I13+I102+I29+I33+I62+I58:J58+I41</f>
        <v>493496</v>
      </c>
    </row>
    <row r="107" spans="1:9" ht="25.5" customHeight="1"/>
    <row r="108" spans="1:9" ht="16.5" customHeight="1"/>
    <row r="109" spans="1:9" ht="15" customHeight="1"/>
  </sheetData>
  <mergeCells count="134">
    <mergeCell ref="A59:A62"/>
    <mergeCell ref="B59:B62"/>
    <mergeCell ref="C59:C62"/>
    <mergeCell ref="D59:D62"/>
    <mergeCell ref="E59:E62"/>
    <mergeCell ref="F59:F62"/>
    <mergeCell ref="G59:G62"/>
    <mergeCell ref="G83:G86"/>
    <mergeCell ref="A83:A86"/>
    <mergeCell ref="B83:B86"/>
    <mergeCell ref="C83:C86"/>
    <mergeCell ref="D83:D86"/>
    <mergeCell ref="F79:F82"/>
    <mergeCell ref="G79:G82"/>
    <mergeCell ref="B79:B82"/>
    <mergeCell ref="C79:C82"/>
    <mergeCell ref="D79:D82"/>
    <mergeCell ref="E79:E82"/>
    <mergeCell ref="A75:A78"/>
    <mergeCell ref="B75:B78"/>
    <mergeCell ref="C75:C78"/>
    <mergeCell ref="A71:A74"/>
    <mergeCell ref="B71:B74"/>
    <mergeCell ref="C71:C74"/>
    <mergeCell ref="I49:I53"/>
    <mergeCell ref="G75:G78"/>
    <mergeCell ref="F26:F29"/>
    <mergeCell ref="G26:G29"/>
    <mergeCell ref="I93:I97"/>
    <mergeCell ref="D55:D58"/>
    <mergeCell ref="E55:E58"/>
    <mergeCell ref="F55:F58"/>
    <mergeCell ref="G55:G58"/>
    <mergeCell ref="F30:F33"/>
    <mergeCell ref="G30:G33"/>
    <mergeCell ref="D75:D78"/>
    <mergeCell ref="E75:E78"/>
    <mergeCell ref="D71:D74"/>
    <mergeCell ref="E71:E74"/>
    <mergeCell ref="F71:F74"/>
    <mergeCell ref="G71:G74"/>
    <mergeCell ref="F38:F41"/>
    <mergeCell ref="E26:E29"/>
    <mergeCell ref="B38:B41"/>
    <mergeCell ref="C38:C41"/>
    <mergeCell ref="D38:D41"/>
    <mergeCell ref="E38:E41"/>
    <mergeCell ref="A55:A58"/>
    <mergeCell ref="B55:B58"/>
    <mergeCell ref="C55:C58"/>
    <mergeCell ref="A38:A41"/>
    <mergeCell ref="G38:G41"/>
    <mergeCell ref="A30:A33"/>
    <mergeCell ref="B30:B33"/>
    <mergeCell ref="C30:C33"/>
    <mergeCell ref="D30:D33"/>
    <mergeCell ref="E30:E33"/>
    <mergeCell ref="B10:B13"/>
    <mergeCell ref="C10:C13"/>
    <mergeCell ref="D10:D13"/>
    <mergeCell ref="E10:E13"/>
    <mergeCell ref="D26:D29"/>
    <mergeCell ref="F18:F21"/>
    <mergeCell ref="F22:F25"/>
    <mergeCell ref="G22:G25"/>
    <mergeCell ref="A99:A102"/>
    <mergeCell ref="B99:B102"/>
    <mergeCell ref="C99:C102"/>
    <mergeCell ref="D99:D102"/>
    <mergeCell ref="E99:E102"/>
    <mergeCell ref="F99:F102"/>
    <mergeCell ref="G99:G102"/>
    <mergeCell ref="A22:A25"/>
    <mergeCell ref="B22:B25"/>
    <mergeCell ref="C22:C25"/>
    <mergeCell ref="D22:D25"/>
    <mergeCell ref="E22:E25"/>
    <mergeCell ref="F42:F45"/>
    <mergeCell ref="A63:A66"/>
    <mergeCell ref="F67:F70"/>
    <mergeCell ref="G67:G70"/>
    <mergeCell ref="F83:F86"/>
    <mergeCell ref="E18:E21"/>
    <mergeCell ref="A26:A29"/>
    <mergeCell ref="B26:B29"/>
    <mergeCell ref="C26:C29"/>
    <mergeCell ref="F1:I1"/>
    <mergeCell ref="A2:I2"/>
    <mergeCell ref="I4:I8"/>
    <mergeCell ref="G42:G45"/>
    <mergeCell ref="A42:A45"/>
    <mergeCell ref="B42:B45"/>
    <mergeCell ref="C42:C45"/>
    <mergeCell ref="D42:D45"/>
    <mergeCell ref="E42:E45"/>
    <mergeCell ref="F10:F13"/>
    <mergeCell ref="G10:G13"/>
    <mergeCell ref="A14:A17"/>
    <mergeCell ref="B14:B17"/>
    <mergeCell ref="C14:C17"/>
    <mergeCell ref="D14:D17"/>
    <mergeCell ref="E14:E17"/>
    <mergeCell ref="F14:F17"/>
    <mergeCell ref="G14:G17"/>
    <mergeCell ref="G18:G21"/>
    <mergeCell ref="A10:A13"/>
    <mergeCell ref="A18:A21"/>
    <mergeCell ref="B18:B21"/>
    <mergeCell ref="C18:C21"/>
    <mergeCell ref="D18:D21"/>
    <mergeCell ref="A103:E106"/>
    <mergeCell ref="F103:F106"/>
    <mergeCell ref="G103:G106"/>
    <mergeCell ref="A34:A37"/>
    <mergeCell ref="B34:B37"/>
    <mergeCell ref="C34:C37"/>
    <mergeCell ref="D34:D37"/>
    <mergeCell ref="E34:E37"/>
    <mergeCell ref="F34:F37"/>
    <mergeCell ref="G34:G37"/>
    <mergeCell ref="B63:B66"/>
    <mergeCell ref="C63:C66"/>
    <mergeCell ref="D63:D66"/>
    <mergeCell ref="E63:E66"/>
    <mergeCell ref="F63:F66"/>
    <mergeCell ref="G63:G66"/>
    <mergeCell ref="E83:E86"/>
    <mergeCell ref="F75:F78"/>
    <mergeCell ref="A79:A82"/>
    <mergeCell ref="A67:A70"/>
    <mergeCell ref="B67:B70"/>
    <mergeCell ref="C67:C70"/>
    <mergeCell ref="D67:D70"/>
    <mergeCell ref="E67:E70"/>
  </mergeCells>
  <pageMargins left="0.23622047244094491" right="0.23622047244094491" top="0.55118110236220474" bottom="0.55118110236220474" header="0.31496062992125984" footer="0.31496062992125984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9" workbookViewId="0">
      <selection activeCell="G48" sqref="G48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  <col min="10" max="12" width="9.140625" style="12"/>
  </cols>
  <sheetData>
    <row r="1" spans="1:15">
      <c r="G1" s="58" t="s">
        <v>0</v>
      </c>
      <c r="H1" s="58"/>
      <c r="I1" s="58"/>
    </row>
    <row r="3" spans="1:15">
      <c r="A3" s="59" t="s">
        <v>27</v>
      </c>
      <c r="B3" s="59"/>
      <c r="C3" s="59"/>
      <c r="D3" s="59"/>
      <c r="E3" s="59"/>
      <c r="F3" s="59"/>
      <c r="G3" s="59"/>
      <c r="H3" s="59"/>
      <c r="I3" s="59"/>
    </row>
    <row r="5" spans="1:15">
      <c r="A5" s="9"/>
      <c r="B5" s="9"/>
      <c r="C5" s="9"/>
      <c r="D5" s="9"/>
      <c r="E5" s="9" t="s">
        <v>1</v>
      </c>
      <c r="F5" s="9"/>
      <c r="G5" s="9"/>
      <c r="H5" s="14"/>
      <c r="I5" s="60" t="s">
        <v>31</v>
      </c>
    </row>
    <row r="6" spans="1:15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1"/>
    </row>
    <row r="7" spans="1:1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1"/>
    </row>
    <row r="8" spans="1:15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1"/>
    </row>
    <row r="9" spans="1:15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2"/>
    </row>
    <row r="10" spans="1: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15" ht="15" customHeight="1">
      <c r="A11" s="46">
        <v>1</v>
      </c>
      <c r="B11" s="46">
        <v>600</v>
      </c>
      <c r="C11" s="46">
        <v>60014</v>
      </c>
      <c r="D11" s="49" t="s">
        <v>50</v>
      </c>
      <c r="E11" s="52" t="s">
        <v>33</v>
      </c>
      <c r="F11" s="52">
        <v>2017</v>
      </c>
      <c r="G11" s="55">
        <f>I11</f>
        <v>2200000</v>
      </c>
      <c r="H11" s="17" t="s">
        <v>20</v>
      </c>
      <c r="I11" s="6">
        <f>SUM(I12:I14)</f>
        <v>2200000</v>
      </c>
      <c r="M11" s="12"/>
      <c r="N11" s="12"/>
      <c r="O11" s="12"/>
    </row>
    <row r="12" spans="1:15">
      <c r="A12" s="47"/>
      <c r="B12" s="47"/>
      <c r="C12" s="47"/>
      <c r="D12" s="50"/>
      <c r="E12" s="53"/>
      <c r="F12" s="53"/>
      <c r="G12" s="56"/>
      <c r="H12" s="18" t="s">
        <v>21</v>
      </c>
      <c r="I12" s="7">
        <v>1100000</v>
      </c>
      <c r="M12" s="12"/>
      <c r="N12" s="12"/>
      <c r="O12" s="12"/>
    </row>
    <row r="13" spans="1:15" ht="26.25">
      <c r="A13" s="47"/>
      <c r="B13" s="47"/>
      <c r="C13" s="47"/>
      <c r="D13" s="50"/>
      <c r="E13" s="53"/>
      <c r="F13" s="53"/>
      <c r="G13" s="56"/>
      <c r="H13" s="19" t="s">
        <v>22</v>
      </c>
      <c r="I13" s="22">
        <v>0</v>
      </c>
      <c r="M13" s="12"/>
      <c r="N13" s="12"/>
      <c r="O13" s="12"/>
    </row>
    <row r="14" spans="1:15" ht="20.25" customHeight="1">
      <c r="A14" s="48"/>
      <c r="B14" s="48"/>
      <c r="C14" s="48"/>
      <c r="D14" s="51"/>
      <c r="E14" s="54"/>
      <c r="F14" s="54"/>
      <c r="G14" s="57"/>
      <c r="H14" s="18" t="s">
        <v>23</v>
      </c>
      <c r="I14" s="22">
        <v>1100000</v>
      </c>
      <c r="M14" s="12"/>
      <c r="N14" s="12"/>
      <c r="O14" s="12"/>
    </row>
    <row r="15" spans="1:15" ht="15" customHeight="1">
      <c r="A15" s="46">
        <v>2</v>
      </c>
      <c r="B15" s="46">
        <v>750</v>
      </c>
      <c r="C15" s="46">
        <v>75095</v>
      </c>
      <c r="D15" s="49" t="s">
        <v>34</v>
      </c>
      <c r="E15" s="52" t="s">
        <v>19</v>
      </c>
      <c r="F15" s="52">
        <v>2017</v>
      </c>
      <c r="G15" s="55">
        <v>315557</v>
      </c>
      <c r="H15" s="17" t="s">
        <v>20</v>
      </c>
      <c r="I15" s="6">
        <f>SUM(I16:I18)</f>
        <v>315557</v>
      </c>
      <c r="M15" s="12"/>
      <c r="N15" s="12"/>
      <c r="O15" s="12"/>
    </row>
    <row r="16" spans="1:15">
      <c r="A16" s="47"/>
      <c r="B16" s="47"/>
      <c r="C16" s="47"/>
      <c r="D16" s="50"/>
      <c r="E16" s="53"/>
      <c r="F16" s="53"/>
      <c r="G16" s="56"/>
      <c r="H16" s="18" t="s">
        <v>21</v>
      </c>
      <c r="I16" s="7">
        <v>315557</v>
      </c>
      <c r="M16" s="12"/>
      <c r="N16" s="12"/>
      <c r="O16" s="12"/>
    </row>
    <row r="17" spans="1:15" ht="26.25">
      <c r="A17" s="47"/>
      <c r="B17" s="47"/>
      <c r="C17" s="47"/>
      <c r="D17" s="50"/>
      <c r="E17" s="53"/>
      <c r="F17" s="53"/>
      <c r="G17" s="56"/>
      <c r="H17" s="19" t="s">
        <v>22</v>
      </c>
      <c r="I17" s="13">
        <v>0</v>
      </c>
      <c r="M17" s="12"/>
      <c r="N17" s="12"/>
      <c r="O17" s="12"/>
    </row>
    <row r="18" spans="1:15" ht="16.5" customHeight="1">
      <c r="A18" s="48"/>
      <c r="B18" s="48"/>
      <c r="C18" s="48"/>
      <c r="D18" s="51"/>
      <c r="E18" s="54"/>
      <c r="F18" s="54"/>
      <c r="G18" s="57"/>
      <c r="H18" s="18" t="s">
        <v>23</v>
      </c>
      <c r="I18" s="13">
        <v>0</v>
      </c>
      <c r="M18" s="12"/>
      <c r="N18" s="12"/>
      <c r="O18" s="12"/>
    </row>
    <row r="19" spans="1:15">
      <c r="A19" s="46">
        <v>3</v>
      </c>
      <c r="B19" s="46">
        <v>750</v>
      </c>
      <c r="C19" s="46">
        <v>75095</v>
      </c>
      <c r="D19" s="49" t="s">
        <v>47</v>
      </c>
      <c r="E19" s="52" t="s">
        <v>19</v>
      </c>
      <c r="F19" s="52">
        <v>2017</v>
      </c>
      <c r="G19" s="55">
        <f>I19</f>
        <v>500000</v>
      </c>
      <c r="H19" s="17" t="s">
        <v>20</v>
      </c>
      <c r="I19" s="6">
        <f>SUM(I20:I22)</f>
        <v>500000</v>
      </c>
    </row>
    <row r="20" spans="1:15">
      <c r="A20" s="47"/>
      <c r="B20" s="47"/>
      <c r="C20" s="47"/>
      <c r="D20" s="50"/>
      <c r="E20" s="53"/>
      <c r="F20" s="53"/>
      <c r="G20" s="56"/>
      <c r="H20" s="18" t="s">
        <v>21</v>
      </c>
      <c r="I20" s="7">
        <v>75000</v>
      </c>
    </row>
    <row r="21" spans="1:15" ht="26.25">
      <c r="A21" s="47"/>
      <c r="B21" s="47"/>
      <c r="C21" s="47"/>
      <c r="D21" s="50"/>
      <c r="E21" s="53"/>
      <c r="F21" s="53"/>
      <c r="G21" s="56"/>
      <c r="H21" s="19" t="s">
        <v>22</v>
      </c>
      <c r="I21" s="13">
        <v>425000</v>
      </c>
    </row>
    <row r="22" spans="1:15">
      <c r="A22" s="48"/>
      <c r="B22" s="48"/>
      <c r="C22" s="48"/>
      <c r="D22" s="51"/>
      <c r="E22" s="54"/>
      <c r="F22" s="54"/>
      <c r="G22" s="57"/>
      <c r="H22" s="18" t="s">
        <v>23</v>
      </c>
      <c r="I22" s="13">
        <v>0</v>
      </c>
    </row>
    <row r="23" spans="1:15">
      <c r="A23" s="46">
        <v>4</v>
      </c>
      <c r="B23" s="46">
        <v>750</v>
      </c>
      <c r="C23" s="46">
        <v>75095</v>
      </c>
      <c r="D23" s="49" t="s">
        <v>48</v>
      </c>
      <c r="E23" s="52" t="s">
        <v>19</v>
      </c>
      <c r="F23" s="52">
        <v>2017</v>
      </c>
      <c r="G23" s="55">
        <f>I23</f>
        <v>1306665</v>
      </c>
      <c r="H23" s="17" t="s">
        <v>20</v>
      </c>
      <c r="I23" s="3">
        <f>I24+I25+I26</f>
        <v>1306665</v>
      </c>
    </row>
    <row r="24" spans="1:15" ht="20.25" customHeight="1">
      <c r="A24" s="47"/>
      <c r="B24" s="47"/>
      <c r="C24" s="47"/>
      <c r="D24" s="50"/>
      <c r="E24" s="53"/>
      <c r="F24" s="53"/>
      <c r="G24" s="56"/>
      <c r="H24" s="18" t="s">
        <v>21</v>
      </c>
      <c r="I24" s="13">
        <v>621000</v>
      </c>
    </row>
    <row r="25" spans="1:15" ht="30" customHeight="1">
      <c r="A25" s="47"/>
      <c r="B25" s="47"/>
      <c r="C25" s="47"/>
      <c r="D25" s="50"/>
      <c r="E25" s="53"/>
      <c r="F25" s="53"/>
      <c r="G25" s="56"/>
      <c r="H25" s="19" t="s">
        <v>22</v>
      </c>
      <c r="I25" s="13">
        <v>685665</v>
      </c>
    </row>
    <row r="26" spans="1:15" ht="15.75" customHeight="1">
      <c r="A26" s="48"/>
      <c r="B26" s="48"/>
      <c r="C26" s="48"/>
      <c r="D26" s="51"/>
      <c r="E26" s="54"/>
      <c r="F26" s="54"/>
      <c r="G26" s="57"/>
      <c r="H26" s="18" t="s">
        <v>23</v>
      </c>
      <c r="I26" s="5">
        <v>0</v>
      </c>
    </row>
    <row r="27" spans="1:15">
      <c r="A27" s="46">
        <v>5</v>
      </c>
      <c r="B27" s="46">
        <v>750</v>
      </c>
      <c r="C27" s="46">
        <v>75095</v>
      </c>
      <c r="D27" s="49" t="s">
        <v>49</v>
      </c>
      <c r="E27" s="52" t="s">
        <v>19</v>
      </c>
      <c r="F27" s="52">
        <v>2017</v>
      </c>
      <c r="G27" s="55">
        <f>I27</f>
        <v>750000</v>
      </c>
      <c r="H27" s="17" t="s">
        <v>20</v>
      </c>
      <c r="I27" s="3">
        <f>I28+I29+I30</f>
        <v>750000</v>
      </c>
    </row>
    <row r="28" spans="1:15" ht="19.5" customHeight="1">
      <c r="A28" s="47"/>
      <c r="B28" s="47"/>
      <c r="C28" s="47"/>
      <c r="D28" s="50"/>
      <c r="E28" s="53"/>
      <c r="F28" s="53"/>
      <c r="G28" s="56"/>
      <c r="H28" s="18" t="s">
        <v>21</v>
      </c>
      <c r="I28" s="4">
        <v>112500</v>
      </c>
    </row>
    <row r="29" spans="1:15" ht="30.75" customHeight="1">
      <c r="A29" s="47"/>
      <c r="B29" s="47"/>
      <c r="C29" s="47"/>
      <c r="D29" s="50"/>
      <c r="E29" s="53"/>
      <c r="F29" s="53"/>
      <c r="G29" s="56"/>
      <c r="H29" s="19" t="s">
        <v>22</v>
      </c>
      <c r="I29" s="4">
        <v>637500</v>
      </c>
    </row>
    <row r="30" spans="1:15" ht="18" customHeight="1">
      <c r="A30" s="48"/>
      <c r="B30" s="48"/>
      <c r="C30" s="48"/>
      <c r="D30" s="51"/>
      <c r="E30" s="54"/>
      <c r="F30" s="54"/>
      <c r="G30" s="57"/>
      <c r="H30" s="18" t="s">
        <v>23</v>
      </c>
      <c r="I30" s="5">
        <v>0</v>
      </c>
    </row>
    <row r="31" spans="1:15">
      <c r="A31" s="46">
        <v>6</v>
      </c>
      <c r="B31" s="46">
        <v>750</v>
      </c>
      <c r="C31" s="46">
        <v>75095</v>
      </c>
      <c r="D31" s="49" t="s">
        <v>57</v>
      </c>
      <c r="E31" s="52" t="s">
        <v>19</v>
      </c>
      <c r="F31" s="52">
        <v>2017</v>
      </c>
      <c r="G31" s="55">
        <v>212029</v>
      </c>
      <c r="H31" s="17" t="s">
        <v>20</v>
      </c>
      <c r="I31" s="3">
        <f>I32+I33+I34</f>
        <v>212029</v>
      </c>
    </row>
    <row r="32" spans="1:15" ht="19.5" customHeight="1">
      <c r="A32" s="47"/>
      <c r="B32" s="47"/>
      <c r="C32" s="47"/>
      <c r="D32" s="50"/>
      <c r="E32" s="53"/>
      <c r="F32" s="53"/>
      <c r="G32" s="56"/>
      <c r="H32" s="18" t="s">
        <v>21</v>
      </c>
      <c r="I32" s="4">
        <v>31804</v>
      </c>
    </row>
    <row r="33" spans="1:9" ht="30.75" customHeight="1">
      <c r="A33" s="47"/>
      <c r="B33" s="47"/>
      <c r="C33" s="47"/>
      <c r="D33" s="50"/>
      <c r="E33" s="53"/>
      <c r="F33" s="53"/>
      <c r="G33" s="56"/>
      <c r="H33" s="19" t="s">
        <v>22</v>
      </c>
      <c r="I33" s="4">
        <v>180225</v>
      </c>
    </row>
    <row r="34" spans="1:9" ht="18" customHeight="1">
      <c r="A34" s="48"/>
      <c r="B34" s="48"/>
      <c r="C34" s="48"/>
      <c r="D34" s="51"/>
      <c r="E34" s="54"/>
      <c r="F34" s="54"/>
      <c r="G34" s="57"/>
      <c r="H34" s="18" t="s">
        <v>23</v>
      </c>
      <c r="I34" s="5">
        <v>0</v>
      </c>
    </row>
    <row r="35" spans="1:9">
      <c r="A35" s="33" t="s">
        <v>24</v>
      </c>
      <c r="B35" s="34"/>
      <c r="C35" s="34"/>
      <c r="D35" s="34"/>
      <c r="E35" s="35"/>
      <c r="F35" s="42">
        <v>2017</v>
      </c>
      <c r="G35" s="45">
        <f>G19+G23+G31+G15+G11+G27</f>
        <v>5284251</v>
      </c>
      <c r="H35" s="17" t="s">
        <v>20</v>
      </c>
      <c r="I35" s="6">
        <f>I23+I31+I19+I15+I11+I27</f>
        <v>5284251</v>
      </c>
    </row>
    <row r="36" spans="1:9">
      <c r="A36" s="36"/>
      <c r="B36" s="37"/>
      <c r="C36" s="37"/>
      <c r="D36" s="37"/>
      <c r="E36" s="38"/>
      <c r="F36" s="43"/>
      <c r="G36" s="43"/>
      <c r="H36" s="20" t="s">
        <v>21</v>
      </c>
      <c r="I36" s="8">
        <f>I24+I32+I20+I16+I12+I28</f>
        <v>2255861</v>
      </c>
    </row>
    <row r="37" spans="1:9" ht="27">
      <c r="A37" s="36"/>
      <c r="B37" s="37"/>
      <c r="C37" s="37"/>
      <c r="D37" s="37"/>
      <c r="E37" s="38"/>
      <c r="F37" s="43"/>
      <c r="G37" s="43"/>
      <c r="H37" s="21" t="s">
        <v>22</v>
      </c>
      <c r="I37" s="8">
        <f t="shared" ref="I37:I38" si="0">I25+I33+I21+I17+I13+I29</f>
        <v>1928390</v>
      </c>
    </row>
    <row r="38" spans="1:9">
      <c r="A38" s="39"/>
      <c r="B38" s="40"/>
      <c r="C38" s="40"/>
      <c r="D38" s="40"/>
      <c r="E38" s="41"/>
      <c r="F38" s="44"/>
      <c r="G38" s="44"/>
      <c r="H38" s="20" t="s">
        <v>23</v>
      </c>
      <c r="I38" s="8">
        <f t="shared" si="0"/>
        <v>1100000</v>
      </c>
    </row>
  </sheetData>
  <mergeCells count="48">
    <mergeCell ref="F27:F30"/>
    <mergeCell ref="G27:G30"/>
    <mergeCell ref="F11:F14"/>
    <mergeCell ref="G11:G14"/>
    <mergeCell ref="A11:A14"/>
    <mergeCell ref="B11:B14"/>
    <mergeCell ref="C11:C14"/>
    <mergeCell ref="D11:D14"/>
    <mergeCell ref="E11:E14"/>
    <mergeCell ref="F15:F18"/>
    <mergeCell ref="G15:G18"/>
    <mergeCell ref="A15:A18"/>
    <mergeCell ref="B15:B18"/>
    <mergeCell ref="C15:C18"/>
    <mergeCell ref="D15:D18"/>
    <mergeCell ref="E15:E18"/>
    <mergeCell ref="G1:I1"/>
    <mergeCell ref="A3:I3"/>
    <mergeCell ref="I5:I9"/>
    <mergeCell ref="A23:A26"/>
    <mergeCell ref="B23:B26"/>
    <mergeCell ref="C23:C26"/>
    <mergeCell ref="D23:D26"/>
    <mergeCell ref="E23:E26"/>
    <mergeCell ref="F23:F26"/>
    <mergeCell ref="G23:G26"/>
    <mergeCell ref="A19:A22"/>
    <mergeCell ref="B19:B22"/>
    <mergeCell ref="C19:C22"/>
    <mergeCell ref="D19:D22"/>
    <mergeCell ref="E19:E22"/>
    <mergeCell ref="F19:F22"/>
    <mergeCell ref="G19:G22"/>
    <mergeCell ref="A35:E38"/>
    <mergeCell ref="F35:F38"/>
    <mergeCell ref="G35:G38"/>
    <mergeCell ref="G31:G34"/>
    <mergeCell ref="A31:A34"/>
    <mergeCell ref="B31:B34"/>
    <mergeCell ref="C31:C34"/>
    <mergeCell ref="D31:D34"/>
    <mergeCell ref="E31:E34"/>
    <mergeCell ref="F31:F34"/>
    <mergeCell ref="A27:A30"/>
    <mergeCell ref="B27:B30"/>
    <mergeCell ref="C27:C30"/>
    <mergeCell ref="D27:D30"/>
    <mergeCell ref="E27:E30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6" workbookViewId="0">
      <selection activeCell="I30" sqref="I3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8" t="s">
        <v>25</v>
      </c>
      <c r="H1" s="58"/>
      <c r="I1" s="58"/>
    </row>
    <row r="3" spans="1:12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5" spans="1:12">
      <c r="A5" s="9"/>
      <c r="B5" s="9"/>
      <c r="C5" s="9"/>
      <c r="D5" s="9"/>
      <c r="E5" s="9" t="s">
        <v>1</v>
      </c>
      <c r="F5" s="9"/>
      <c r="G5" s="9"/>
      <c r="H5" s="14"/>
      <c r="I5" s="60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ht="15" customHeight="1">
      <c r="A11" s="46">
        <v>1</v>
      </c>
      <c r="B11" s="46">
        <v>600</v>
      </c>
      <c r="C11" s="46">
        <v>60014</v>
      </c>
      <c r="D11" s="49" t="s">
        <v>46</v>
      </c>
      <c r="E11" s="52" t="s">
        <v>33</v>
      </c>
      <c r="F11" s="52">
        <v>2018</v>
      </c>
      <c r="G11" s="55">
        <f>I11</f>
        <v>4800000</v>
      </c>
      <c r="H11" s="17" t="s">
        <v>20</v>
      </c>
      <c r="I11" s="6">
        <f>SUM(I12:I14)</f>
        <v>4800000</v>
      </c>
      <c r="L11" s="12"/>
    </row>
    <row r="12" spans="1:12">
      <c r="A12" s="47"/>
      <c r="B12" s="47"/>
      <c r="C12" s="47"/>
      <c r="D12" s="50"/>
      <c r="E12" s="53"/>
      <c r="F12" s="53"/>
      <c r="G12" s="56"/>
      <c r="H12" s="18" t="s">
        <v>21</v>
      </c>
      <c r="I12" s="7">
        <v>2400000</v>
      </c>
      <c r="L12" s="12"/>
    </row>
    <row r="13" spans="1:12" ht="26.25">
      <c r="A13" s="47"/>
      <c r="B13" s="47"/>
      <c r="C13" s="47"/>
      <c r="D13" s="50"/>
      <c r="E13" s="53"/>
      <c r="F13" s="53"/>
      <c r="G13" s="56"/>
      <c r="H13" s="19" t="s">
        <v>22</v>
      </c>
      <c r="I13" s="22">
        <v>0</v>
      </c>
      <c r="L13" s="12"/>
    </row>
    <row r="14" spans="1:12">
      <c r="A14" s="48"/>
      <c r="B14" s="48"/>
      <c r="C14" s="48"/>
      <c r="D14" s="51"/>
      <c r="E14" s="54"/>
      <c r="F14" s="54"/>
      <c r="G14" s="57"/>
      <c r="H14" s="18" t="s">
        <v>23</v>
      </c>
      <c r="I14" s="22">
        <v>2400000</v>
      </c>
      <c r="L14" s="12"/>
    </row>
    <row r="15" spans="1:12" ht="15" customHeight="1">
      <c r="A15" s="46">
        <v>2</v>
      </c>
      <c r="B15" s="46">
        <v>750</v>
      </c>
      <c r="C15" s="46">
        <v>75095</v>
      </c>
      <c r="D15" s="49" t="s">
        <v>47</v>
      </c>
      <c r="E15" s="52" t="s">
        <v>19</v>
      </c>
      <c r="F15" s="52">
        <v>2018</v>
      </c>
      <c r="G15" s="55">
        <f>I15</f>
        <v>950000</v>
      </c>
      <c r="H15" s="17" t="s">
        <v>20</v>
      </c>
      <c r="I15" s="6">
        <f>SUM(I16:I18)</f>
        <v>950000</v>
      </c>
      <c r="L15" s="12"/>
    </row>
    <row r="16" spans="1:12">
      <c r="A16" s="47"/>
      <c r="B16" s="47"/>
      <c r="C16" s="47"/>
      <c r="D16" s="50"/>
      <c r="E16" s="53"/>
      <c r="F16" s="53"/>
      <c r="G16" s="56"/>
      <c r="H16" s="18" t="s">
        <v>21</v>
      </c>
      <c r="I16" s="7">
        <v>142500</v>
      </c>
      <c r="L16" s="12"/>
    </row>
    <row r="17" spans="1:12" ht="26.25">
      <c r="A17" s="47"/>
      <c r="B17" s="47"/>
      <c r="C17" s="47"/>
      <c r="D17" s="50"/>
      <c r="E17" s="53"/>
      <c r="F17" s="53"/>
      <c r="G17" s="56"/>
      <c r="H17" s="19" t="s">
        <v>22</v>
      </c>
      <c r="I17" s="13">
        <v>807500</v>
      </c>
      <c r="L17" s="12"/>
    </row>
    <row r="18" spans="1:12">
      <c r="A18" s="48"/>
      <c r="B18" s="48"/>
      <c r="C18" s="48"/>
      <c r="D18" s="51"/>
      <c r="E18" s="54"/>
      <c r="F18" s="54"/>
      <c r="G18" s="57"/>
      <c r="H18" s="18" t="s">
        <v>23</v>
      </c>
      <c r="I18" s="13">
        <v>0</v>
      </c>
      <c r="L18" s="12"/>
    </row>
    <row r="19" spans="1:12" ht="15" customHeight="1">
      <c r="A19" s="46">
        <v>3</v>
      </c>
      <c r="B19" s="46">
        <v>750</v>
      </c>
      <c r="C19" s="46">
        <v>75095</v>
      </c>
      <c r="D19" s="49" t="s">
        <v>48</v>
      </c>
      <c r="E19" s="52" t="s">
        <v>19</v>
      </c>
      <c r="F19" s="52">
        <v>2018</v>
      </c>
      <c r="G19" s="55">
        <f>I19</f>
        <v>1200000</v>
      </c>
      <c r="H19" s="17" t="s">
        <v>20</v>
      </c>
      <c r="I19" s="3">
        <f>I20+I21</f>
        <v>1200000</v>
      </c>
    </row>
    <row r="20" spans="1:12">
      <c r="A20" s="47"/>
      <c r="B20" s="47"/>
      <c r="C20" s="47"/>
      <c r="D20" s="50"/>
      <c r="E20" s="53"/>
      <c r="F20" s="53"/>
      <c r="G20" s="56"/>
      <c r="H20" s="18" t="s">
        <v>21</v>
      </c>
      <c r="I20" s="4">
        <v>514334</v>
      </c>
    </row>
    <row r="21" spans="1:12" ht="26.25">
      <c r="A21" s="47"/>
      <c r="B21" s="47"/>
      <c r="C21" s="47"/>
      <c r="D21" s="50"/>
      <c r="E21" s="53"/>
      <c r="F21" s="53"/>
      <c r="G21" s="56"/>
      <c r="H21" s="19" t="s">
        <v>22</v>
      </c>
      <c r="I21" s="4">
        <v>685666</v>
      </c>
    </row>
    <row r="22" spans="1:12" ht="14.25" customHeight="1">
      <c r="A22" s="48"/>
      <c r="B22" s="48"/>
      <c r="C22" s="48"/>
      <c r="D22" s="51"/>
      <c r="E22" s="54"/>
      <c r="F22" s="54"/>
      <c r="G22" s="57"/>
      <c r="H22" s="18" t="s">
        <v>23</v>
      </c>
      <c r="I22" s="5">
        <v>0</v>
      </c>
    </row>
    <row r="23" spans="1:12" ht="15" customHeight="1">
      <c r="A23" s="46">
        <v>4</v>
      </c>
      <c r="B23" s="46">
        <v>750</v>
      </c>
      <c r="C23" s="46">
        <v>75095</v>
      </c>
      <c r="D23" s="49" t="s">
        <v>49</v>
      </c>
      <c r="E23" s="52" t="s">
        <v>19</v>
      </c>
      <c r="F23" s="52">
        <v>2018</v>
      </c>
      <c r="G23" s="55">
        <f>I23</f>
        <v>750000</v>
      </c>
      <c r="H23" s="17" t="s">
        <v>20</v>
      </c>
      <c r="I23" s="3">
        <f>I24+I25</f>
        <v>750000</v>
      </c>
    </row>
    <row r="24" spans="1:12" ht="17.25" customHeight="1">
      <c r="A24" s="47"/>
      <c r="B24" s="47"/>
      <c r="C24" s="47"/>
      <c r="D24" s="50"/>
      <c r="E24" s="53"/>
      <c r="F24" s="53"/>
      <c r="G24" s="56"/>
      <c r="H24" s="18" t="s">
        <v>21</v>
      </c>
      <c r="I24" s="4">
        <v>112500</v>
      </c>
    </row>
    <row r="25" spans="1:12" ht="26.25">
      <c r="A25" s="47"/>
      <c r="B25" s="47"/>
      <c r="C25" s="47"/>
      <c r="D25" s="50"/>
      <c r="E25" s="53"/>
      <c r="F25" s="53"/>
      <c r="G25" s="56"/>
      <c r="H25" s="19" t="s">
        <v>22</v>
      </c>
      <c r="I25" s="4">
        <v>637500</v>
      </c>
    </row>
    <row r="26" spans="1:12" ht="17.25" customHeight="1">
      <c r="A26" s="48"/>
      <c r="B26" s="48"/>
      <c r="C26" s="48"/>
      <c r="D26" s="51"/>
      <c r="E26" s="54"/>
      <c r="F26" s="54"/>
      <c r="G26" s="57"/>
      <c r="H26" s="18" t="s">
        <v>23</v>
      </c>
      <c r="I26" s="5">
        <v>0</v>
      </c>
    </row>
    <row r="27" spans="1:12" ht="15" customHeight="1">
      <c r="A27" s="46">
        <v>5</v>
      </c>
      <c r="B27" s="46">
        <v>750</v>
      </c>
      <c r="C27" s="46">
        <v>75095</v>
      </c>
      <c r="D27" s="49" t="s">
        <v>57</v>
      </c>
      <c r="E27" s="52" t="s">
        <v>19</v>
      </c>
      <c r="F27" s="52">
        <v>2018</v>
      </c>
      <c r="G27" s="55">
        <v>446401</v>
      </c>
      <c r="H27" s="17" t="s">
        <v>20</v>
      </c>
      <c r="I27" s="3">
        <f>I28+I29</f>
        <v>446401</v>
      </c>
    </row>
    <row r="28" spans="1:12" ht="17.25" customHeight="1">
      <c r="A28" s="47"/>
      <c r="B28" s="47"/>
      <c r="C28" s="47"/>
      <c r="D28" s="50"/>
      <c r="E28" s="53"/>
      <c r="F28" s="53"/>
      <c r="G28" s="56"/>
      <c r="H28" s="18" t="s">
        <v>21</v>
      </c>
      <c r="I28" s="4">
        <v>66960</v>
      </c>
    </row>
    <row r="29" spans="1:12" ht="26.25">
      <c r="A29" s="47"/>
      <c r="B29" s="47"/>
      <c r="C29" s="47"/>
      <c r="D29" s="50"/>
      <c r="E29" s="53"/>
      <c r="F29" s="53"/>
      <c r="G29" s="56"/>
      <c r="H29" s="19" t="s">
        <v>22</v>
      </c>
      <c r="I29" s="4">
        <v>379441</v>
      </c>
    </row>
    <row r="30" spans="1:12" ht="17.25" customHeight="1">
      <c r="A30" s="48"/>
      <c r="B30" s="48"/>
      <c r="C30" s="48"/>
      <c r="D30" s="51"/>
      <c r="E30" s="54"/>
      <c r="F30" s="54"/>
      <c r="G30" s="57"/>
      <c r="H30" s="18" t="s">
        <v>23</v>
      </c>
      <c r="I30" s="5">
        <v>0</v>
      </c>
    </row>
    <row r="31" spans="1:12">
      <c r="A31" s="33" t="s">
        <v>24</v>
      </c>
      <c r="B31" s="34"/>
      <c r="C31" s="34"/>
      <c r="D31" s="34"/>
      <c r="E31" s="35"/>
      <c r="F31" s="42">
        <v>2018</v>
      </c>
      <c r="G31" s="63">
        <f>SUM(G11:G30)</f>
        <v>8146401</v>
      </c>
      <c r="H31" s="17" t="s">
        <v>20</v>
      </c>
      <c r="I31" s="6">
        <f>I19+I27+I15+I11+I23</f>
        <v>8146401</v>
      </c>
    </row>
    <row r="32" spans="1:12">
      <c r="A32" s="36"/>
      <c r="B32" s="37"/>
      <c r="C32" s="37"/>
      <c r="D32" s="37"/>
      <c r="E32" s="38"/>
      <c r="F32" s="43"/>
      <c r="G32" s="64"/>
      <c r="H32" s="20" t="s">
        <v>21</v>
      </c>
      <c r="I32" s="8">
        <f>I20+I28+I16+I12+I24</f>
        <v>3236294</v>
      </c>
    </row>
    <row r="33" spans="1:11" ht="27">
      <c r="A33" s="36"/>
      <c r="B33" s="37"/>
      <c r="C33" s="37"/>
      <c r="D33" s="37"/>
      <c r="E33" s="38"/>
      <c r="F33" s="43"/>
      <c r="G33" s="64"/>
      <c r="H33" s="21" t="s">
        <v>22</v>
      </c>
      <c r="I33" s="8">
        <f t="shared" ref="I33:I34" si="0">I21+I29+I17+I13+I25</f>
        <v>2510107</v>
      </c>
    </row>
    <row r="34" spans="1:11">
      <c r="A34" s="39"/>
      <c r="B34" s="40"/>
      <c r="C34" s="40"/>
      <c r="D34" s="40"/>
      <c r="E34" s="41"/>
      <c r="F34" s="44"/>
      <c r="G34" s="65"/>
      <c r="H34" s="20" t="s">
        <v>23</v>
      </c>
      <c r="I34" s="8">
        <f t="shared" si="0"/>
        <v>2400000</v>
      </c>
    </row>
    <row r="37" spans="1:11" ht="15" customHeight="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</sheetData>
  <mergeCells count="41"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G27:G30"/>
    <mergeCell ref="A31:E34"/>
    <mergeCell ref="F31:F34"/>
    <mergeCell ref="G31:G34"/>
    <mergeCell ref="A27:A30"/>
    <mergeCell ref="B27:B30"/>
    <mergeCell ref="C27:C30"/>
    <mergeCell ref="D27:D30"/>
    <mergeCell ref="E27:E30"/>
    <mergeCell ref="F27:F30"/>
    <mergeCell ref="F23:F26"/>
    <mergeCell ref="G23:G26"/>
    <mergeCell ref="A23:A26"/>
    <mergeCell ref="B23:B26"/>
    <mergeCell ref="C23:C26"/>
    <mergeCell ref="D23:D26"/>
    <mergeCell ref="E23:E26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9">
      <c r="G1" s="58" t="s">
        <v>26</v>
      </c>
      <c r="H1" s="58"/>
      <c r="I1" s="58"/>
    </row>
    <row r="3" spans="1:9">
      <c r="A3" s="59" t="s">
        <v>37</v>
      </c>
      <c r="B3" s="59"/>
      <c r="C3" s="59"/>
      <c r="D3" s="59"/>
      <c r="E3" s="59"/>
      <c r="F3" s="59"/>
      <c r="G3" s="59"/>
      <c r="H3" s="59"/>
      <c r="I3" s="59"/>
    </row>
    <row r="5" spans="1:9">
      <c r="A5" s="9"/>
      <c r="B5" s="9"/>
      <c r="C5" s="9"/>
      <c r="D5" s="9"/>
      <c r="E5" s="9" t="s">
        <v>1</v>
      </c>
      <c r="F5" s="9"/>
      <c r="G5" s="9"/>
      <c r="H5" s="14"/>
      <c r="I5" s="60" t="s">
        <v>52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9">
      <c r="A11" s="46">
        <v>1</v>
      </c>
      <c r="B11" s="46">
        <v>600</v>
      </c>
      <c r="C11" s="46">
        <v>60014</v>
      </c>
      <c r="D11" s="49" t="s">
        <v>51</v>
      </c>
      <c r="E11" s="52" t="s">
        <v>33</v>
      </c>
      <c r="F11" s="52">
        <v>2019</v>
      </c>
      <c r="G11" s="55">
        <f>I11</f>
        <v>4500000</v>
      </c>
      <c r="H11" s="17" t="s">
        <v>20</v>
      </c>
      <c r="I11" s="6">
        <f>SUM(I12:I14)</f>
        <v>4500000</v>
      </c>
    </row>
    <row r="12" spans="1:9">
      <c r="A12" s="47"/>
      <c r="B12" s="47"/>
      <c r="C12" s="47"/>
      <c r="D12" s="50"/>
      <c r="E12" s="53"/>
      <c r="F12" s="53"/>
      <c r="G12" s="56"/>
      <c r="H12" s="18" t="s">
        <v>21</v>
      </c>
      <c r="I12" s="7">
        <v>2250000</v>
      </c>
    </row>
    <row r="13" spans="1:9" ht="26.25">
      <c r="A13" s="47"/>
      <c r="B13" s="47"/>
      <c r="C13" s="47"/>
      <c r="D13" s="50"/>
      <c r="E13" s="53"/>
      <c r="F13" s="53"/>
      <c r="G13" s="56"/>
      <c r="H13" s="19" t="s">
        <v>22</v>
      </c>
      <c r="I13" s="22">
        <v>0</v>
      </c>
    </row>
    <row r="14" spans="1:9">
      <c r="A14" s="48"/>
      <c r="B14" s="48"/>
      <c r="C14" s="48"/>
      <c r="D14" s="51"/>
      <c r="E14" s="54"/>
      <c r="F14" s="54"/>
      <c r="G14" s="57"/>
      <c r="H14" s="18" t="s">
        <v>23</v>
      </c>
      <c r="I14" s="22">
        <v>2250000</v>
      </c>
    </row>
    <row r="15" spans="1:9">
      <c r="A15" s="46">
        <v>2</v>
      </c>
      <c r="B15" s="46">
        <v>750</v>
      </c>
      <c r="C15" s="46">
        <v>75095</v>
      </c>
      <c r="D15" s="49" t="s">
        <v>47</v>
      </c>
      <c r="E15" s="52" t="s">
        <v>19</v>
      </c>
      <c r="F15" s="52">
        <v>2019</v>
      </c>
      <c r="G15" s="55">
        <f>I15</f>
        <v>950000</v>
      </c>
      <c r="H15" s="17" t="s">
        <v>20</v>
      </c>
      <c r="I15" s="6">
        <f>SUM(I16:I18)</f>
        <v>950000</v>
      </c>
    </row>
    <row r="16" spans="1:9">
      <c r="A16" s="47"/>
      <c r="B16" s="47"/>
      <c r="C16" s="47"/>
      <c r="D16" s="50"/>
      <c r="E16" s="53"/>
      <c r="F16" s="53"/>
      <c r="G16" s="56"/>
      <c r="H16" s="18" t="s">
        <v>21</v>
      </c>
      <c r="I16" s="7">
        <v>142500</v>
      </c>
    </row>
    <row r="17" spans="1:9" ht="26.25">
      <c r="A17" s="47"/>
      <c r="B17" s="47"/>
      <c r="C17" s="47"/>
      <c r="D17" s="50"/>
      <c r="E17" s="53"/>
      <c r="F17" s="53"/>
      <c r="G17" s="56"/>
      <c r="H17" s="19" t="s">
        <v>22</v>
      </c>
      <c r="I17" s="22">
        <v>807500</v>
      </c>
    </row>
    <row r="18" spans="1:9">
      <c r="A18" s="48"/>
      <c r="B18" s="48"/>
      <c r="C18" s="48"/>
      <c r="D18" s="51"/>
      <c r="E18" s="54"/>
      <c r="F18" s="54"/>
      <c r="G18" s="57"/>
      <c r="H18" s="18" t="s">
        <v>23</v>
      </c>
      <c r="I18" s="22">
        <v>0</v>
      </c>
    </row>
    <row r="19" spans="1:9">
      <c r="A19" s="46">
        <v>3</v>
      </c>
      <c r="B19" s="46">
        <v>750</v>
      </c>
      <c r="C19" s="46">
        <v>75095</v>
      </c>
      <c r="D19" s="49" t="s">
        <v>48</v>
      </c>
      <c r="E19" s="52" t="s">
        <v>19</v>
      </c>
      <c r="F19" s="52">
        <v>2019</v>
      </c>
      <c r="G19" s="55">
        <f>I19</f>
        <v>993335</v>
      </c>
      <c r="H19" s="17" t="s">
        <v>20</v>
      </c>
      <c r="I19" s="3">
        <f>I20+I21</f>
        <v>993335</v>
      </c>
    </row>
    <row r="20" spans="1:9">
      <c r="A20" s="47"/>
      <c r="B20" s="47"/>
      <c r="C20" s="47"/>
      <c r="D20" s="50"/>
      <c r="E20" s="53"/>
      <c r="F20" s="53"/>
      <c r="G20" s="56"/>
      <c r="H20" s="18" t="s">
        <v>21</v>
      </c>
      <c r="I20" s="4">
        <v>307666</v>
      </c>
    </row>
    <row r="21" spans="1:9" ht="26.25">
      <c r="A21" s="47"/>
      <c r="B21" s="47"/>
      <c r="C21" s="47"/>
      <c r="D21" s="50"/>
      <c r="E21" s="53"/>
      <c r="F21" s="53"/>
      <c r="G21" s="56"/>
      <c r="H21" s="19" t="s">
        <v>22</v>
      </c>
      <c r="I21" s="4">
        <v>685669</v>
      </c>
    </row>
    <row r="22" spans="1:9">
      <c r="A22" s="48"/>
      <c r="B22" s="48"/>
      <c r="C22" s="48"/>
      <c r="D22" s="51"/>
      <c r="E22" s="54"/>
      <c r="F22" s="54"/>
      <c r="G22" s="57"/>
      <c r="H22" s="18" t="s">
        <v>23</v>
      </c>
      <c r="I22" s="5">
        <v>0</v>
      </c>
    </row>
    <row r="23" spans="1:9">
      <c r="A23" s="46">
        <v>4</v>
      </c>
      <c r="B23" s="46">
        <v>750</v>
      </c>
      <c r="C23" s="46">
        <v>75095</v>
      </c>
      <c r="D23" s="49" t="s">
        <v>49</v>
      </c>
      <c r="E23" s="52" t="s">
        <v>19</v>
      </c>
      <c r="F23" s="52">
        <v>2019</v>
      </c>
      <c r="G23" s="55">
        <f>I23</f>
        <v>750000</v>
      </c>
      <c r="H23" s="17" t="s">
        <v>20</v>
      </c>
      <c r="I23" s="3">
        <f>I24+I25</f>
        <v>750000</v>
      </c>
    </row>
    <row r="24" spans="1:9">
      <c r="A24" s="47"/>
      <c r="B24" s="47"/>
      <c r="C24" s="47"/>
      <c r="D24" s="50"/>
      <c r="E24" s="53"/>
      <c r="F24" s="53"/>
      <c r="G24" s="56"/>
      <c r="H24" s="18" t="s">
        <v>21</v>
      </c>
      <c r="I24" s="4">
        <v>112500</v>
      </c>
    </row>
    <row r="25" spans="1:9" ht="26.25">
      <c r="A25" s="47"/>
      <c r="B25" s="47"/>
      <c r="C25" s="47"/>
      <c r="D25" s="50"/>
      <c r="E25" s="53"/>
      <c r="F25" s="53"/>
      <c r="G25" s="56"/>
      <c r="H25" s="19" t="s">
        <v>22</v>
      </c>
      <c r="I25" s="4">
        <v>637500</v>
      </c>
    </row>
    <row r="26" spans="1:9" ht="27.75" customHeight="1">
      <c r="A26" s="48"/>
      <c r="B26" s="48"/>
      <c r="C26" s="48"/>
      <c r="D26" s="51"/>
      <c r="E26" s="54"/>
      <c r="F26" s="54"/>
      <c r="G26" s="57"/>
      <c r="H26" s="18" t="s">
        <v>23</v>
      </c>
      <c r="I26" s="5">
        <v>0</v>
      </c>
    </row>
    <row r="27" spans="1:9">
      <c r="A27" s="33" t="s">
        <v>24</v>
      </c>
      <c r="B27" s="34"/>
      <c r="C27" s="34"/>
      <c r="D27" s="34"/>
      <c r="E27" s="35"/>
      <c r="F27" s="42">
        <v>2019</v>
      </c>
      <c r="G27" s="63">
        <f>SUM(G11:G26)</f>
        <v>7193335</v>
      </c>
      <c r="H27" s="17" t="s">
        <v>20</v>
      </c>
      <c r="I27" s="6">
        <f>I19+I23+I15+I11</f>
        <v>7193335</v>
      </c>
    </row>
    <row r="28" spans="1:9">
      <c r="A28" s="36"/>
      <c r="B28" s="37"/>
      <c r="C28" s="37"/>
      <c r="D28" s="37"/>
      <c r="E28" s="38"/>
      <c r="F28" s="43"/>
      <c r="G28" s="64"/>
      <c r="H28" s="20" t="s">
        <v>21</v>
      </c>
      <c r="I28" s="8">
        <f>I20+I24+I16+I12</f>
        <v>2812666</v>
      </c>
    </row>
    <row r="29" spans="1:9" ht="27">
      <c r="A29" s="36"/>
      <c r="B29" s="37"/>
      <c r="C29" s="37"/>
      <c r="D29" s="37"/>
      <c r="E29" s="38"/>
      <c r="F29" s="43"/>
      <c r="G29" s="64"/>
      <c r="H29" s="21" t="s">
        <v>22</v>
      </c>
      <c r="I29" s="8">
        <f>I21+I25+I17+I13</f>
        <v>2130669</v>
      </c>
    </row>
    <row r="30" spans="1:9">
      <c r="A30" s="39"/>
      <c r="B30" s="40"/>
      <c r="C30" s="40"/>
      <c r="D30" s="40"/>
      <c r="E30" s="41"/>
      <c r="F30" s="44"/>
      <c r="G30" s="65"/>
      <c r="H30" s="20" t="s">
        <v>23</v>
      </c>
      <c r="I30" s="8">
        <f>I26+I22+I18+I14</f>
        <v>2250000</v>
      </c>
    </row>
  </sheetData>
  <mergeCells count="34">
    <mergeCell ref="C11:C14"/>
    <mergeCell ref="F11:F14"/>
    <mergeCell ref="G11:G14"/>
    <mergeCell ref="D11:D14"/>
    <mergeCell ref="E11:E14"/>
    <mergeCell ref="A27:E30"/>
    <mergeCell ref="F27:F30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G27:G30"/>
    <mergeCell ref="G19:G22"/>
    <mergeCell ref="F23:F26"/>
    <mergeCell ref="G23:G26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2016</vt:lpstr>
      <vt:lpstr>INWESTYCJE 2017</vt:lpstr>
      <vt:lpstr>INWESTYCJE 2018</vt:lpstr>
      <vt:lpstr>INWESTYCJE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2016-05-10T06:33:27Z</cp:lastPrinted>
  <dcterms:created xsi:type="dcterms:W3CDTF">2014-05-21T08:43:04Z</dcterms:created>
  <dcterms:modified xsi:type="dcterms:W3CDTF">2016-06-16T08:41:57Z</dcterms:modified>
</cp:coreProperties>
</file>