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6135" activeTab="0"/>
  </bookViews>
  <sheets>
    <sheet name="Dochody" sheetId="1" r:id="rId1"/>
    <sheet name="Wydatki" sheetId="2" r:id="rId2"/>
    <sheet name="Przychody i rozchody" sheetId="3" r:id="rId3"/>
    <sheet name="Zadania zlecone" sheetId="4" r:id="rId4"/>
    <sheet name="Porozumienia" sheetId="5" r:id="rId5"/>
    <sheet name="Dotacje podmiotowe" sheetId="6" r:id="rId6"/>
    <sheet name="Inwestycje" sheetId="7" r:id="rId7"/>
  </sheets>
  <definedNames/>
  <calcPr fullCalcOnLoad="1"/>
</workbook>
</file>

<file path=xl/sharedStrings.xml><?xml version="1.0" encoding="utf-8"?>
<sst xmlns="http://schemas.openxmlformats.org/spreadsheetml/2006/main" count="1149" uniqueCount="465">
  <si>
    <t xml:space="preserve"> Rady Powiatu w Świdwinie</t>
  </si>
  <si>
    <t>Dział</t>
  </si>
  <si>
    <t>Rozdział</t>
  </si>
  <si>
    <t>0 920</t>
  </si>
  <si>
    <t>Pozostałe odsetki</t>
  </si>
  <si>
    <t>0 830</t>
  </si>
  <si>
    <t>Wpływy z usług</t>
  </si>
  <si>
    <t>Wydatki</t>
  </si>
  <si>
    <t>Nazwa zadania</t>
  </si>
  <si>
    <t>Lp.</t>
  </si>
  <si>
    <t>RAZEM</t>
  </si>
  <si>
    <t>OGÓŁEM</t>
  </si>
  <si>
    <t>x</t>
  </si>
  <si>
    <t>1.</t>
  </si>
  <si>
    <t>2.</t>
  </si>
  <si>
    <t>3.</t>
  </si>
  <si>
    <t>2011 r.</t>
  </si>
  <si>
    <t>Załącznik Nr 3 do uchwały</t>
  </si>
  <si>
    <t>Treść</t>
  </si>
  <si>
    <t xml:space="preserve">Klasyfikacja </t>
  </si>
  <si>
    <t xml:space="preserve">Kwota </t>
  </si>
  <si>
    <t>§</t>
  </si>
  <si>
    <t>Przychody ogółem:</t>
  </si>
  <si>
    <t>Kredyty</t>
  </si>
  <si>
    <t>§ 952</t>
  </si>
  <si>
    <t>Pożyczki</t>
  </si>
  <si>
    <t xml:space="preserve">Pożyczki na finansowanie zadań realizowanych </t>
  </si>
  <si>
    <t>§ 903</t>
  </si>
  <si>
    <t>z udziałem środków pochodzących z budżetu UE</t>
  </si>
  <si>
    <t>4.</t>
  </si>
  <si>
    <t>Spłaty pożyczek udzielonych</t>
  </si>
  <si>
    <t>§ 951</t>
  </si>
  <si>
    <t>5.</t>
  </si>
  <si>
    <t>Prywatyzacja majątku jst</t>
  </si>
  <si>
    <t>§ 944</t>
  </si>
  <si>
    <t>6.</t>
  </si>
  <si>
    <t>Nadwyżka budżetu z lat ubiegłych</t>
  </si>
  <si>
    <t>§ 957</t>
  </si>
  <si>
    <t>7.</t>
  </si>
  <si>
    <t>Papiery wartościowe (obligacje)</t>
  </si>
  <si>
    <t>§ 931</t>
  </si>
  <si>
    <t>8.</t>
  </si>
  <si>
    <t>Inne źródła (wolne środki)</t>
  </si>
  <si>
    <t>Rozchody ogółem:</t>
  </si>
  <si>
    <t>Spłaty kredytów</t>
  </si>
  <si>
    <t>§ 992</t>
  </si>
  <si>
    <t xml:space="preserve">Spłaty pożyczek </t>
  </si>
  <si>
    <t>Spłaty pożyczek otrzymanych na finansowanie</t>
  </si>
  <si>
    <t>zadań realizowanych z udziałem środków pochodzących</t>
  </si>
  <si>
    <t>§ 963</t>
  </si>
  <si>
    <t>z budżetu UE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</si>
  <si>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</si>
  <si>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</si>
  <si>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</si>
  <si>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</si>
  <si>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</si>
  <si>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</si>
  <si>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</si>
  <si>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</si>
  <si>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 xml:space="preserve">                             Nazwa instytucji</t>
  </si>
  <si>
    <t>Kwota dotacji</t>
  </si>
  <si>
    <t>Młodzieżowy Ośrodek Wychowawczy w Rzepczynie</t>
  </si>
  <si>
    <t>Prywatne Liceum Ogólnokształcące w Świdwinie</t>
  </si>
  <si>
    <t>Prywatne Policealne Studium dla Dorosłych w Świdwinie</t>
  </si>
  <si>
    <t>Policealne Studium ZDZ w Połczynie Zdroju</t>
  </si>
  <si>
    <t>Ogółem kwota</t>
  </si>
  <si>
    <t>dotacji</t>
  </si>
  <si>
    <t>Rehabilitacja zawodowa i społeczna osób niepełnosprawnych (Warsztaty Terapii Zajęciowej)</t>
  </si>
  <si>
    <t>Kultura fizyczna i sport</t>
  </si>
  <si>
    <t>Dotacje podmiotowe dla jednostek sektora finansów publicznych</t>
  </si>
  <si>
    <t xml:space="preserve">        </t>
  </si>
  <si>
    <t>Źródła dochodów</t>
  </si>
  <si>
    <t>Plan</t>
  </si>
  <si>
    <t>z tego:</t>
  </si>
  <si>
    <t>Dochody bieżące</t>
  </si>
  <si>
    <t>Dochody majątkowe</t>
  </si>
  <si>
    <t>0 10</t>
  </si>
  <si>
    <t>ROLNICTWO I ŁOWIECTWO</t>
  </si>
  <si>
    <t>0 1005</t>
  </si>
  <si>
    <t>Prace geodezyjno - urządzeniowe na potrzeby rolnictwa</t>
  </si>
  <si>
    <t>Dotacje celowe otrzymane z budżetu państwa na zadania bieżące z zakresu</t>
  </si>
  <si>
    <t>administracji rządowej oraz inne zadania zlecone ustawami realizowane przez powiat</t>
  </si>
  <si>
    <t>0 20</t>
  </si>
  <si>
    <t>LEŚNICTWO</t>
  </si>
  <si>
    <t>0 2001</t>
  </si>
  <si>
    <t>Gospodarka leśna</t>
  </si>
  <si>
    <t>TRANSPORT I ŁĄCZNOŚĆ</t>
  </si>
  <si>
    <t>Drogi publiczne powiatowe</t>
  </si>
  <si>
    <t>0 750</t>
  </si>
  <si>
    <t>Dochody z najmu i dzierżawy składników majątkowych Skarbu Państwa,</t>
  </si>
  <si>
    <t>jednostek samorządu terytorialnego lub innych jednostek zaliczanych do sektora</t>
  </si>
  <si>
    <t>finansów publicznych oraz umów o podobnym charakterze</t>
  </si>
  <si>
    <t>0 970</t>
  </si>
  <si>
    <t>Wpływy z różnych dochodów</t>
  </si>
  <si>
    <t>GOSPODARKA MIESZKANIOWA</t>
  </si>
  <si>
    <t>Gospodarka gruntami i nieruchomościami</t>
  </si>
  <si>
    <t>0 470</t>
  </si>
  <si>
    <t>Wpływy z opłat za zarząd, użytkowanie i użytkowanie wieczyste nieruchomości</t>
  </si>
  <si>
    <t>0 870</t>
  </si>
  <si>
    <t xml:space="preserve">Wpływy ze sprzedaży składników majątkowych </t>
  </si>
  <si>
    <t>Dochody jednostek samorządu terytorialnego związane z realizacją zadań z zakresu</t>
  </si>
  <si>
    <t>administracji rządowej oraz innych zadań zleconych ustawami</t>
  </si>
  <si>
    <t>DZIAŁALNOŚĆ USŁUGOWA</t>
  </si>
  <si>
    <t>Prace geodezyjne i kartograficzne (nieinwestycyjne)</t>
  </si>
  <si>
    <t>Opracowania geodezyjne i kartograficzne</t>
  </si>
  <si>
    <t>Nadzór budowlany</t>
  </si>
  <si>
    <t>Dotacje celowe otrzymane z budżetu państwa na inwestycje i zakupy inwestycyjne</t>
  </si>
  <si>
    <t>z zakresu administracji rządowej oraz inne zadania zlecone ustawami realizowane</t>
  </si>
  <si>
    <t xml:space="preserve">przez powiat </t>
  </si>
  <si>
    <t>ADMINISTRACJA PUBLICZNA</t>
  </si>
  <si>
    <t>Urzędy wojewódzkie</t>
  </si>
  <si>
    <t>Starostwa powiatowe</t>
  </si>
  <si>
    <t>Kwalifikacja wojskowa</t>
  </si>
  <si>
    <t>Dotacje celowe otrzymane z budżetu państwa na zadania bieżące realizowane</t>
  </si>
  <si>
    <t>przez powiat na podstawie porozumień z organami administracji rządowej</t>
  </si>
  <si>
    <t>BEZPIECZEŃSTWO PUBLICZNE I OCHRONA</t>
  </si>
  <si>
    <t>PRZECIWPOŻAROWA</t>
  </si>
  <si>
    <t>Komendy powiatowe Państwowej Straży Pożarnej</t>
  </si>
  <si>
    <t>DOCHODY OD OSÓB PRAWNYCH, OD OSÓB FIZYCZNYCH</t>
  </si>
  <si>
    <t>I OD INNYCH JEDN. NIEPOSIADAJĄCYCH OSOBOWOŚCI</t>
  </si>
  <si>
    <t>PRAWNEJ ORAZ WYDATKI ZWIĄZANE Z ICH POBOREM</t>
  </si>
  <si>
    <t>Udziały powiatów w podatkach stanowiących dochód budżetu państwa</t>
  </si>
  <si>
    <t>0 010</t>
  </si>
  <si>
    <t>Podatek dochodowy od osób fizycznych</t>
  </si>
  <si>
    <t>0 020</t>
  </si>
  <si>
    <t>Podatek dochodowy od osób prawnych</t>
  </si>
  <si>
    <t>RÓŻNE ROZLICZENIA</t>
  </si>
  <si>
    <t>Część oświatowa subwencji ogólnej dla jedn.sam.terytorialnego</t>
  </si>
  <si>
    <t>Subwencje ogólne z budżetu państwa</t>
  </si>
  <si>
    <t>Część wyrównawcza subwencji ogólnej dla powiatów</t>
  </si>
  <si>
    <t>Część równoważąca subwencji ogólnej dla powiatów</t>
  </si>
  <si>
    <t>OŚWIATA I WYCHOWANIE</t>
  </si>
  <si>
    <t xml:space="preserve">Licea ogólnokształcące </t>
  </si>
  <si>
    <t>0 690</t>
  </si>
  <si>
    <t>Wpływy z różnych opłat</t>
  </si>
  <si>
    <t xml:space="preserve">Szkoły zawodowe </t>
  </si>
  <si>
    <t xml:space="preserve"> 0 970</t>
  </si>
  <si>
    <t>OCHRONA ZDROWIA</t>
  </si>
  <si>
    <t>Składki na ubezpieczenie zdrowotne oraz świadczenia dla osób</t>
  </si>
  <si>
    <t>nieobjętych obowiązkiem ubezpieczenia zdrowotnego</t>
  </si>
  <si>
    <t>POMOC SPOŁECZNA</t>
  </si>
  <si>
    <t>Placówki opiekuńczo - wychowawcze</t>
  </si>
  <si>
    <t>0 680</t>
  </si>
  <si>
    <t>Wpływy od rodziców z tytułu odpłatności za utrzymanie dzieci (wychowanków)</t>
  </si>
  <si>
    <t>w placówkach opiekuńczo - wychowawczych</t>
  </si>
  <si>
    <t>Domy pomocy społecznej</t>
  </si>
  <si>
    <t>Dotacje celowe otrzymane z budżetu państwa na realizację bieżących zadań własnych</t>
  </si>
  <si>
    <t xml:space="preserve"> powiatu</t>
  </si>
  <si>
    <t>Rodziny zastępcze</t>
  </si>
  <si>
    <t xml:space="preserve">Zadania w zakresie przeciwdziałania przemocy w rodzinie </t>
  </si>
  <si>
    <t>POZOSTAŁE ZADANIA W ZAKRESIE POLITYKI</t>
  </si>
  <si>
    <t>SPOŁECZNEJ</t>
  </si>
  <si>
    <t>Zespoły ds. orzekania o niepełnosprawności</t>
  </si>
  <si>
    <t xml:space="preserve">Fundusz Pracy                    </t>
  </si>
  <si>
    <t>Środki z Funduszu Pracy otrzymane przez powiat z przeznaczeniem na finansowanie</t>
  </si>
  <si>
    <t xml:space="preserve">kosztów wynagrodzenia i składek na ubezpieczenia społeczne pracowników </t>
  </si>
  <si>
    <t>powiatowego urzędu pracy</t>
  </si>
  <si>
    <t>EDUKACYJNA OPIEKA WYCHOWAWCZA</t>
  </si>
  <si>
    <t>Specjalne ośrodki szkolno - wychowawcze</t>
  </si>
  <si>
    <t xml:space="preserve"> 0 690</t>
  </si>
  <si>
    <t>Internaty i bursy szkolne</t>
  </si>
  <si>
    <t>Domy wczasów dziecięcych</t>
  </si>
  <si>
    <t>KULTURA FIZYCZNA I SPORT</t>
  </si>
  <si>
    <t xml:space="preserve">OGÓŁEM  DOCHODY </t>
  </si>
  <si>
    <t>w tym:</t>
  </si>
  <si>
    <t xml:space="preserve">Nazwa </t>
  </si>
  <si>
    <t>Wynagrodz.</t>
  </si>
  <si>
    <t xml:space="preserve">Dotacje </t>
  </si>
  <si>
    <t>Świadczenia</t>
  </si>
  <si>
    <t>Wydatki na</t>
  </si>
  <si>
    <t xml:space="preserve">Wydatki </t>
  </si>
  <si>
    <t>i składki</t>
  </si>
  <si>
    <t xml:space="preserve">związane z </t>
  </si>
  <si>
    <t>na zadania</t>
  </si>
  <si>
    <t>na rzecz</t>
  </si>
  <si>
    <t>programy</t>
  </si>
  <si>
    <t>majątkowe</t>
  </si>
  <si>
    <t>bieżące</t>
  </si>
  <si>
    <t>od nich</t>
  </si>
  <si>
    <t>reali.zadań</t>
  </si>
  <si>
    <t>osób</t>
  </si>
  <si>
    <t xml:space="preserve">finansow. </t>
  </si>
  <si>
    <t>naliczane</t>
  </si>
  <si>
    <t>statutowych</t>
  </si>
  <si>
    <t>fizycznych</t>
  </si>
  <si>
    <t>z udziałem</t>
  </si>
  <si>
    <t xml:space="preserve">środków </t>
  </si>
  <si>
    <t>pkt 2i3uofp</t>
  </si>
  <si>
    <t xml:space="preserve">Prace geodezyjno - urządzeniowe </t>
  </si>
  <si>
    <t>na potrzeby rolnictwa</t>
  </si>
  <si>
    <t>0 2002</t>
  </si>
  <si>
    <t>Nadzór nad gospodarką leśną</t>
  </si>
  <si>
    <t xml:space="preserve">Powiatowy Zarząd Dróg w Świdwinie </t>
  </si>
  <si>
    <t>Prace geodezyjne i kartograficzne</t>
  </si>
  <si>
    <t>Rady powiatów</t>
  </si>
  <si>
    <t>Promocja jednostek samorządu ter.</t>
  </si>
  <si>
    <t>Pozostała działalność</t>
  </si>
  <si>
    <t xml:space="preserve">BEZPIECZEŃSTWO PUBLICZNE </t>
  </si>
  <si>
    <t>Zarządzanie kryzysowe</t>
  </si>
  <si>
    <t>OBSŁUGA DŁUGU PUBLICZNEGO</t>
  </si>
  <si>
    <t>Obsługa kredytów jedn.sam.terytor.</t>
  </si>
  <si>
    <t>Rezerwy ogólne i celowe</t>
  </si>
  <si>
    <t xml:space="preserve"> - rezerwa ogólna</t>
  </si>
  <si>
    <t xml:space="preserve"> - rezerwa celowa</t>
  </si>
  <si>
    <t>Szkoły podstawowe specjalne</t>
  </si>
  <si>
    <t>SOSzW w Sławoborzu</t>
  </si>
  <si>
    <t>Gimnazja specjalne</t>
  </si>
  <si>
    <t>MOW w  Rzepczynie</t>
  </si>
  <si>
    <t>Inne formy kształcenia osobno niewymienione</t>
  </si>
  <si>
    <t>Licea ogólnokształcące</t>
  </si>
  <si>
    <t>Zespół Szkół Ponadgimnazjalnych Świdwin</t>
  </si>
  <si>
    <t>Policealne Studium ZDZ Połczyn Zdrój</t>
  </si>
  <si>
    <t>Szkoły zawodowe</t>
  </si>
  <si>
    <t>Zespół Szkół Rolniczych CKP Świdwin</t>
  </si>
  <si>
    <t>Dokształcanie i doskonalenie nauczycieli</t>
  </si>
  <si>
    <t>Starostwo Powiatowe</t>
  </si>
  <si>
    <t>Składki na ubezpieczenia zdrowotne</t>
  </si>
  <si>
    <t>oraz świadczenia dla osób nieobjętych</t>
  </si>
  <si>
    <t>obowiązkiem ubezpieczenia zdrowotnego</t>
  </si>
  <si>
    <t>Powiatowy Urząd Pracy Świdwin</t>
  </si>
  <si>
    <t>POWS "Dzieciowisko" Świdwin</t>
  </si>
  <si>
    <t xml:space="preserve">PCPR w Świdwinie </t>
  </si>
  <si>
    <t>Domy Pomocy Społecznej</t>
  </si>
  <si>
    <t>DPS Krzecko</t>
  </si>
  <si>
    <t>DPS Modrzewiec</t>
  </si>
  <si>
    <t>Powiatowe centra pomocy rodzinie</t>
  </si>
  <si>
    <t>POZOSTAŁE ZADANIA W ZAKRESIE</t>
  </si>
  <si>
    <t>POLITYKI SPOŁECZNEJ</t>
  </si>
  <si>
    <t xml:space="preserve">Rehabilitacja zawodowa i społeczna osób </t>
  </si>
  <si>
    <t>niepełnosprawnych (WTZ))</t>
  </si>
  <si>
    <t>Powiatowe Urzędy Pracy</t>
  </si>
  <si>
    <t xml:space="preserve">Pozostała działalność </t>
  </si>
  <si>
    <t>EDUKACYJNA OPIEKA WYCHOW.</t>
  </si>
  <si>
    <t>Poradnie psychologiczno - pedagogiczne</t>
  </si>
  <si>
    <t>Poradnia PP w Połczynie Zdroju</t>
  </si>
  <si>
    <t>Poradnia PP w Świdwinie</t>
  </si>
  <si>
    <t xml:space="preserve">Internaty i bursy szkolne </t>
  </si>
  <si>
    <t>DWD Połczyn Zdrój</t>
  </si>
  <si>
    <t>Młodzieżowe ośrodki wychowawcze</t>
  </si>
  <si>
    <t xml:space="preserve">MOW w Rzepczynie </t>
  </si>
  <si>
    <t xml:space="preserve">Dokształcanie i doskonalenie nauczycieli </t>
  </si>
  <si>
    <t xml:space="preserve">KULTURA I OCHRONA DZIEDZICTWA </t>
  </si>
  <si>
    <t xml:space="preserve">NARODOWEGO </t>
  </si>
  <si>
    <t>Biblioteki</t>
  </si>
  <si>
    <t>OGÓŁEM  WYDATKI</t>
  </si>
  <si>
    <t>Załącznik Nr 4 do uchwały</t>
  </si>
  <si>
    <t xml:space="preserve">Dochody i wydatki związane z realizacją zadań z zakresu administracji rządowej i innych zadań </t>
  </si>
  <si>
    <t xml:space="preserve">z tego: </t>
  </si>
  <si>
    <t>Wydatki jednostek budżetowych</t>
  </si>
  <si>
    <t xml:space="preserve">Rozdział </t>
  </si>
  <si>
    <t>Dotacje</t>
  </si>
  <si>
    <t xml:space="preserve">Wynagrodzenia </t>
  </si>
  <si>
    <t>świadczenia</t>
  </si>
  <si>
    <t>finansowane</t>
  </si>
  <si>
    <t>ogółem</t>
  </si>
  <si>
    <t xml:space="preserve">i składki od </t>
  </si>
  <si>
    <t xml:space="preserve">związane </t>
  </si>
  <si>
    <t xml:space="preserve">na </t>
  </si>
  <si>
    <t xml:space="preserve">majątkowe </t>
  </si>
  <si>
    <t xml:space="preserve">( 6 + 11 ) </t>
  </si>
  <si>
    <t xml:space="preserve">nich naliczane </t>
  </si>
  <si>
    <t>z realizacją</t>
  </si>
  <si>
    <t xml:space="preserve">rzecz </t>
  </si>
  <si>
    <t xml:space="preserve">środków o </t>
  </si>
  <si>
    <t xml:space="preserve">zadań </t>
  </si>
  <si>
    <t xml:space="preserve">mowa w </t>
  </si>
  <si>
    <t>art. 5 ust.1</t>
  </si>
  <si>
    <t>pkt 2i3 uofp</t>
  </si>
  <si>
    <t xml:space="preserve">Prace geodezyjna - urządzeniowe </t>
  </si>
  <si>
    <t xml:space="preserve">Prace geodezyjne i kartograficzne </t>
  </si>
  <si>
    <t>BEZPIECZEŃSTWO PUBLICZNE I OCHRONA PRZECIWPOŻAROWA</t>
  </si>
  <si>
    <t xml:space="preserve">Składki na ubezpieczenie zdrowotne oraz </t>
  </si>
  <si>
    <t>świadczenia dla osób nieobjętych obowiązkiem</t>
  </si>
  <si>
    <t>ubezpieczenia  zdrowotnego</t>
  </si>
  <si>
    <t xml:space="preserve">Zadania w zakresie przeciwdziałania </t>
  </si>
  <si>
    <t xml:space="preserve">przemocy w rodzinie </t>
  </si>
  <si>
    <t>POZOSTAŁE ZADANIA W ZAKRESIE POLITYKI SPOŁECZNEJ</t>
  </si>
  <si>
    <t>Załącznik Nr 5 do uchwały</t>
  </si>
  <si>
    <t>Dochody i wydatki związane z realizacją zadań z zakresu administracji rządowej wykonywanych na podstawie</t>
  </si>
  <si>
    <t>Załącznik Nr 6 do uchwały</t>
  </si>
  <si>
    <t xml:space="preserve">Dochody i wydatki związane z realizacją zadań wykonywanych na podstawie porozumień (umów) </t>
  </si>
  <si>
    <t>KULTURA I OCHRONA DZIEDZICTWA NARODOWEGO</t>
  </si>
  <si>
    <t>Wydatki na programy finansowane z udziałem środków pochodzących z budżetu Unii Europejskiej oraz niepodlegających zwrotowi środków z pomocy udzielanej przez państwa członkowskie Europejskiego Porozumienia o Wolnym Handlu (EFTA) oraz inych środków pochodzących ze źródeł zagranicznych niepodlegających zwrotowi,w części związanej z realizacją zadań Gminy/Powiatu</t>
  </si>
  <si>
    <t>z tego</t>
  </si>
  <si>
    <t>Dotacje na zadania bieżące</t>
  </si>
  <si>
    <t>Świadczenia na rzecz osób fizycznych</t>
  </si>
  <si>
    <t>Wydatki majątkowe</t>
  </si>
  <si>
    <t>Wydatki związane z realizacją zadań statutowych</t>
  </si>
  <si>
    <t>Wynagrodzenia i składki od nich naliczane</t>
  </si>
  <si>
    <t>Wydatki bieżące</t>
  </si>
  <si>
    <t>Wydatki ogółem (6+11)</t>
  </si>
  <si>
    <t>Dotacje ogółem</t>
  </si>
  <si>
    <t xml:space="preserve"> DOCHODY BUDŻETU  POWIATU ŚWIDWIŃSKIEGO</t>
  </si>
  <si>
    <t>WYDATKI BUDŻETU POWIATU ŚWIDWIŃSKIEGO</t>
  </si>
  <si>
    <t>Wpływy z innych opłat stanowiących dochody jednostek samorządu</t>
  </si>
  <si>
    <t>terytorialnego na podstawie ustaw</t>
  </si>
  <si>
    <t xml:space="preserve"> 0 420</t>
  </si>
  <si>
    <t xml:space="preserve">Wpływy z opłaty komunikacyjnej </t>
  </si>
  <si>
    <t xml:space="preserve"> 0 830</t>
  </si>
  <si>
    <t xml:space="preserve"> 0 490</t>
  </si>
  <si>
    <t xml:space="preserve">Wpływy z innych lokalnych opłat pobieranych przez jednostki samorządu </t>
  </si>
  <si>
    <t>terytorialnego na podstawie odrębnych ustaw</t>
  </si>
  <si>
    <t xml:space="preserve"> 0 750</t>
  </si>
  <si>
    <t xml:space="preserve">Szpitale ogólne </t>
  </si>
  <si>
    <t xml:space="preserve">OŚWIATA I WYCHOWANIE </t>
  </si>
  <si>
    <t>GOSPODARKA KOMUNALNA I OCHRONA ŚRODOWISKA</t>
  </si>
  <si>
    <t xml:space="preserve">Wpływy i wydatki związane z gromadzeniem środków z opłat i kar za </t>
  </si>
  <si>
    <t xml:space="preserve">korzystanie ze środowiska </t>
  </si>
  <si>
    <t xml:space="preserve"> 0 580</t>
  </si>
  <si>
    <t>Grzywny i inne kary pieniężne od osób prawnych i innych jednost.organizacyj.</t>
  </si>
  <si>
    <t>Zadania w zakresie przeciwdział.przem.</t>
  </si>
  <si>
    <t>GOSP.KOM.i OCHRONA ŚRODOW.</t>
  </si>
  <si>
    <t>Wpływy i wydatki związane z gromadzeni.</t>
  </si>
  <si>
    <t>środków z opłat i kar za korzystanie</t>
  </si>
  <si>
    <t xml:space="preserve">ze środowiska </t>
  </si>
  <si>
    <t>Dotacje celowe w ramach programów finansowanych z udziałem środków europejskich</t>
  </si>
  <si>
    <t>Placówki opiekuńczo-wychowawcze</t>
  </si>
  <si>
    <t xml:space="preserve">Dotacje celowe w ramach programów finansowanych z udziałem środków </t>
  </si>
  <si>
    <t>z tytułu</t>
  </si>
  <si>
    <t>poręczeń</t>
  </si>
  <si>
    <t>i gwarancji</t>
  </si>
  <si>
    <t>obsługę</t>
  </si>
  <si>
    <t xml:space="preserve">długu </t>
  </si>
  <si>
    <t xml:space="preserve">inwestycje </t>
  </si>
  <si>
    <t>i zakupy</t>
  </si>
  <si>
    <t>inwesty-</t>
  </si>
  <si>
    <t>cyjne</t>
  </si>
  <si>
    <t>na programy</t>
  </si>
  <si>
    <t xml:space="preserve">finansowane </t>
  </si>
  <si>
    <t>środków</t>
  </si>
  <si>
    <t>art..5 ust.1</t>
  </si>
  <si>
    <t xml:space="preserve">zakup i </t>
  </si>
  <si>
    <t>objęcie</t>
  </si>
  <si>
    <t xml:space="preserve">akcji i </t>
  </si>
  <si>
    <t>udziałów</t>
  </si>
  <si>
    <r>
      <t>Starostwo Powiatowe</t>
    </r>
    <r>
      <rPr>
        <sz val="8"/>
        <rFont val="Times New Roman"/>
        <family val="1"/>
      </rPr>
      <t>(15% w dyspoz.ZP )</t>
    </r>
  </si>
  <si>
    <r>
      <t xml:space="preserve">Starostwo Powiatowe </t>
    </r>
    <r>
      <rPr>
        <sz val="8"/>
        <rFont val="Times New Roman"/>
        <family val="1"/>
      </rPr>
      <t xml:space="preserve"> ( komisje, ODZ )</t>
    </r>
  </si>
  <si>
    <r>
      <t>Starostwo  Powiatowe</t>
    </r>
    <r>
      <rPr>
        <sz val="8"/>
        <rFont val="Times New Roman"/>
        <family val="1"/>
      </rPr>
      <t xml:space="preserve"> ( stypendia Starosty )</t>
    </r>
  </si>
  <si>
    <t>( 5 + 13 )</t>
  </si>
  <si>
    <t>Dotacje celowe udzielone z budżetu Powiatu w Świdwinie na zadania  własne powiatu</t>
  </si>
  <si>
    <t>Dotacje celowe udzielone z budżetu Powiatu w Świdwinie  na zadania własne  powiatu</t>
  </si>
  <si>
    <t>0 840</t>
  </si>
  <si>
    <t xml:space="preserve">Wpływy ze sprzedaży wyrobów </t>
  </si>
  <si>
    <t>Zespół Szkół Ponadgimnazjalnych Połczyn Z</t>
  </si>
  <si>
    <t>Policealna Szkoła WILIAMS Świdwin</t>
  </si>
  <si>
    <t xml:space="preserve">Policealna Szkoła WILIAMS w Świdwinie </t>
  </si>
  <si>
    <t xml:space="preserve">strona - 26 - </t>
  </si>
  <si>
    <t xml:space="preserve">strona - 27 - </t>
  </si>
  <si>
    <t xml:space="preserve">strona - 28 - </t>
  </si>
  <si>
    <t xml:space="preserve">strona - 31 - </t>
  </si>
  <si>
    <t xml:space="preserve">strona - 33 - </t>
  </si>
  <si>
    <t xml:space="preserve">strona - 37 - </t>
  </si>
  <si>
    <t xml:space="preserve">strona - 38 - </t>
  </si>
  <si>
    <t xml:space="preserve">Wydatki zwiazane z gromadzeniem środków z opłat za </t>
  </si>
  <si>
    <t xml:space="preserve">Kultura fizyczna i sport </t>
  </si>
  <si>
    <t>Jednostka</t>
  </si>
  <si>
    <t>organizacyjna</t>
  </si>
  <si>
    <t>Okres</t>
  </si>
  <si>
    <t xml:space="preserve">Łączne </t>
  </si>
  <si>
    <t>Źródła</t>
  </si>
  <si>
    <t xml:space="preserve">Plan </t>
  </si>
  <si>
    <t xml:space="preserve">inwestycyjnego </t>
  </si>
  <si>
    <t>realizująca program</t>
  </si>
  <si>
    <t>realizacji</t>
  </si>
  <si>
    <t>nakłady</t>
  </si>
  <si>
    <t>finansowania</t>
  </si>
  <si>
    <t>na</t>
  </si>
  <si>
    <t>lub koordynująca</t>
  </si>
  <si>
    <t>finansowe</t>
  </si>
  <si>
    <t>wykonanie programu</t>
  </si>
  <si>
    <t>(w zł)</t>
  </si>
  <si>
    <t>OGÓŁEM:</t>
  </si>
  <si>
    <t xml:space="preserve">środki własne </t>
  </si>
  <si>
    <t>środki pomocowe</t>
  </si>
  <si>
    <t>inne środki</t>
  </si>
  <si>
    <t>Zakupy inwestycyjne</t>
  </si>
  <si>
    <t xml:space="preserve">RAZEM </t>
  </si>
  <si>
    <t>na 2013 rok</t>
  </si>
  <si>
    <t>na 2013 rok.</t>
  </si>
  <si>
    <t>na 2013r</t>
  </si>
  <si>
    <t>samorządy terytorialnego na dofinansowanie  własnych zadań inwestycyjnych</t>
  </si>
  <si>
    <t xml:space="preserve">i zakupów inwestycyjnych </t>
  </si>
  <si>
    <t>Dotacje celowe otrzymane z budżetu państwa na realizację inwestycji i zakupów</t>
  </si>
  <si>
    <t>inwestycyjnych  własnych powiatu</t>
  </si>
  <si>
    <t xml:space="preserve">Środki otrzymane od pozostałych jednostek zaliczanych do sektora finansów </t>
  </si>
  <si>
    <t>oraz związków gmin lub związków powiatów  na dofinansowanie działalności bieżącej</t>
  </si>
  <si>
    <t xml:space="preserve">nadzory                                                           </t>
  </si>
  <si>
    <t xml:space="preserve">Zielone inwestycje:                                         </t>
  </si>
  <si>
    <t>Kolektory i pomoy cieplne DPS Modrzewiec</t>
  </si>
  <si>
    <t>Modernizacja kotłowni DPS Modrzewiec</t>
  </si>
  <si>
    <t xml:space="preserve">Wymiana instal solar i wymiana grzejników </t>
  </si>
  <si>
    <t>Wymiana grzejników DPS Krzecko</t>
  </si>
  <si>
    <t xml:space="preserve">Park DPS Krzecko </t>
  </si>
  <si>
    <t>Jednostki specjal.poradnictwa, mieszk</t>
  </si>
  <si>
    <t>chronione i ośrodki interwencji kryzysowej</t>
  </si>
  <si>
    <t>Ochrona zabytków i opieka nad zabytkami</t>
  </si>
  <si>
    <t xml:space="preserve">Środki otrzymane od pozostałych jednostek zaliczanych do sekt.fin.publ. na realizację </t>
  </si>
  <si>
    <t xml:space="preserve"> zadań bieżących jednostek zaliczanych do  sektora finansów publicznych </t>
  </si>
  <si>
    <t>zleconych odrębnymi ustawami w 2013 roku</t>
  </si>
  <si>
    <t>porozumień z organami administracji rządowej w 2013 roku</t>
  </si>
  <si>
    <t>między jednostkami samorządu terytorialnego w 2013 roku</t>
  </si>
  <si>
    <t xml:space="preserve">Pomoc społeczna </t>
  </si>
  <si>
    <t>realizowane przez podmioty nienależące do sektora finansów publicznych w 2013 r.</t>
  </si>
  <si>
    <t>realizowane przez podmioty należące do sektora finansów publicznych w 2013 r.</t>
  </si>
  <si>
    <t xml:space="preserve">                      Przychody i rozchody budżetu w 2013 roku</t>
  </si>
  <si>
    <t>Dotacje celowe otrzymane z gminy na zadnia bieżące realizowane na podstawie</t>
  </si>
  <si>
    <t xml:space="preserve">Dotacje celowe otrzymane z powiatu na zadnia bieżące realizowane na </t>
  </si>
  <si>
    <t xml:space="preserve">Rady Powiatu w Świdwinie </t>
  </si>
  <si>
    <t xml:space="preserve">strona - 23 - </t>
  </si>
  <si>
    <t>strona - 24 -</t>
  </si>
  <si>
    <t xml:space="preserve">strona - 25 - </t>
  </si>
  <si>
    <t>w zł</t>
  </si>
  <si>
    <t>Załącznik nr 2 do Uchwały</t>
  </si>
  <si>
    <t xml:space="preserve">strona - 29 - </t>
  </si>
  <si>
    <t xml:space="preserve">strona - 32 - </t>
  </si>
  <si>
    <t>strona - 30 -</t>
  </si>
  <si>
    <t xml:space="preserve">strona - 34 - </t>
  </si>
  <si>
    <t>§ 950</t>
  </si>
  <si>
    <t>w zł.</t>
  </si>
  <si>
    <t xml:space="preserve">strona - 35  - </t>
  </si>
  <si>
    <t xml:space="preserve">strona - 36 - </t>
  </si>
  <si>
    <t xml:space="preserve">w zł </t>
  </si>
  <si>
    <t>udzielone z budżetu Powiatu Świdwińskiego w 2013 r.</t>
  </si>
  <si>
    <t xml:space="preserve">                                                    strona - 39 - </t>
  </si>
  <si>
    <t>Zadania inwestycyjne i zakupy inwestycyjnedo realizacji w 2013 roku</t>
  </si>
  <si>
    <t>2013 r.</t>
  </si>
  <si>
    <t>Termomodernizacja budynku wydziału geodezji ul. Kołobrzeska 43 (Zielone inwestycje)</t>
  </si>
  <si>
    <t>Starostwo Powiatowe w Świdwinie</t>
  </si>
  <si>
    <t>Przebudowa ulic powiatowych Kolejowej i Lipowej w miejscowości Sławoborze wraz z infrastrukturą towarzyszącą</t>
  </si>
  <si>
    <t xml:space="preserve">Powiatowy Zarząd Dróg w Świdwinie   </t>
  </si>
  <si>
    <t>Wykonanie instalacji kolektorów słonecznych i pomp ciepła (Fundusze Szwajcarskie)</t>
  </si>
  <si>
    <t>Dom Pomocy Społecznej w Modrzewcu</t>
  </si>
  <si>
    <t>Modernizacja Parku DPS w Krzecku</t>
  </si>
  <si>
    <t>Dom Pomocy Społecznej w Krzecku</t>
  </si>
  <si>
    <t>Modernizacja i remont kotłowni w DPS Modrzewiec (pod warunkiem akceptacji zminay przez Instytucję Zarządzającą)</t>
  </si>
  <si>
    <t>Wymiana instalacji solarnej wraz z wymianą grzejników (pod warunkiem akceptacji zmiany przez Instytucję Zarządzającą)</t>
  </si>
  <si>
    <t>Dom Wczasów Dziecięcych w Połczynie Zdroju</t>
  </si>
  <si>
    <t>Wymiana grzejników w DPS Krzecko (pod warunkiem akceptacji zmiany przez Instytucję Zarządzającą)</t>
  </si>
  <si>
    <t>Nadzór inwestorski</t>
  </si>
  <si>
    <t>Załącznik Nr 7 do uchwały</t>
  </si>
  <si>
    <t>Załącznik Nr 8 do uchwały</t>
  </si>
  <si>
    <t>Załącznik Nr 9 do uchwały</t>
  </si>
  <si>
    <t>Załącznik nr 10 do Uchwały</t>
  </si>
  <si>
    <t xml:space="preserve">w zł. </t>
  </si>
  <si>
    <t xml:space="preserve">strona - 40 - </t>
  </si>
  <si>
    <t xml:space="preserve">strona - 41 - </t>
  </si>
  <si>
    <t xml:space="preserve">            Załącznik nr 1 do Uchwały </t>
  </si>
  <si>
    <t>Dotacja celowa otrzymana z tytułu pomocy finansowej udzielanej między jednostkami</t>
  </si>
  <si>
    <t>porozumień(umów) między jednostkami samorządu terytorialnego</t>
  </si>
  <si>
    <t>podstawie porozumień(umów) między jednostkami samorządu terytorialnego</t>
  </si>
  <si>
    <t>Wpływy z wpłat gmin i powiatów na rzecz innych jednostek samorządy terytorialnego</t>
  </si>
  <si>
    <t>publicznych na finansowanie lub dofinansowanie kosztów realizacji inwestycji</t>
  </si>
  <si>
    <r>
      <t>i zakupów  inwestycyjnych jednostek zaliczanych do sektora finansów publ.</t>
    </r>
    <r>
      <rPr>
        <sz val="8"/>
        <rFont val="Times New Roman"/>
        <family val="1"/>
      </rPr>
      <t>(Szw)</t>
    </r>
  </si>
  <si>
    <t>oraz środków o których mowa w art.5ust.1 pkt 3 oraz ust.3 pkt 5i6 ustawy ( droga z 2011r)</t>
  </si>
  <si>
    <t xml:space="preserve">oraz środków o których mowa w art.5ust.1 pkt 3 oraz ust.3 pkt 5i6 ustawy </t>
  </si>
  <si>
    <t>europejskich oraz środków, o których mowa w art.5 ust.1pkt 3 oraz ust3pkt 5i6</t>
  </si>
  <si>
    <r>
      <t>oraz środków o których mowa w art.5ust.1 pkt 3 oraz ust.3 pkt 5i6 ustawy</t>
    </r>
    <r>
      <rPr>
        <sz val="8"/>
        <rFont val="Times New Roman"/>
        <family val="1"/>
      </rPr>
      <t xml:space="preserve"> ( park DPS Krz.)</t>
    </r>
  </si>
  <si>
    <t>Fundusz Termomodernizacji i Remontów</t>
  </si>
  <si>
    <t>art.5 ust.1</t>
  </si>
  <si>
    <t>Termomodernizacja budynku ul. Kołobrzeska</t>
  </si>
  <si>
    <t>I OCHRONA PRZECIWPOŻAROWA</t>
  </si>
  <si>
    <t>Komendy powiatowe PS Pożarnej</t>
  </si>
  <si>
    <t>Pozostała działalność  EFS</t>
  </si>
  <si>
    <t>F.Szwajcarskie</t>
  </si>
  <si>
    <t xml:space="preserve">Nr XXI/112/12 z dnia 20.12.2012r. 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</si>
</sst>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[Red]#,##0"/>
    <numFmt numFmtId="165" formatCode="#,##0.00;[Red]#,##0.00"/>
    <numFmt numFmtId="166" formatCode="0;[Red]0"/>
    <numFmt numFmtId="167" formatCode="#,##0_ ;[Red]\-#,##0\ "/>
    <numFmt numFmtId="168" formatCode="#,##0_ ;\-#,##0\ "/>
    <numFmt numFmtId="169" formatCode="[$-415]d\ mmmm\ yyyy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80">
    <font>
      <sz val="10"/>
      <name val="Arial CE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1"/>
      <name val="Times New Roman"/>
      <family val="1"/>
    </font>
    <font>
      <u val="single"/>
      <sz val="10"/>
      <name val="Times New Roman"/>
      <family val="1"/>
    </font>
    <font>
      <b/>
      <i/>
      <sz val="10"/>
      <name val="Times New Roman"/>
      <family val="1"/>
    </font>
    <font>
      <i/>
      <u val="single"/>
      <sz val="11"/>
      <name val="Times New Roman"/>
      <family val="1"/>
    </font>
    <font>
      <b/>
      <sz val="13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i/>
      <sz val="10"/>
      <name val="Arial CE"/>
      <family val="0"/>
    </font>
    <font>
      <sz val="11"/>
      <name val="Arial CE"/>
      <family val="0"/>
    </font>
    <font>
      <b/>
      <sz val="10"/>
      <name val="Arial CE"/>
      <family val="0"/>
    </font>
    <font>
      <sz val="10"/>
      <name val="Arial"/>
      <family val="2"/>
    </font>
    <font>
      <i/>
      <sz val="8"/>
      <name val="Times New Roman"/>
      <family val="1"/>
    </font>
    <font>
      <sz val="9"/>
      <name val="Arial CE"/>
      <family val="0"/>
    </font>
    <font>
      <b/>
      <i/>
      <sz val="10"/>
      <name val="Arial CE"/>
      <family val="0"/>
    </font>
    <font>
      <u val="single"/>
      <sz val="10"/>
      <name val="Arial CE"/>
      <family val="0"/>
    </font>
    <font>
      <sz val="12"/>
      <name val="Times New Roman"/>
      <family val="1"/>
    </font>
    <font>
      <i/>
      <u val="single"/>
      <sz val="10"/>
      <name val="Times New Roman"/>
      <family val="1"/>
    </font>
    <font>
      <sz val="8"/>
      <name val="Arial CE"/>
      <family val="0"/>
    </font>
    <font>
      <b/>
      <i/>
      <sz val="9"/>
      <name val="Times New Roman"/>
      <family val="1"/>
    </font>
    <font>
      <u val="single"/>
      <sz val="9"/>
      <name val="Times New Roman"/>
      <family val="1"/>
    </font>
    <font>
      <b/>
      <i/>
      <sz val="8"/>
      <name val="Times New Roman"/>
      <family val="1"/>
    </font>
    <font>
      <u val="single"/>
      <sz val="8"/>
      <name val="Times New Roman"/>
      <family val="1"/>
    </font>
    <font>
      <b/>
      <u val="single"/>
      <sz val="9"/>
      <name val="Times New Roman"/>
      <family val="1"/>
    </font>
    <font>
      <b/>
      <sz val="7"/>
      <name val="Times New Roman"/>
      <family val="1"/>
    </font>
    <font>
      <b/>
      <i/>
      <u val="single"/>
      <sz val="9"/>
      <name val="Times New Roman"/>
      <family val="1"/>
    </font>
    <font>
      <i/>
      <u val="single"/>
      <sz val="9"/>
      <name val="Times New Roman"/>
      <family val="1"/>
    </font>
    <font>
      <sz val="7"/>
      <name val="Times New Roman"/>
      <family val="1"/>
    </font>
    <font>
      <sz val="7"/>
      <name val="Arial CE"/>
      <family val="0"/>
    </font>
    <font>
      <sz val="11"/>
      <color indexed="8"/>
      <name val="Czcionka tekstu podstawowego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Czcionka tekstu podstawowego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0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5" fillId="25" borderId="1" applyNumberFormat="0" applyAlignment="0" applyProtection="0"/>
    <xf numFmtId="0" fontId="66" fillId="26" borderId="2" applyNumberFormat="0" applyAlignment="0" applyProtection="0"/>
    <xf numFmtId="0" fontId="6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28" borderId="4" applyNumberFormat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63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74" fillId="26" borderId="1" applyNumberFormat="0" applyAlignment="0" applyProtection="0"/>
    <xf numFmtId="9" fontId="0" fillId="0" borderId="0" applyFont="0" applyFill="0" applyBorder="0" applyAlignment="0" applyProtection="0"/>
    <xf numFmtId="0" fontId="75" fillId="0" borderId="8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9" fillId="31" borderId="0" applyNumberFormat="0" applyBorder="0" applyAlignment="0" applyProtection="0"/>
  </cellStyleXfs>
  <cellXfs count="74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1" fillId="0" borderId="0" xfId="0" applyNumberFormat="1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64" fontId="1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32" borderId="11" xfId="0" applyFont="1" applyFill="1" applyBorder="1" applyAlignment="1">
      <alignment/>
    </xf>
    <xf numFmtId="164" fontId="2" fillId="32" borderId="11" xfId="0" applyNumberFormat="1" applyFont="1" applyFill="1" applyBorder="1" applyAlignment="1">
      <alignment/>
    </xf>
    <xf numFmtId="164" fontId="1" fillId="0" borderId="11" xfId="0" applyNumberFormat="1" applyFont="1" applyBorder="1" applyAlignment="1">
      <alignment/>
    </xf>
    <xf numFmtId="0" fontId="5" fillId="0" borderId="0" xfId="0" applyFont="1" applyAlignment="1">
      <alignment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/>
    </xf>
    <xf numFmtId="0" fontId="7" fillId="0" borderId="0" xfId="0" applyFont="1" applyAlignment="1">
      <alignment/>
    </xf>
    <xf numFmtId="0" fontId="1" fillId="0" borderId="12" xfId="0" applyFont="1" applyBorder="1" applyAlignment="1">
      <alignment horizontal="center"/>
    </xf>
    <xf numFmtId="0" fontId="8" fillId="0" borderId="0" xfId="0" applyFont="1" applyAlignment="1">
      <alignment/>
    </xf>
    <xf numFmtId="164" fontId="1" fillId="0" borderId="0" xfId="0" applyNumberFormat="1" applyFont="1" applyAlignment="1">
      <alignment horizontal="right"/>
    </xf>
    <xf numFmtId="0" fontId="1" fillId="0" borderId="13" xfId="0" applyFont="1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0" fontId="2" fillId="32" borderId="11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Font="1" applyAlignment="1">
      <alignment/>
    </xf>
    <xf numFmtId="164" fontId="11" fillId="0" borderId="0" xfId="0" applyNumberFormat="1" applyFont="1" applyAlignment="1">
      <alignment horizontal="right"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164" fontId="1" fillId="0" borderId="11" xfId="0" applyNumberFormat="1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Border="1" applyAlignment="1">
      <alignment/>
    </xf>
    <xf numFmtId="0" fontId="20" fillId="0" borderId="0" xfId="0" applyFont="1" applyAlignment="1">
      <alignment vertical="center" wrapText="1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4" fillId="0" borderId="0" xfId="0" applyFont="1" applyAlignment="1">
      <alignment/>
    </xf>
    <xf numFmtId="164" fontId="1" fillId="0" borderId="0" xfId="0" applyNumberFormat="1" applyFont="1" applyAlignment="1">
      <alignment horizontal="center"/>
    </xf>
    <xf numFmtId="0" fontId="12" fillId="0" borderId="0" xfId="0" applyFont="1" applyAlignment="1">
      <alignment horizontal="left"/>
    </xf>
    <xf numFmtId="0" fontId="1" fillId="0" borderId="15" xfId="0" applyFont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12" xfId="0" applyFont="1" applyBorder="1" applyAlignment="1">
      <alignment/>
    </xf>
    <xf numFmtId="164" fontId="1" fillId="0" borderId="18" xfId="0" applyNumberFormat="1" applyFont="1" applyBorder="1" applyAlignment="1">
      <alignment horizontal="center"/>
    </xf>
    <xf numFmtId="164" fontId="1" fillId="0" borderId="12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/>
    </xf>
    <xf numFmtId="164" fontId="1" fillId="0" borderId="10" xfId="0" applyNumberFormat="1" applyFont="1" applyBorder="1" applyAlignment="1">
      <alignment/>
    </xf>
    <xf numFmtId="0" fontId="1" fillId="0" borderId="15" xfId="0" applyFont="1" applyBorder="1" applyAlignment="1">
      <alignment horizontal="right"/>
    </xf>
    <xf numFmtId="0" fontId="1" fillId="0" borderId="17" xfId="0" applyFont="1" applyBorder="1" applyAlignment="1">
      <alignment horizontal="right"/>
    </xf>
    <xf numFmtId="164" fontId="1" fillId="0" borderId="12" xfId="0" applyNumberFormat="1" applyFont="1" applyBorder="1" applyAlignment="1">
      <alignment/>
    </xf>
    <xf numFmtId="0" fontId="1" fillId="0" borderId="12" xfId="0" applyFont="1" applyBorder="1" applyAlignment="1">
      <alignment horizontal="right"/>
    </xf>
    <xf numFmtId="0" fontId="1" fillId="0" borderId="19" xfId="0" applyFont="1" applyBorder="1" applyAlignment="1">
      <alignment horizontal="right"/>
    </xf>
    <xf numFmtId="0" fontId="1" fillId="0" borderId="20" xfId="0" applyFont="1" applyBorder="1" applyAlignment="1">
      <alignment/>
    </xf>
    <xf numFmtId="164" fontId="1" fillId="0" borderId="0" xfId="0" applyNumberFormat="1" applyFont="1" applyBorder="1" applyAlignment="1">
      <alignment horizontal="center"/>
    </xf>
    <xf numFmtId="164" fontId="1" fillId="0" borderId="20" xfId="0" applyNumberFormat="1" applyFont="1" applyBorder="1" applyAlignment="1">
      <alignment/>
    </xf>
    <xf numFmtId="0" fontId="1" fillId="0" borderId="0" xfId="0" applyFont="1" applyAlignment="1">
      <alignment horizontal="right"/>
    </xf>
    <xf numFmtId="0" fontId="2" fillId="32" borderId="13" xfId="0" applyFont="1" applyFill="1" applyBorder="1" applyAlignment="1">
      <alignment horizontal="center"/>
    </xf>
    <xf numFmtId="0" fontId="2" fillId="32" borderId="21" xfId="0" applyFont="1" applyFill="1" applyBorder="1" applyAlignment="1">
      <alignment horizontal="left"/>
    </xf>
    <xf numFmtId="164" fontId="2" fillId="32" borderId="11" xfId="0" applyNumberFormat="1" applyFont="1" applyFill="1" applyBorder="1" applyAlignment="1">
      <alignment horizontal="center"/>
    </xf>
    <xf numFmtId="0" fontId="27" fillId="0" borderId="11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164" fontId="4" fillId="0" borderId="0" xfId="0" applyNumberFormat="1" applyFont="1" applyAlignment="1">
      <alignment horizontal="right"/>
    </xf>
    <xf numFmtId="0" fontId="2" fillId="32" borderId="15" xfId="0" applyFont="1" applyFill="1" applyBorder="1" applyAlignment="1">
      <alignment horizontal="center"/>
    </xf>
    <xf numFmtId="0" fontId="2" fillId="32" borderId="10" xfId="0" applyFont="1" applyFill="1" applyBorder="1" applyAlignment="1">
      <alignment horizontal="center"/>
    </xf>
    <xf numFmtId="0" fontId="2" fillId="32" borderId="22" xfId="0" applyFont="1" applyFill="1" applyBorder="1" applyAlignment="1">
      <alignment horizontal="center"/>
    </xf>
    <xf numFmtId="164" fontId="2" fillId="32" borderId="22" xfId="0" applyNumberFormat="1" applyFont="1" applyFill="1" applyBorder="1" applyAlignment="1">
      <alignment horizontal="center"/>
    </xf>
    <xf numFmtId="0" fontId="2" fillId="32" borderId="17" xfId="0" applyFont="1" applyFill="1" applyBorder="1" applyAlignment="1">
      <alignment horizontal="center"/>
    </xf>
    <xf numFmtId="0" fontId="2" fillId="32" borderId="12" xfId="0" applyFont="1" applyFill="1" applyBorder="1" applyAlignment="1">
      <alignment horizontal="center"/>
    </xf>
    <xf numFmtId="0" fontId="2" fillId="32" borderId="23" xfId="0" applyFont="1" applyFill="1" applyBorder="1" applyAlignment="1">
      <alignment horizontal="center"/>
    </xf>
    <xf numFmtId="164" fontId="2" fillId="32" borderId="23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27" fillId="0" borderId="11" xfId="0" applyFont="1" applyBorder="1" applyAlignment="1">
      <alignment/>
    </xf>
    <xf numFmtId="164" fontId="27" fillId="0" borderId="11" xfId="0" applyNumberFormat="1" applyFont="1" applyBorder="1" applyAlignment="1">
      <alignment/>
    </xf>
    <xf numFmtId="0" fontId="1" fillId="0" borderId="0" xfId="0" applyFont="1" applyFill="1" applyAlignment="1">
      <alignment/>
    </xf>
    <xf numFmtId="0" fontId="27" fillId="0" borderId="0" xfId="0" applyFont="1" applyAlignment="1">
      <alignment/>
    </xf>
    <xf numFmtId="0" fontId="2" fillId="0" borderId="0" xfId="0" applyFont="1" applyAlignment="1">
      <alignment horizontal="center"/>
    </xf>
    <xf numFmtId="164" fontId="1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1" fillId="0" borderId="16" xfId="0" applyFont="1" applyBorder="1" applyAlignment="1">
      <alignment horizontal="center"/>
    </xf>
    <xf numFmtId="164" fontId="1" fillId="0" borderId="15" xfId="0" applyNumberFormat="1" applyFont="1" applyBorder="1" applyAlignment="1">
      <alignment horizontal="center"/>
    </xf>
    <xf numFmtId="0" fontId="1" fillId="0" borderId="13" xfId="0" applyFont="1" applyBorder="1" applyAlignment="1">
      <alignment horizontal="right"/>
    </xf>
    <xf numFmtId="0" fontId="7" fillId="0" borderId="14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2" fillId="32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1" fillId="0" borderId="19" xfId="0" applyFont="1" applyBorder="1" applyAlignment="1">
      <alignment/>
    </xf>
    <xf numFmtId="0" fontId="2" fillId="32" borderId="20" xfId="0" applyFont="1" applyFill="1" applyBorder="1" applyAlignment="1">
      <alignment/>
    </xf>
    <xf numFmtId="0" fontId="5" fillId="0" borderId="20" xfId="0" applyFont="1" applyBorder="1" applyAlignment="1">
      <alignment/>
    </xf>
    <xf numFmtId="164" fontId="1" fillId="0" borderId="0" xfId="0" applyNumberFormat="1" applyFont="1" applyBorder="1" applyAlignment="1">
      <alignment/>
    </xf>
    <xf numFmtId="0" fontId="2" fillId="32" borderId="23" xfId="0" applyFont="1" applyFill="1" applyBorder="1" applyAlignment="1">
      <alignment/>
    </xf>
    <xf numFmtId="0" fontId="2" fillId="32" borderId="12" xfId="0" applyFont="1" applyFill="1" applyBorder="1" applyAlignment="1">
      <alignment/>
    </xf>
    <xf numFmtId="0" fontId="1" fillId="0" borderId="19" xfId="0" applyFont="1" applyBorder="1" applyAlignment="1">
      <alignment horizontal="center"/>
    </xf>
    <xf numFmtId="164" fontId="2" fillId="0" borderId="10" xfId="0" applyNumberFormat="1" applyFont="1" applyBorder="1" applyAlignment="1">
      <alignment/>
    </xf>
    <xf numFmtId="0" fontId="1" fillId="0" borderId="15" xfId="0" applyFont="1" applyBorder="1" applyAlignment="1">
      <alignment/>
    </xf>
    <xf numFmtId="164" fontId="2" fillId="0" borderId="0" xfId="0" applyNumberFormat="1" applyFont="1" applyAlignment="1">
      <alignment horizontal="center"/>
    </xf>
    <xf numFmtId="165" fontId="1" fillId="0" borderId="0" xfId="0" applyNumberFormat="1" applyFont="1" applyAlignment="1">
      <alignment/>
    </xf>
    <xf numFmtId="3" fontId="2" fillId="0" borderId="10" xfId="0" applyNumberFormat="1" applyFont="1" applyBorder="1" applyAlignment="1">
      <alignment/>
    </xf>
    <xf numFmtId="0" fontId="2" fillId="32" borderId="20" xfId="0" applyFont="1" applyFill="1" applyBorder="1" applyAlignment="1">
      <alignment horizontal="right"/>
    </xf>
    <xf numFmtId="164" fontId="2" fillId="32" borderId="17" xfId="0" applyNumberFormat="1" applyFont="1" applyFill="1" applyBorder="1" applyAlignment="1">
      <alignment/>
    </xf>
    <xf numFmtId="3" fontId="2" fillId="0" borderId="11" xfId="0" applyNumberFormat="1" applyFont="1" applyBorder="1" applyAlignment="1">
      <alignment/>
    </xf>
    <xf numFmtId="3" fontId="2" fillId="32" borderId="11" xfId="0" applyNumberFormat="1" applyFont="1" applyFill="1" applyBorder="1" applyAlignment="1">
      <alignment/>
    </xf>
    <xf numFmtId="0" fontId="2" fillId="0" borderId="15" xfId="0" applyFont="1" applyFill="1" applyBorder="1" applyAlignment="1">
      <alignment/>
    </xf>
    <xf numFmtId="164" fontId="2" fillId="0" borderId="11" xfId="0" applyNumberFormat="1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1" fillId="0" borderId="2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3" fontId="2" fillId="0" borderId="11" xfId="0" applyNumberFormat="1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164" fontId="2" fillId="0" borderId="12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28" fillId="0" borderId="0" xfId="0" applyFont="1" applyAlignment="1">
      <alignment/>
    </xf>
    <xf numFmtId="165" fontId="6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164" fontId="7" fillId="0" borderId="15" xfId="0" applyNumberFormat="1" applyFont="1" applyBorder="1" applyAlignment="1">
      <alignment horizontal="center"/>
    </xf>
    <xf numFmtId="164" fontId="7" fillId="0" borderId="25" xfId="0" applyNumberFormat="1" applyFont="1" applyBorder="1" applyAlignment="1">
      <alignment horizontal="center"/>
    </xf>
    <xf numFmtId="164" fontId="7" fillId="0" borderId="26" xfId="0" applyNumberFormat="1" applyFont="1" applyBorder="1" applyAlignment="1">
      <alignment horizontal="center"/>
    </xf>
    <xf numFmtId="164" fontId="7" fillId="0" borderId="27" xfId="0" applyNumberFormat="1" applyFont="1" applyBorder="1" applyAlignment="1">
      <alignment horizontal="center"/>
    </xf>
    <xf numFmtId="164" fontId="1" fillId="0" borderId="27" xfId="0" applyNumberFormat="1" applyFont="1" applyBorder="1" applyAlignment="1">
      <alignment horizontal="center"/>
    </xf>
    <xf numFmtId="165" fontId="7" fillId="0" borderId="27" xfId="0" applyNumberFormat="1" applyFont="1" applyBorder="1" applyAlignment="1">
      <alignment horizontal="center"/>
    </xf>
    <xf numFmtId="164" fontId="7" fillId="0" borderId="19" xfId="0" applyNumberFormat="1" applyFont="1" applyBorder="1" applyAlignment="1">
      <alignment horizontal="center"/>
    </xf>
    <xf numFmtId="164" fontId="1" fillId="0" borderId="21" xfId="0" applyNumberFormat="1" applyFont="1" applyBorder="1" applyAlignment="1">
      <alignment horizontal="center"/>
    </xf>
    <xf numFmtId="164" fontId="15" fillId="0" borderId="18" xfId="0" applyNumberFormat="1" applyFont="1" applyBorder="1" applyAlignment="1">
      <alignment/>
    </xf>
    <xf numFmtId="164" fontId="15" fillId="0" borderId="23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164" fontId="7" fillId="0" borderId="24" xfId="0" applyNumberFormat="1" applyFont="1" applyBorder="1" applyAlignment="1">
      <alignment horizontal="center"/>
    </xf>
    <xf numFmtId="164" fontId="15" fillId="0" borderId="0" xfId="0" applyNumberFormat="1" applyFont="1" applyBorder="1" applyAlignment="1">
      <alignment horizontal="center"/>
    </xf>
    <xf numFmtId="164" fontId="15" fillId="0" borderId="19" xfId="0" applyNumberFormat="1" applyFont="1" applyBorder="1" applyAlignment="1">
      <alignment horizontal="center"/>
    </xf>
    <xf numFmtId="164" fontId="15" fillId="0" borderId="24" xfId="0" applyNumberFormat="1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164" fontId="1" fillId="0" borderId="13" xfId="0" applyNumberFormat="1" applyFont="1" applyBorder="1" applyAlignment="1">
      <alignment horizontal="center"/>
    </xf>
    <xf numFmtId="164" fontId="1" fillId="0" borderId="28" xfId="0" applyNumberFormat="1" applyFont="1" applyBorder="1" applyAlignment="1">
      <alignment horizontal="center"/>
    </xf>
    <xf numFmtId="164" fontId="2" fillId="32" borderId="13" xfId="0" applyNumberFormat="1" applyFont="1" applyFill="1" applyBorder="1" applyAlignment="1">
      <alignment/>
    </xf>
    <xf numFmtId="164" fontId="2" fillId="32" borderId="28" xfId="0" applyNumberFormat="1" applyFont="1" applyFill="1" applyBorder="1" applyAlignment="1">
      <alignment/>
    </xf>
    <xf numFmtId="164" fontId="2" fillId="0" borderId="13" xfId="0" applyNumberFormat="1" applyFont="1" applyBorder="1" applyAlignment="1">
      <alignment/>
    </xf>
    <xf numFmtId="164" fontId="2" fillId="0" borderId="28" xfId="0" applyNumberFormat="1" applyFont="1" applyBorder="1" applyAlignment="1">
      <alignment/>
    </xf>
    <xf numFmtId="0" fontId="2" fillId="32" borderId="11" xfId="0" applyFont="1" applyFill="1" applyBorder="1" applyAlignment="1">
      <alignment vertical="center" wrapText="1"/>
    </xf>
    <xf numFmtId="164" fontId="2" fillId="32" borderId="13" xfId="0" applyNumberFormat="1" applyFont="1" applyFill="1" applyBorder="1" applyAlignment="1">
      <alignment vertical="center" wrapText="1"/>
    </xf>
    <xf numFmtId="164" fontId="2" fillId="32" borderId="28" xfId="0" applyNumberFormat="1" applyFont="1" applyFill="1" applyBorder="1" applyAlignment="1">
      <alignment vertical="center" wrapText="1"/>
    </xf>
    <xf numFmtId="164" fontId="2" fillId="32" borderId="11" xfId="0" applyNumberFormat="1" applyFont="1" applyFill="1" applyBorder="1" applyAlignment="1">
      <alignment vertical="center" wrapText="1"/>
    </xf>
    <xf numFmtId="3" fontId="2" fillId="32" borderId="11" xfId="0" applyNumberFormat="1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/>
    </xf>
    <xf numFmtId="164" fontId="2" fillId="0" borderId="13" xfId="0" applyNumberFormat="1" applyFont="1" applyFill="1" applyBorder="1" applyAlignment="1">
      <alignment/>
    </xf>
    <xf numFmtId="164" fontId="2" fillId="32" borderId="29" xfId="0" applyNumberFormat="1" applyFont="1" applyFill="1" applyBorder="1" applyAlignment="1">
      <alignment/>
    </xf>
    <xf numFmtId="164" fontId="2" fillId="32" borderId="30" xfId="0" applyNumberFormat="1" applyFont="1" applyFill="1" applyBorder="1" applyAlignment="1">
      <alignment/>
    </xf>
    <xf numFmtId="3" fontId="2" fillId="32" borderId="30" xfId="0" applyNumberFormat="1" applyFont="1" applyFill="1" applyBorder="1" applyAlignment="1">
      <alignment/>
    </xf>
    <xf numFmtId="3" fontId="1" fillId="0" borderId="0" xfId="0" applyNumberFormat="1" applyFont="1" applyAlignment="1">
      <alignment/>
    </xf>
    <xf numFmtId="164" fontId="1" fillId="0" borderId="31" xfId="0" applyNumberFormat="1" applyFont="1" applyBorder="1" applyAlignment="1">
      <alignment horizontal="center"/>
    </xf>
    <xf numFmtId="164" fontId="7" fillId="0" borderId="32" xfId="0" applyNumberFormat="1" applyFont="1" applyBorder="1" applyAlignment="1">
      <alignment horizontal="center"/>
    </xf>
    <xf numFmtId="164" fontId="7" fillId="0" borderId="33" xfId="0" applyNumberFormat="1" applyFont="1" applyBorder="1" applyAlignment="1">
      <alignment horizontal="center"/>
    </xf>
    <xf numFmtId="164" fontId="1" fillId="0" borderId="33" xfId="0" applyNumberFormat="1" applyFont="1" applyBorder="1" applyAlignment="1">
      <alignment horizontal="center"/>
    </xf>
    <xf numFmtId="165" fontId="7" fillId="0" borderId="34" xfId="0" applyNumberFormat="1" applyFont="1" applyBorder="1" applyAlignment="1">
      <alignment horizontal="center"/>
    </xf>
    <xf numFmtId="164" fontId="7" fillId="0" borderId="35" xfId="0" applyNumberFormat="1" applyFont="1" applyBorder="1" applyAlignment="1">
      <alignment/>
    </xf>
    <xf numFmtId="165" fontId="7" fillId="0" borderId="36" xfId="0" applyNumberFormat="1" applyFont="1" applyBorder="1" applyAlignment="1">
      <alignment horizontal="center"/>
    </xf>
    <xf numFmtId="164" fontId="7" fillId="0" borderId="35" xfId="0" applyNumberFormat="1" applyFont="1" applyBorder="1" applyAlignment="1">
      <alignment horizontal="center"/>
    </xf>
    <xf numFmtId="164" fontId="15" fillId="0" borderId="37" xfId="0" applyNumberFormat="1" applyFont="1" applyBorder="1" applyAlignment="1">
      <alignment horizontal="center"/>
    </xf>
    <xf numFmtId="164" fontId="7" fillId="0" borderId="37" xfId="0" applyNumberFormat="1" applyFont="1" applyBorder="1" applyAlignment="1">
      <alignment horizontal="center"/>
    </xf>
    <xf numFmtId="164" fontId="7" fillId="0" borderId="37" xfId="0" applyNumberFormat="1" applyFont="1" applyFill="1" applyBorder="1" applyAlignment="1">
      <alignment horizontal="center"/>
    </xf>
    <xf numFmtId="164" fontId="1" fillId="0" borderId="38" xfId="0" applyNumberFormat="1" applyFont="1" applyFill="1" applyBorder="1" applyAlignment="1">
      <alignment horizontal="center"/>
    </xf>
    <xf numFmtId="3" fontId="2" fillId="0" borderId="38" xfId="0" applyNumberFormat="1" applyFont="1" applyFill="1" applyBorder="1" applyAlignment="1">
      <alignment/>
    </xf>
    <xf numFmtId="3" fontId="2" fillId="0" borderId="38" xfId="0" applyNumberFormat="1" applyFont="1" applyFill="1" applyBorder="1" applyAlignment="1">
      <alignment vertical="center" wrapText="1"/>
    </xf>
    <xf numFmtId="164" fontId="2" fillId="0" borderId="14" xfId="0" applyNumberFormat="1" applyFont="1" applyFill="1" applyBorder="1" applyAlignment="1">
      <alignment/>
    </xf>
    <xf numFmtId="164" fontId="7" fillId="0" borderId="39" xfId="0" applyNumberFormat="1" applyFont="1" applyBorder="1" applyAlignment="1">
      <alignment horizontal="center"/>
    </xf>
    <xf numFmtId="164" fontId="7" fillId="0" borderId="40" xfId="0" applyNumberFormat="1" applyFont="1" applyBorder="1" applyAlignment="1">
      <alignment horizontal="center"/>
    </xf>
    <xf numFmtId="164" fontId="1" fillId="0" borderId="41" xfId="0" applyNumberFormat="1" applyFont="1" applyBorder="1" applyAlignment="1">
      <alignment horizontal="center"/>
    </xf>
    <xf numFmtId="164" fontId="2" fillId="0" borderId="41" xfId="0" applyNumberFormat="1" applyFont="1" applyFill="1" applyBorder="1" applyAlignment="1">
      <alignment/>
    </xf>
    <xf numFmtId="3" fontId="2" fillId="0" borderId="42" xfId="0" applyNumberFormat="1" applyFont="1" applyFill="1" applyBorder="1" applyAlignment="1">
      <alignment/>
    </xf>
    <xf numFmtId="165" fontId="7" fillId="0" borderId="39" xfId="0" applyNumberFormat="1" applyFont="1" applyBorder="1" applyAlignment="1">
      <alignment horizontal="center"/>
    </xf>
    <xf numFmtId="165" fontId="7" fillId="0" borderId="40" xfId="0" applyNumberFormat="1" applyFont="1" applyBorder="1" applyAlignment="1">
      <alignment horizontal="center"/>
    </xf>
    <xf numFmtId="164" fontId="15" fillId="0" borderId="40" xfId="0" applyNumberFormat="1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3" fontId="7" fillId="0" borderId="41" xfId="0" applyNumberFormat="1" applyFont="1" applyFill="1" applyBorder="1" applyAlignment="1">
      <alignment/>
    </xf>
    <xf numFmtId="164" fontId="14" fillId="0" borderId="18" xfId="0" applyNumberFormat="1" applyFont="1" applyBorder="1" applyAlignment="1">
      <alignment/>
    </xf>
    <xf numFmtId="164" fontId="14" fillId="0" borderId="23" xfId="0" applyNumberFormat="1" applyFont="1" applyBorder="1" applyAlignment="1">
      <alignment/>
    </xf>
    <xf numFmtId="0" fontId="2" fillId="32" borderId="43" xfId="0" applyFont="1" applyFill="1" applyBorder="1" applyAlignment="1">
      <alignment/>
    </xf>
    <xf numFmtId="164" fontId="2" fillId="0" borderId="15" xfId="0" applyNumberFormat="1" applyFont="1" applyBorder="1" applyAlignment="1">
      <alignment/>
    </xf>
    <xf numFmtId="3" fontId="27" fillId="32" borderId="38" xfId="0" applyNumberFormat="1" applyFont="1" applyFill="1" applyBorder="1" applyAlignment="1">
      <alignment/>
    </xf>
    <xf numFmtId="3" fontId="27" fillId="0" borderId="38" xfId="0" applyNumberFormat="1" applyFont="1" applyBorder="1" applyAlignment="1">
      <alignment/>
    </xf>
    <xf numFmtId="3" fontId="27" fillId="32" borderId="38" xfId="0" applyNumberFormat="1" applyFont="1" applyFill="1" applyBorder="1" applyAlignment="1">
      <alignment vertical="center" wrapText="1"/>
    </xf>
    <xf numFmtId="164" fontId="2" fillId="0" borderId="44" xfId="0" applyNumberFormat="1" applyFont="1" applyBorder="1" applyAlignment="1">
      <alignment/>
    </xf>
    <xf numFmtId="0" fontId="2" fillId="32" borderId="45" xfId="0" applyFont="1" applyFill="1" applyBorder="1" applyAlignment="1">
      <alignment/>
    </xf>
    <xf numFmtId="0" fontId="2" fillId="0" borderId="46" xfId="0" applyFont="1" applyBorder="1" applyAlignment="1">
      <alignment/>
    </xf>
    <xf numFmtId="0" fontId="2" fillId="32" borderId="47" xfId="0" applyFont="1" applyFill="1" applyBorder="1" applyAlignment="1">
      <alignment/>
    </xf>
    <xf numFmtId="0" fontId="2" fillId="32" borderId="48" xfId="0" applyFont="1" applyFill="1" applyBorder="1" applyAlignment="1">
      <alignment/>
    </xf>
    <xf numFmtId="0" fontId="27" fillId="32" borderId="49" xfId="0" applyFont="1" applyFill="1" applyBorder="1" applyAlignment="1">
      <alignment/>
    </xf>
    <xf numFmtId="0" fontId="27" fillId="32" borderId="50" xfId="0" applyFont="1" applyFill="1" applyBorder="1" applyAlignment="1">
      <alignment/>
    </xf>
    <xf numFmtId="0" fontId="27" fillId="0" borderId="51" xfId="0" applyFont="1" applyBorder="1" applyAlignment="1">
      <alignment/>
    </xf>
    <xf numFmtId="0" fontId="2" fillId="32" borderId="52" xfId="0" applyFont="1" applyFill="1" applyBorder="1" applyAlignment="1">
      <alignment/>
    </xf>
    <xf numFmtId="0" fontId="2" fillId="32" borderId="53" xfId="0" applyFont="1" applyFill="1" applyBorder="1" applyAlignment="1">
      <alignment/>
    </xf>
    <xf numFmtId="0" fontId="2" fillId="32" borderId="54" xfId="0" applyFont="1" applyFill="1" applyBorder="1" applyAlignment="1">
      <alignment/>
    </xf>
    <xf numFmtId="0" fontId="2" fillId="32" borderId="55" xfId="0" applyFont="1" applyFill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56" xfId="0" applyFont="1" applyBorder="1" applyAlignment="1">
      <alignment/>
    </xf>
    <xf numFmtId="0" fontId="2" fillId="0" borderId="42" xfId="0" applyFont="1" applyBorder="1" applyAlignment="1">
      <alignment/>
    </xf>
    <xf numFmtId="3" fontId="2" fillId="32" borderId="42" xfId="0" applyNumberFormat="1" applyFont="1" applyFill="1" applyBorder="1" applyAlignment="1">
      <alignment/>
    </xf>
    <xf numFmtId="164" fontId="12" fillId="0" borderId="0" xfId="0" applyNumberFormat="1" applyFont="1" applyAlignment="1">
      <alignment horizontal="center"/>
    </xf>
    <xf numFmtId="0" fontId="2" fillId="0" borderId="11" xfId="0" applyFont="1" applyFill="1" applyBorder="1" applyAlignment="1">
      <alignment/>
    </xf>
    <xf numFmtId="0" fontId="5" fillId="0" borderId="2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 horizontal="right"/>
    </xf>
    <xf numFmtId="0" fontId="1" fillId="0" borderId="20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164" fontId="1" fillId="0" borderId="11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 horizontal="right"/>
    </xf>
    <xf numFmtId="0" fontId="2" fillId="0" borderId="20" xfId="0" applyFont="1" applyFill="1" applyBorder="1" applyAlignment="1">
      <alignment horizontal="right"/>
    </xf>
    <xf numFmtId="0" fontId="4" fillId="0" borderId="19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14" xfId="0" applyFont="1" applyFill="1" applyBorder="1" applyAlignment="1">
      <alignment horizontal="right"/>
    </xf>
    <xf numFmtId="0" fontId="1" fillId="0" borderId="12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3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164" fontId="1" fillId="0" borderId="0" xfId="0" applyNumberFormat="1" applyFont="1" applyFill="1" applyAlignment="1">
      <alignment/>
    </xf>
    <xf numFmtId="0" fontId="1" fillId="0" borderId="15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right"/>
    </xf>
    <xf numFmtId="0" fontId="7" fillId="0" borderId="14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164" fontId="1" fillId="0" borderId="11" xfId="0" applyNumberFormat="1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 horizontal="right"/>
    </xf>
    <xf numFmtId="0" fontId="1" fillId="0" borderId="24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" fillId="0" borderId="19" xfId="0" applyFont="1" applyFill="1" applyBorder="1" applyAlignment="1">
      <alignment horizontal="center"/>
    </xf>
    <xf numFmtId="3" fontId="7" fillId="0" borderId="11" xfId="0" applyNumberFormat="1" applyFont="1" applyFill="1" applyBorder="1" applyAlignment="1">
      <alignment horizontal="right"/>
    </xf>
    <xf numFmtId="0" fontId="7" fillId="0" borderId="14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164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 horizontal="right"/>
    </xf>
    <xf numFmtId="0" fontId="2" fillId="0" borderId="18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1" fillId="0" borderId="18" xfId="0" applyFont="1" applyFill="1" applyBorder="1" applyAlignment="1">
      <alignment horizontal="right"/>
    </xf>
    <xf numFmtId="164" fontId="1" fillId="0" borderId="23" xfId="0" applyNumberFormat="1" applyFont="1" applyFill="1" applyBorder="1" applyAlignment="1">
      <alignment/>
    </xf>
    <xf numFmtId="164" fontId="1" fillId="0" borderId="10" xfId="0" applyNumberFormat="1" applyFont="1" applyFill="1" applyBorder="1" applyAlignment="1">
      <alignment/>
    </xf>
    <xf numFmtId="0" fontId="2" fillId="0" borderId="22" xfId="0" applyFont="1" applyFill="1" applyBorder="1" applyAlignment="1">
      <alignment horizontal="right"/>
    </xf>
    <xf numFmtId="0" fontId="1" fillId="0" borderId="22" xfId="0" applyFont="1" applyFill="1" applyBorder="1" applyAlignment="1">
      <alignment horizontal="right"/>
    </xf>
    <xf numFmtId="3" fontId="1" fillId="0" borderId="10" xfId="0" applyNumberFormat="1" applyFont="1" applyFill="1" applyBorder="1" applyAlignment="1">
      <alignment horizontal="right"/>
    </xf>
    <xf numFmtId="0" fontId="1" fillId="0" borderId="11" xfId="0" applyFont="1" applyFill="1" applyBorder="1" applyAlignment="1">
      <alignment/>
    </xf>
    <xf numFmtId="0" fontId="2" fillId="0" borderId="14" xfId="0" applyFont="1" applyFill="1" applyBorder="1" applyAlignment="1">
      <alignment horizontal="right"/>
    </xf>
    <xf numFmtId="164" fontId="1" fillId="0" borderId="0" xfId="0" applyNumberFormat="1" applyFont="1" applyFill="1" applyAlignment="1">
      <alignment horizontal="right"/>
    </xf>
    <xf numFmtId="164" fontId="8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164" fontId="2" fillId="0" borderId="28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3" fontId="2" fillId="0" borderId="41" xfId="0" applyNumberFormat="1" applyFont="1" applyFill="1" applyBorder="1" applyAlignment="1">
      <alignment/>
    </xf>
    <xf numFmtId="3" fontId="1" fillId="0" borderId="41" xfId="0" applyNumberFormat="1" applyFont="1" applyFill="1" applyBorder="1" applyAlignment="1">
      <alignment/>
    </xf>
    <xf numFmtId="0" fontId="2" fillId="0" borderId="11" xfId="0" applyFont="1" applyFill="1" applyBorder="1" applyAlignment="1">
      <alignment vertical="center" wrapText="1"/>
    </xf>
    <xf numFmtId="164" fontId="2" fillId="0" borderId="13" xfId="0" applyNumberFormat="1" applyFont="1" applyFill="1" applyBorder="1" applyAlignment="1">
      <alignment vertical="center" wrapText="1"/>
    </xf>
    <xf numFmtId="164" fontId="2" fillId="0" borderId="41" xfId="0" applyNumberFormat="1" applyFont="1" applyFill="1" applyBorder="1" applyAlignment="1">
      <alignment vertical="center" wrapText="1"/>
    </xf>
    <xf numFmtId="164" fontId="2" fillId="0" borderId="11" xfId="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/>
    </xf>
    <xf numFmtId="0" fontId="6" fillId="0" borderId="20" xfId="0" applyFont="1" applyFill="1" applyBorder="1" applyAlignment="1">
      <alignment/>
    </xf>
    <xf numFmtId="164" fontId="2" fillId="0" borderId="51" xfId="0" applyNumberFormat="1" applyFont="1" applyFill="1" applyBorder="1" applyAlignment="1">
      <alignment/>
    </xf>
    <xf numFmtId="164" fontId="2" fillId="0" borderId="29" xfId="0" applyNumberFormat="1" applyFont="1" applyFill="1" applyBorder="1" applyAlignment="1">
      <alignment/>
    </xf>
    <xf numFmtId="164" fontId="2" fillId="0" borderId="30" xfId="0" applyNumberFormat="1" applyFont="1" applyFill="1" applyBorder="1" applyAlignment="1">
      <alignment/>
    </xf>
    <xf numFmtId="3" fontId="2" fillId="0" borderId="51" xfId="0" applyNumberFormat="1" applyFont="1" applyFill="1" applyBorder="1" applyAlignment="1">
      <alignment/>
    </xf>
    <xf numFmtId="164" fontId="7" fillId="0" borderId="15" xfId="0" applyNumberFormat="1" applyFont="1" applyFill="1" applyBorder="1" applyAlignment="1">
      <alignment horizontal="center"/>
    </xf>
    <xf numFmtId="164" fontId="7" fillId="0" borderId="39" xfId="0" applyNumberFormat="1" applyFont="1" applyFill="1" applyBorder="1" applyAlignment="1">
      <alignment horizontal="center"/>
    </xf>
    <xf numFmtId="164" fontId="7" fillId="0" borderId="27" xfId="0" applyNumberFormat="1" applyFont="1" applyFill="1" applyBorder="1" applyAlignment="1">
      <alignment horizontal="center"/>
    </xf>
    <xf numFmtId="164" fontId="1" fillId="0" borderId="27" xfId="0" applyNumberFormat="1" applyFont="1" applyFill="1" applyBorder="1" applyAlignment="1">
      <alignment horizontal="center"/>
    </xf>
    <xf numFmtId="165" fontId="7" fillId="0" borderId="27" xfId="0" applyNumberFormat="1" applyFont="1" applyFill="1" applyBorder="1" applyAlignment="1">
      <alignment horizontal="center"/>
    </xf>
    <xf numFmtId="165" fontId="7" fillId="0" borderId="34" xfId="0" applyNumberFormat="1" applyFont="1" applyFill="1" applyBorder="1" applyAlignment="1">
      <alignment horizontal="center"/>
    </xf>
    <xf numFmtId="164" fontId="7" fillId="0" borderId="19" xfId="0" applyNumberFormat="1" applyFont="1" applyFill="1" applyBorder="1" applyAlignment="1">
      <alignment horizontal="center"/>
    </xf>
    <xf numFmtId="164" fontId="7" fillId="0" borderId="40" xfId="0" applyNumberFormat="1" applyFont="1" applyFill="1" applyBorder="1" applyAlignment="1">
      <alignment horizontal="center"/>
    </xf>
    <xf numFmtId="164" fontId="7" fillId="0" borderId="32" xfId="0" applyNumberFormat="1" applyFont="1" applyFill="1" applyBorder="1" applyAlignment="1">
      <alignment horizontal="center"/>
    </xf>
    <xf numFmtId="164" fontId="7" fillId="0" borderId="33" xfId="0" applyNumberFormat="1" applyFont="1" applyFill="1" applyBorder="1" applyAlignment="1">
      <alignment horizontal="center"/>
    </xf>
    <xf numFmtId="164" fontId="1" fillId="0" borderId="33" xfId="0" applyNumberFormat="1" applyFont="1" applyFill="1" applyBorder="1" applyAlignment="1">
      <alignment horizontal="center"/>
    </xf>
    <xf numFmtId="165" fontId="7" fillId="0" borderId="39" xfId="0" applyNumberFormat="1" applyFont="1" applyFill="1" applyBorder="1" applyAlignment="1">
      <alignment horizontal="center"/>
    </xf>
    <xf numFmtId="164" fontId="7" fillId="0" borderId="24" xfId="0" applyNumberFormat="1" applyFont="1" applyFill="1" applyBorder="1" applyAlignment="1">
      <alignment/>
    </xf>
    <xf numFmtId="164" fontId="15" fillId="0" borderId="18" xfId="0" applyNumberFormat="1" applyFont="1" applyFill="1" applyBorder="1" applyAlignment="1">
      <alignment/>
    </xf>
    <xf numFmtId="164" fontId="15" fillId="0" borderId="23" xfId="0" applyNumberFormat="1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165" fontId="7" fillId="0" borderId="36" xfId="0" applyNumberFormat="1" applyFont="1" applyFill="1" applyBorder="1" applyAlignment="1">
      <alignment horizontal="center"/>
    </xf>
    <xf numFmtId="165" fontId="7" fillId="0" borderId="40" xfId="0" applyNumberFormat="1" applyFont="1" applyFill="1" applyBorder="1" applyAlignment="1">
      <alignment horizontal="center"/>
    </xf>
    <xf numFmtId="164" fontId="7" fillId="0" borderId="24" xfId="0" applyNumberFormat="1" applyFont="1" applyFill="1" applyBorder="1" applyAlignment="1">
      <alignment horizontal="center"/>
    </xf>
    <xf numFmtId="164" fontId="15" fillId="0" borderId="0" xfId="0" applyNumberFormat="1" applyFont="1" applyFill="1" applyBorder="1" applyAlignment="1">
      <alignment horizontal="center"/>
    </xf>
    <xf numFmtId="164" fontId="15" fillId="0" borderId="19" xfId="0" applyNumberFormat="1" applyFont="1" applyFill="1" applyBorder="1" applyAlignment="1">
      <alignment horizontal="center"/>
    </xf>
    <xf numFmtId="164" fontId="15" fillId="0" borderId="37" xfId="0" applyNumberFormat="1" applyFont="1" applyFill="1" applyBorder="1" applyAlignment="1">
      <alignment horizontal="center"/>
    </xf>
    <xf numFmtId="164" fontId="15" fillId="0" borderId="40" xfId="0" applyNumberFormat="1" applyFont="1" applyFill="1" applyBorder="1" applyAlignment="1">
      <alignment horizontal="center"/>
    </xf>
    <xf numFmtId="164" fontId="15" fillId="0" borderId="24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164" fontId="1" fillId="0" borderId="13" xfId="0" applyNumberFormat="1" applyFont="1" applyFill="1" applyBorder="1" applyAlignment="1">
      <alignment horizontal="center"/>
    </xf>
    <xf numFmtId="164" fontId="1" fillId="0" borderId="41" xfId="0" applyNumberFormat="1" applyFont="1" applyFill="1" applyBorder="1" applyAlignment="1">
      <alignment horizontal="center"/>
    </xf>
    <xf numFmtId="164" fontId="1" fillId="0" borderId="14" xfId="0" applyNumberFormat="1" applyFont="1" applyFill="1" applyBorder="1" applyAlignment="1">
      <alignment horizontal="center"/>
    </xf>
    <xf numFmtId="164" fontId="1" fillId="0" borderId="21" xfId="0" applyNumberFormat="1" applyFont="1" applyFill="1" applyBorder="1" applyAlignment="1">
      <alignment horizontal="center"/>
    </xf>
    <xf numFmtId="0" fontId="1" fillId="0" borderId="41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164" fontId="2" fillId="0" borderId="14" xfId="0" applyNumberFormat="1" applyFont="1" applyFill="1" applyBorder="1" applyAlignment="1">
      <alignment vertical="center" wrapText="1"/>
    </xf>
    <xf numFmtId="3" fontId="1" fillId="0" borderId="41" xfId="0" applyNumberFormat="1" applyFont="1" applyFill="1" applyBorder="1" applyAlignment="1">
      <alignment vertical="center" wrapText="1"/>
    </xf>
    <xf numFmtId="164" fontId="2" fillId="0" borderId="19" xfId="0" applyNumberFormat="1" applyFont="1" applyFill="1" applyBorder="1" applyAlignment="1">
      <alignment/>
    </xf>
    <xf numFmtId="3" fontId="1" fillId="0" borderId="0" xfId="0" applyNumberFormat="1" applyFont="1" applyFill="1" applyAlignment="1">
      <alignment/>
    </xf>
    <xf numFmtId="0" fontId="2" fillId="0" borderId="19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164" fontId="1" fillId="0" borderId="12" xfId="0" applyNumberFormat="1" applyFont="1" applyFill="1" applyBorder="1" applyAlignment="1">
      <alignment/>
    </xf>
    <xf numFmtId="3" fontId="1" fillId="0" borderId="12" xfId="0" applyNumberFormat="1" applyFont="1" applyFill="1" applyBorder="1" applyAlignment="1">
      <alignment horizontal="right"/>
    </xf>
    <xf numFmtId="0" fontId="2" fillId="32" borderId="11" xfId="0" applyFont="1" applyFill="1" applyBorder="1" applyAlignment="1">
      <alignment horizontal="right"/>
    </xf>
    <xf numFmtId="164" fontId="2" fillId="32" borderId="0" xfId="0" applyNumberFormat="1" applyFont="1" applyFill="1" applyAlignment="1">
      <alignment/>
    </xf>
    <xf numFmtId="3" fontId="2" fillId="32" borderId="11" xfId="0" applyNumberFormat="1" applyFont="1" applyFill="1" applyBorder="1" applyAlignment="1">
      <alignment horizontal="right"/>
    </xf>
    <xf numFmtId="164" fontId="2" fillId="32" borderId="12" xfId="0" applyNumberFormat="1" applyFont="1" applyFill="1" applyBorder="1" applyAlignment="1">
      <alignment/>
    </xf>
    <xf numFmtId="3" fontId="2" fillId="32" borderId="12" xfId="0" applyNumberFormat="1" applyFont="1" applyFill="1" applyBorder="1" applyAlignment="1">
      <alignment horizontal="right"/>
    </xf>
    <xf numFmtId="0" fontId="2" fillId="32" borderId="0" xfId="0" applyFont="1" applyFill="1" applyBorder="1" applyAlignment="1">
      <alignment/>
    </xf>
    <xf numFmtId="0" fontId="2" fillId="32" borderId="16" xfId="0" applyFont="1" applyFill="1" applyBorder="1" applyAlignment="1">
      <alignment/>
    </xf>
    <xf numFmtId="164" fontId="2" fillId="32" borderId="10" xfId="0" applyNumberFormat="1" applyFont="1" applyFill="1" applyBorder="1" applyAlignment="1">
      <alignment/>
    </xf>
    <xf numFmtId="3" fontId="2" fillId="32" borderId="10" xfId="0" applyNumberFormat="1" applyFont="1" applyFill="1" applyBorder="1" applyAlignment="1">
      <alignment horizontal="right"/>
    </xf>
    <xf numFmtId="0" fontId="2" fillId="32" borderId="18" xfId="0" applyFont="1" applyFill="1" applyBorder="1" applyAlignment="1">
      <alignment/>
    </xf>
    <xf numFmtId="0" fontId="6" fillId="32" borderId="16" xfId="0" applyFont="1" applyFill="1" applyBorder="1" applyAlignment="1">
      <alignment/>
    </xf>
    <xf numFmtId="0" fontId="6" fillId="32" borderId="0" xfId="0" applyFont="1" applyFill="1" applyBorder="1" applyAlignment="1">
      <alignment/>
    </xf>
    <xf numFmtId="164" fontId="2" fillId="32" borderId="20" xfId="0" applyNumberFormat="1" applyFont="1" applyFill="1" applyBorder="1" applyAlignment="1">
      <alignment/>
    </xf>
    <xf numFmtId="3" fontId="2" fillId="32" borderId="20" xfId="0" applyNumberFormat="1" applyFont="1" applyFill="1" applyBorder="1" applyAlignment="1">
      <alignment horizontal="right"/>
    </xf>
    <xf numFmtId="0" fontId="6" fillId="32" borderId="18" xfId="0" applyFont="1" applyFill="1" applyBorder="1" applyAlignment="1">
      <alignment/>
    </xf>
    <xf numFmtId="0" fontId="1" fillId="0" borderId="23" xfId="0" applyFont="1" applyFill="1" applyBorder="1" applyAlignment="1">
      <alignment horizontal="right"/>
    </xf>
    <xf numFmtId="0" fontId="1" fillId="0" borderId="14" xfId="0" applyFont="1" applyFill="1" applyBorder="1" applyAlignment="1">
      <alignment horizontal="center"/>
    </xf>
    <xf numFmtId="164" fontId="2" fillId="32" borderId="22" xfId="0" applyNumberFormat="1" applyFont="1" applyFill="1" applyBorder="1" applyAlignment="1">
      <alignment/>
    </xf>
    <xf numFmtId="0" fontId="1" fillId="0" borderId="11" xfId="0" applyFont="1" applyFill="1" applyBorder="1" applyAlignment="1">
      <alignment horizontal="right"/>
    </xf>
    <xf numFmtId="0" fontId="2" fillId="32" borderId="12" xfId="0" applyFont="1" applyFill="1" applyBorder="1" applyAlignment="1">
      <alignment horizontal="right"/>
    </xf>
    <xf numFmtId="164" fontId="2" fillId="32" borderId="41" xfId="0" applyNumberFormat="1" applyFont="1" applyFill="1" applyBorder="1" applyAlignment="1">
      <alignment/>
    </xf>
    <xf numFmtId="3" fontId="2" fillId="32" borderId="38" xfId="0" applyNumberFormat="1" applyFont="1" applyFill="1" applyBorder="1" applyAlignment="1">
      <alignment/>
    </xf>
    <xf numFmtId="3" fontId="6" fillId="32" borderId="41" xfId="0" applyNumberFormat="1" applyFont="1" applyFill="1" applyBorder="1" applyAlignment="1">
      <alignment/>
    </xf>
    <xf numFmtId="3" fontId="7" fillId="32" borderId="41" xfId="0" applyNumberFormat="1" applyFont="1" applyFill="1" applyBorder="1" applyAlignment="1">
      <alignment/>
    </xf>
    <xf numFmtId="3" fontId="2" fillId="32" borderId="41" xfId="0" applyNumberFormat="1" applyFont="1" applyFill="1" applyBorder="1" applyAlignment="1">
      <alignment/>
    </xf>
    <xf numFmtId="0" fontId="2" fillId="32" borderId="10" xfId="0" applyFont="1" applyFill="1" applyBorder="1" applyAlignment="1">
      <alignment vertical="center" wrapText="1"/>
    </xf>
    <xf numFmtId="0" fontId="2" fillId="32" borderId="21" xfId="0" applyFont="1" applyFill="1" applyBorder="1" applyAlignment="1">
      <alignment vertical="center" wrapText="1"/>
    </xf>
    <xf numFmtId="164" fontId="2" fillId="32" borderId="41" xfId="0" applyNumberFormat="1" applyFont="1" applyFill="1" applyBorder="1" applyAlignment="1">
      <alignment vertical="center" wrapText="1"/>
    </xf>
    <xf numFmtId="3" fontId="2" fillId="32" borderId="38" xfId="0" applyNumberFormat="1" applyFont="1" applyFill="1" applyBorder="1" applyAlignment="1">
      <alignment vertical="center" wrapText="1"/>
    </xf>
    <xf numFmtId="3" fontId="6" fillId="32" borderId="41" xfId="0" applyNumberFormat="1" applyFont="1" applyFill="1" applyBorder="1" applyAlignment="1">
      <alignment vertical="center" wrapText="1"/>
    </xf>
    <xf numFmtId="164" fontId="2" fillId="32" borderId="15" xfId="0" applyNumberFormat="1" applyFont="1" applyFill="1" applyBorder="1" applyAlignment="1">
      <alignment/>
    </xf>
    <xf numFmtId="164" fontId="2" fillId="32" borderId="57" xfId="0" applyNumberFormat="1" applyFont="1" applyFill="1" applyBorder="1" applyAlignment="1">
      <alignment/>
    </xf>
    <xf numFmtId="3" fontId="2" fillId="32" borderId="36" xfId="0" applyNumberFormat="1" applyFont="1" applyFill="1" applyBorder="1" applyAlignment="1">
      <alignment/>
    </xf>
    <xf numFmtId="3" fontId="7" fillId="32" borderId="57" xfId="0" applyNumberFormat="1" applyFont="1" applyFill="1" applyBorder="1" applyAlignment="1">
      <alignment/>
    </xf>
    <xf numFmtId="0" fontId="2" fillId="32" borderId="12" xfId="0" applyFont="1" applyFill="1" applyBorder="1" applyAlignment="1">
      <alignment vertical="center" wrapText="1"/>
    </xf>
    <xf numFmtId="0" fontId="2" fillId="32" borderId="18" xfId="0" applyFont="1" applyFill="1" applyBorder="1" applyAlignment="1">
      <alignment vertical="center" wrapText="1"/>
    </xf>
    <xf numFmtId="164" fontId="2" fillId="32" borderId="17" xfId="0" applyNumberFormat="1" applyFont="1" applyFill="1" applyBorder="1" applyAlignment="1">
      <alignment vertical="center" wrapText="1"/>
    </xf>
    <xf numFmtId="164" fontId="2" fillId="32" borderId="50" xfId="0" applyNumberFormat="1" applyFont="1" applyFill="1" applyBorder="1" applyAlignment="1">
      <alignment vertical="center" wrapText="1"/>
    </xf>
    <xf numFmtId="164" fontId="2" fillId="32" borderId="23" xfId="0" applyNumberFormat="1" applyFont="1" applyFill="1" applyBorder="1" applyAlignment="1">
      <alignment vertical="center" wrapText="1"/>
    </xf>
    <xf numFmtId="164" fontId="2" fillId="32" borderId="12" xfId="0" applyNumberFormat="1" applyFont="1" applyFill="1" applyBorder="1" applyAlignment="1">
      <alignment vertical="center" wrapText="1"/>
    </xf>
    <xf numFmtId="3" fontId="2" fillId="32" borderId="48" xfId="0" applyNumberFormat="1" applyFont="1" applyFill="1" applyBorder="1" applyAlignment="1">
      <alignment vertical="center" wrapText="1"/>
    </xf>
    <xf numFmtId="3" fontId="1" fillId="32" borderId="50" xfId="0" applyNumberFormat="1" applyFont="1" applyFill="1" applyBorder="1" applyAlignment="1">
      <alignment vertical="center" wrapText="1"/>
    </xf>
    <xf numFmtId="0" fontId="2" fillId="32" borderId="13" xfId="0" applyFont="1" applyFill="1" applyBorder="1" applyAlignment="1">
      <alignment/>
    </xf>
    <xf numFmtId="0" fontId="2" fillId="32" borderId="21" xfId="0" applyFont="1" applyFill="1" applyBorder="1" applyAlignment="1">
      <alignment/>
    </xf>
    <xf numFmtId="164" fontId="2" fillId="32" borderId="51" xfId="0" applyNumberFormat="1" applyFont="1" applyFill="1" applyBorder="1" applyAlignment="1">
      <alignment/>
    </xf>
    <xf numFmtId="164" fontId="2" fillId="32" borderId="56" xfId="0" applyNumberFormat="1" applyFont="1" applyFill="1" applyBorder="1" applyAlignment="1">
      <alignment/>
    </xf>
    <xf numFmtId="3" fontId="2" fillId="32" borderId="42" xfId="0" applyNumberFormat="1" applyFont="1" applyFill="1" applyBorder="1" applyAlignment="1">
      <alignment/>
    </xf>
    <xf numFmtId="3" fontId="2" fillId="32" borderId="51" xfId="0" applyNumberFormat="1" applyFont="1" applyFill="1" applyBorder="1" applyAlignment="1">
      <alignment/>
    </xf>
    <xf numFmtId="3" fontId="27" fillId="0" borderId="38" xfId="0" applyNumberFormat="1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29" fillId="0" borderId="0" xfId="0" applyFont="1" applyAlignment="1">
      <alignment/>
    </xf>
    <xf numFmtId="0" fontId="14" fillId="0" borderId="13" xfId="0" applyFont="1" applyBorder="1" applyAlignment="1">
      <alignment/>
    </xf>
    <xf numFmtId="0" fontId="15" fillId="0" borderId="0" xfId="0" applyFont="1" applyAlignment="1">
      <alignment/>
    </xf>
    <xf numFmtId="0" fontId="14" fillId="0" borderId="20" xfId="0" applyFont="1" applyBorder="1" applyAlignment="1">
      <alignment/>
    </xf>
    <xf numFmtId="0" fontId="14" fillId="0" borderId="21" xfId="0" applyFont="1" applyBorder="1" applyAlignment="1">
      <alignment/>
    </xf>
    <xf numFmtId="0" fontId="14" fillId="0" borderId="14" xfId="0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Border="1" applyAlignment="1">
      <alignment/>
    </xf>
    <xf numFmtId="3" fontId="15" fillId="0" borderId="21" xfId="0" applyNumberFormat="1" applyFont="1" applyBorder="1" applyAlignment="1">
      <alignment/>
    </xf>
    <xf numFmtId="3" fontId="15" fillId="0" borderId="14" xfId="0" applyNumberFormat="1" applyFont="1" applyBorder="1" applyAlignment="1">
      <alignment/>
    </xf>
    <xf numFmtId="3" fontId="15" fillId="0" borderId="10" xfId="0" applyNumberFormat="1" applyFont="1" applyBorder="1" applyAlignment="1">
      <alignment/>
    </xf>
    <xf numFmtId="3" fontId="15" fillId="0" borderId="12" xfId="0" applyNumberFormat="1" applyFont="1" applyBorder="1" applyAlignment="1">
      <alignment/>
    </xf>
    <xf numFmtId="0" fontId="16" fillId="0" borderId="11" xfId="0" applyFont="1" applyFill="1" applyBorder="1" applyAlignment="1">
      <alignment/>
    </xf>
    <xf numFmtId="0" fontId="14" fillId="0" borderId="0" xfId="0" applyFont="1" applyBorder="1" applyAlignment="1">
      <alignment/>
    </xf>
    <xf numFmtId="0" fontId="14" fillId="0" borderId="10" xfId="0" applyFont="1" applyBorder="1" applyAlignment="1">
      <alignment/>
    </xf>
    <xf numFmtId="0" fontId="14" fillId="0" borderId="22" xfId="0" applyFont="1" applyBorder="1" applyAlignment="1">
      <alignment/>
    </xf>
    <xf numFmtId="0" fontId="14" fillId="0" borderId="24" xfId="0" applyFont="1" applyBorder="1" applyAlignment="1">
      <alignment/>
    </xf>
    <xf numFmtId="0" fontId="14" fillId="0" borderId="20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13" fillId="32" borderId="10" xfId="0" applyFont="1" applyFill="1" applyBorder="1" applyAlignment="1">
      <alignment horizontal="right"/>
    </xf>
    <xf numFmtId="0" fontId="32" fillId="0" borderId="10" xfId="0" applyFont="1" applyBorder="1" applyAlignment="1">
      <alignment horizontal="right"/>
    </xf>
    <xf numFmtId="0" fontId="13" fillId="0" borderId="22" xfId="0" applyFont="1" applyFill="1" applyBorder="1" applyAlignment="1">
      <alignment horizontal="right"/>
    </xf>
    <xf numFmtId="0" fontId="32" fillId="0" borderId="12" xfId="0" applyFont="1" applyBorder="1" applyAlignment="1">
      <alignment horizontal="right"/>
    </xf>
    <xf numFmtId="0" fontId="13" fillId="0" borderId="23" xfId="0" applyFont="1" applyFill="1" applyBorder="1" applyAlignment="1">
      <alignment horizontal="right"/>
    </xf>
    <xf numFmtId="0" fontId="13" fillId="32" borderId="20" xfId="0" applyFont="1" applyFill="1" applyBorder="1" applyAlignment="1">
      <alignment horizontal="right"/>
    </xf>
    <xf numFmtId="0" fontId="13" fillId="32" borderId="12" xfId="0" applyFont="1" applyFill="1" applyBorder="1" applyAlignment="1">
      <alignment/>
    </xf>
    <xf numFmtId="0" fontId="32" fillId="0" borderId="10" xfId="0" applyFont="1" applyBorder="1" applyAlignment="1">
      <alignment/>
    </xf>
    <xf numFmtId="0" fontId="13" fillId="0" borderId="14" xfId="0" applyFont="1" applyFill="1" applyBorder="1" applyAlignment="1">
      <alignment/>
    </xf>
    <xf numFmtId="0" fontId="32" fillId="0" borderId="12" xfId="0" applyFont="1" applyBorder="1" applyAlignment="1">
      <alignment/>
    </xf>
    <xf numFmtId="0" fontId="13" fillId="32" borderId="20" xfId="0" applyFont="1" applyFill="1" applyBorder="1" applyAlignment="1">
      <alignment/>
    </xf>
    <xf numFmtId="0" fontId="13" fillId="32" borderId="10" xfId="0" applyFont="1" applyFill="1" applyBorder="1" applyAlignment="1">
      <alignment/>
    </xf>
    <xf numFmtId="0" fontId="13" fillId="0" borderId="10" xfId="0" applyFont="1" applyFill="1" applyBorder="1" applyAlignment="1">
      <alignment/>
    </xf>
    <xf numFmtId="0" fontId="13" fillId="0" borderId="22" xfId="0" applyFont="1" applyFill="1" applyBorder="1" applyAlignment="1">
      <alignment/>
    </xf>
    <xf numFmtId="0" fontId="32" fillId="0" borderId="20" xfId="0" applyFont="1" applyBorder="1" applyAlignment="1">
      <alignment/>
    </xf>
    <xf numFmtId="0" fontId="13" fillId="0" borderId="23" xfId="0" applyFont="1" applyFill="1" applyBorder="1" applyAlignment="1">
      <alignment/>
    </xf>
    <xf numFmtId="0" fontId="13" fillId="0" borderId="20" xfId="0" applyFont="1" applyFill="1" applyBorder="1" applyAlignment="1">
      <alignment/>
    </xf>
    <xf numFmtId="0" fontId="13" fillId="0" borderId="12" xfId="0" applyFont="1" applyFill="1" applyBorder="1" applyAlignment="1">
      <alignment/>
    </xf>
    <xf numFmtId="0" fontId="13" fillId="32" borderId="11" xfId="0" applyFont="1" applyFill="1" applyBorder="1" applyAlignment="1">
      <alignment/>
    </xf>
    <xf numFmtId="0" fontId="13" fillId="0" borderId="10" xfId="0" applyFont="1" applyBorder="1" applyAlignment="1">
      <alignment/>
    </xf>
    <xf numFmtId="0" fontId="13" fillId="0" borderId="20" xfId="0" applyFont="1" applyBorder="1" applyAlignment="1">
      <alignment/>
    </xf>
    <xf numFmtId="0" fontId="13" fillId="0" borderId="12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4" fillId="0" borderId="20" xfId="0" applyFont="1" applyFill="1" applyBorder="1" applyAlignment="1">
      <alignment horizontal="center"/>
    </xf>
    <xf numFmtId="164" fontId="32" fillId="0" borderId="20" xfId="0" applyNumberFormat="1" applyFont="1" applyBorder="1" applyAlignment="1">
      <alignment/>
    </xf>
    <xf numFmtId="164" fontId="13" fillId="0" borderId="20" xfId="0" applyNumberFormat="1" applyFont="1" applyBorder="1" applyAlignment="1">
      <alignment/>
    </xf>
    <xf numFmtId="0" fontId="32" fillId="0" borderId="24" xfId="0" applyFont="1" applyFill="1" applyBorder="1" applyAlignment="1">
      <alignment/>
    </xf>
    <xf numFmtId="0" fontId="32" fillId="0" borderId="23" xfId="0" applyFont="1" applyFill="1" applyBorder="1" applyAlignment="1">
      <alignment/>
    </xf>
    <xf numFmtId="0" fontId="13" fillId="32" borderId="19" xfId="0" applyFont="1" applyFill="1" applyBorder="1" applyAlignment="1">
      <alignment/>
    </xf>
    <xf numFmtId="0" fontId="13" fillId="32" borderId="17" xfId="0" applyFont="1" applyFill="1" applyBorder="1" applyAlignment="1">
      <alignment/>
    </xf>
    <xf numFmtId="0" fontId="32" fillId="0" borderId="20" xfId="0" applyFont="1" applyFill="1" applyBorder="1" applyAlignment="1">
      <alignment/>
    </xf>
    <xf numFmtId="0" fontId="13" fillId="0" borderId="11" xfId="0" applyFont="1" applyFill="1" applyBorder="1" applyAlignment="1">
      <alignment/>
    </xf>
    <xf numFmtId="0" fontId="32" fillId="0" borderId="11" xfId="0" applyFont="1" applyBorder="1" applyAlignment="1">
      <alignment/>
    </xf>
    <xf numFmtId="0" fontId="33" fillId="0" borderId="20" xfId="0" applyFont="1" applyBorder="1" applyAlignment="1">
      <alignment/>
    </xf>
    <xf numFmtId="0" fontId="33" fillId="0" borderId="20" xfId="0" applyFont="1" applyFill="1" applyBorder="1" applyAlignment="1">
      <alignment/>
    </xf>
    <xf numFmtId="0" fontId="33" fillId="0" borderId="12" xfId="0" applyFont="1" applyBorder="1" applyAlignment="1">
      <alignment/>
    </xf>
    <xf numFmtId="0" fontId="33" fillId="0" borderId="12" xfId="0" applyFont="1" applyFill="1" applyBorder="1" applyAlignment="1">
      <alignment/>
    </xf>
    <xf numFmtId="0" fontId="33" fillId="0" borderId="23" xfId="0" applyFont="1" applyFill="1" applyBorder="1" applyAlignment="1">
      <alignment/>
    </xf>
    <xf numFmtId="0" fontId="33" fillId="0" borderId="0" xfId="0" applyFont="1" applyBorder="1" applyAlignment="1">
      <alignment/>
    </xf>
    <xf numFmtId="0" fontId="33" fillId="0" borderId="0" xfId="0" applyFont="1" applyFill="1" applyBorder="1" applyAlignment="1">
      <alignment/>
    </xf>
    <xf numFmtId="0" fontId="13" fillId="0" borderId="24" xfId="0" applyFont="1" applyFill="1" applyBorder="1" applyAlignment="1">
      <alignment/>
    </xf>
    <xf numFmtId="0" fontId="33" fillId="0" borderId="24" xfId="0" applyFont="1" applyFill="1" applyBorder="1" applyAlignment="1">
      <alignment/>
    </xf>
    <xf numFmtId="0" fontId="14" fillId="0" borderId="24" xfId="0" applyFont="1" applyFill="1" applyBorder="1" applyAlignment="1">
      <alignment horizontal="center"/>
    </xf>
    <xf numFmtId="0" fontId="14" fillId="0" borderId="23" xfId="0" applyFont="1" applyFill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32" fillId="0" borderId="20" xfId="0" applyFont="1" applyBorder="1" applyAlignment="1">
      <alignment vertical="center" wrapText="1"/>
    </xf>
    <xf numFmtId="0" fontId="32" fillId="0" borderId="24" xfId="0" applyFont="1" applyFill="1" applyBorder="1" applyAlignment="1">
      <alignment vertical="center" wrapText="1"/>
    </xf>
    <xf numFmtId="0" fontId="14" fillId="0" borderId="23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3" fillId="32" borderId="22" xfId="0" applyFont="1" applyFill="1" applyBorder="1" applyAlignment="1">
      <alignment/>
    </xf>
    <xf numFmtId="0" fontId="13" fillId="32" borderId="23" xfId="0" applyFont="1" applyFill="1" applyBorder="1" applyAlignment="1">
      <alignment/>
    </xf>
    <xf numFmtId="0" fontId="14" fillId="0" borderId="0" xfId="0" applyFont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3" fillId="32" borderId="14" xfId="0" applyFont="1" applyFill="1" applyBorder="1" applyAlignment="1">
      <alignment/>
    </xf>
    <xf numFmtId="0" fontId="16" fillId="0" borderId="11" xfId="0" applyFont="1" applyFill="1" applyBorder="1" applyAlignment="1">
      <alignment/>
    </xf>
    <xf numFmtId="0" fontId="14" fillId="0" borderId="11" xfId="0" applyFont="1" applyBorder="1" applyAlignment="1">
      <alignment horizontal="center"/>
    </xf>
    <xf numFmtId="0" fontId="13" fillId="0" borderId="16" xfId="0" applyFont="1" applyFill="1" applyBorder="1" applyAlignment="1">
      <alignment/>
    </xf>
    <xf numFmtId="0" fontId="13" fillId="0" borderId="18" xfId="0" applyFont="1" applyFill="1" applyBorder="1" applyAlignment="1">
      <alignment/>
    </xf>
    <xf numFmtId="0" fontId="33" fillId="0" borderId="14" xfId="0" applyFont="1" applyFill="1" applyBorder="1" applyAlignment="1">
      <alignment/>
    </xf>
    <xf numFmtId="0" fontId="13" fillId="0" borderId="11" xfId="0" applyFont="1" applyFill="1" applyBorder="1" applyAlignment="1">
      <alignment/>
    </xf>
    <xf numFmtId="0" fontId="14" fillId="0" borderId="14" xfId="0" applyFont="1" applyFill="1" applyBorder="1" applyAlignment="1">
      <alignment/>
    </xf>
    <xf numFmtId="0" fontId="33" fillId="0" borderId="14" xfId="0" applyFont="1" applyFill="1" applyBorder="1" applyAlignment="1">
      <alignment vertical="center" wrapText="1"/>
    </xf>
    <xf numFmtId="0" fontId="33" fillId="0" borderId="22" xfId="0" applyFont="1" applyFill="1" applyBorder="1" applyAlignment="1">
      <alignment/>
    </xf>
    <xf numFmtId="0" fontId="33" fillId="0" borderId="11" xfId="0" applyFont="1" applyFill="1" applyBorder="1" applyAlignment="1">
      <alignment/>
    </xf>
    <xf numFmtId="0" fontId="13" fillId="32" borderId="16" xfId="0" applyFont="1" applyFill="1" applyBorder="1" applyAlignment="1">
      <alignment/>
    </xf>
    <xf numFmtId="0" fontId="13" fillId="32" borderId="18" xfId="0" applyFont="1" applyFill="1" applyBorder="1" applyAlignment="1">
      <alignment/>
    </xf>
    <xf numFmtId="164" fontId="14" fillId="0" borderId="10" xfId="0" applyNumberFormat="1" applyFont="1" applyBorder="1" applyAlignment="1">
      <alignment horizontal="center"/>
    </xf>
    <xf numFmtId="164" fontId="14" fillId="0" borderId="21" xfId="0" applyNumberFormat="1" applyFont="1" applyBorder="1" applyAlignment="1">
      <alignment horizontal="center"/>
    </xf>
    <xf numFmtId="164" fontId="14" fillId="0" borderId="16" xfId="0" applyNumberFormat="1" applyFont="1" applyBorder="1" applyAlignment="1">
      <alignment horizontal="left"/>
    </xf>
    <xf numFmtId="164" fontId="14" fillId="0" borderId="16" xfId="0" applyNumberFormat="1" applyFont="1" applyBorder="1" applyAlignment="1">
      <alignment horizontal="right"/>
    </xf>
    <xf numFmtId="164" fontId="14" fillId="0" borderId="16" xfId="0" applyNumberFormat="1" applyFont="1" applyBorder="1" applyAlignment="1">
      <alignment/>
    </xf>
    <xf numFmtId="165" fontId="14" fillId="0" borderId="16" xfId="0" applyNumberFormat="1" applyFont="1" applyBorder="1" applyAlignment="1">
      <alignment/>
    </xf>
    <xf numFmtId="0" fontId="14" fillId="0" borderId="16" xfId="0" applyFont="1" applyBorder="1" applyAlignment="1">
      <alignment/>
    </xf>
    <xf numFmtId="0" fontId="29" fillId="0" borderId="21" xfId="0" applyFont="1" applyBorder="1" applyAlignment="1">
      <alignment/>
    </xf>
    <xf numFmtId="0" fontId="29" fillId="0" borderId="14" xfId="0" applyFont="1" applyBorder="1" applyAlignment="1">
      <alignment/>
    </xf>
    <xf numFmtId="164" fontId="14" fillId="0" borderId="20" xfId="0" applyNumberFormat="1" applyFont="1" applyBorder="1" applyAlignment="1">
      <alignment horizontal="center"/>
    </xf>
    <xf numFmtId="164" fontId="14" fillId="0" borderId="15" xfId="0" applyNumberFormat="1" applyFont="1" applyBorder="1" applyAlignment="1">
      <alignment/>
    </xf>
    <xf numFmtId="164" fontId="14" fillId="0" borderId="13" xfId="0" applyNumberFormat="1" applyFont="1" applyBorder="1" applyAlignment="1">
      <alignment/>
    </xf>
    <xf numFmtId="164" fontId="14" fillId="0" borderId="21" xfId="0" applyNumberFormat="1" applyFont="1" applyBorder="1" applyAlignment="1">
      <alignment/>
    </xf>
    <xf numFmtId="165" fontId="14" fillId="0" borderId="21" xfId="0" applyNumberFormat="1" applyFont="1" applyBorder="1" applyAlignment="1">
      <alignment/>
    </xf>
    <xf numFmtId="164" fontId="14" fillId="0" borderId="12" xfId="0" applyNumberFormat="1" applyFont="1" applyBorder="1" applyAlignment="1">
      <alignment horizontal="center"/>
    </xf>
    <xf numFmtId="164" fontId="14" fillId="0" borderId="0" xfId="0" applyNumberFormat="1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164" fontId="14" fillId="0" borderId="19" xfId="0" applyNumberFormat="1" applyFont="1" applyFill="1" applyBorder="1" applyAlignment="1">
      <alignment horizontal="center"/>
    </xf>
    <xf numFmtId="0" fontId="14" fillId="0" borderId="17" xfId="0" applyFont="1" applyBorder="1" applyAlignment="1">
      <alignment horizontal="center"/>
    </xf>
    <xf numFmtId="164" fontId="16" fillId="32" borderId="10" xfId="0" applyNumberFormat="1" applyFont="1" applyFill="1" applyBorder="1" applyAlignment="1">
      <alignment/>
    </xf>
    <xf numFmtId="164" fontId="16" fillId="32" borderId="22" xfId="0" applyNumberFormat="1" applyFont="1" applyFill="1" applyBorder="1" applyAlignment="1">
      <alignment/>
    </xf>
    <xf numFmtId="3" fontId="16" fillId="32" borderId="10" xfId="0" applyNumberFormat="1" applyFont="1" applyFill="1" applyBorder="1" applyAlignment="1">
      <alignment/>
    </xf>
    <xf numFmtId="3" fontId="15" fillId="32" borderId="11" xfId="0" applyNumberFormat="1" applyFont="1" applyFill="1" applyBorder="1" applyAlignment="1">
      <alignment/>
    </xf>
    <xf numFmtId="3" fontId="15" fillId="32" borderId="21" xfId="0" applyNumberFormat="1" applyFont="1" applyFill="1" applyBorder="1" applyAlignment="1">
      <alignment/>
    </xf>
    <xf numFmtId="164" fontId="16" fillId="0" borderId="10" xfId="0" applyNumberFormat="1" applyFont="1" applyFill="1" applyBorder="1" applyAlignment="1">
      <alignment/>
    </xf>
    <xf numFmtId="164" fontId="16" fillId="0" borderId="16" xfId="0" applyNumberFormat="1" applyFont="1" applyFill="1" applyBorder="1" applyAlignment="1">
      <alignment/>
    </xf>
    <xf numFmtId="3" fontId="16" fillId="0" borderId="10" xfId="0" applyNumberFormat="1" applyFont="1" applyFill="1" applyBorder="1" applyAlignment="1">
      <alignment/>
    </xf>
    <xf numFmtId="3" fontId="16" fillId="0" borderId="22" xfId="0" applyNumberFormat="1" applyFont="1" applyFill="1" applyBorder="1" applyAlignment="1">
      <alignment/>
    </xf>
    <xf numFmtId="3" fontId="16" fillId="0" borderId="20" xfId="0" applyNumberFormat="1" applyFont="1" applyFill="1" applyBorder="1" applyAlignment="1">
      <alignment/>
    </xf>
    <xf numFmtId="3" fontId="15" fillId="0" borderId="16" xfId="0" applyNumberFormat="1" applyFont="1" applyBorder="1" applyAlignment="1">
      <alignment/>
    </xf>
    <xf numFmtId="164" fontId="16" fillId="0" borderId="12" xfId="0" applyNumberFormat="1" applyFont="1" applyFill="1" applyBorder="1" applyAlignment="1">
      <alignment/>
    </xf>
    <xf numFmtId="164" fontId="16" fillId="0" borderId="18" xfId="0" applyNumberFormat="1" applyFont="1" applyFill="1" applyBorder="1" applyAlignment="1">
      <alignment/>
    </xf>
    <xf numFmtId="3" fontId="16" fillId="0" borderId="12" xfId="0" applyNumberFormat="1" applyFont="1" applyFill="1" applyBorder="1" applyAlignment="1">
      <alignment/>
    </xf>
    <xf numFmtId="3" fontId="16" fillId="0" borderId="23" xfId="0" applyNumberFormat="1" applyFont="1" applyFill="1" applyBorder="1" applyAlignment="1">
      <alignment/>
    </xf>
    <xf numFmtId="3" fontId="15" fillId="0" borderId="18" xfId="0" applyNumberFormat="1" applyFont="1" applyBorder="1" applyAlignment="1">
      <alignment/>
    </xf>
    <xf numFmtId="164" fontId="16" fillId="32" borderId="12" xfId="0" applyNumberFormat="1" applyFont="1" applyFill="1" applyBorder="1" applyAlignment="1">
      <alignment/>
    </xf>
    <xf numFmtId="164" fontId="16" fillId="32" borderId="17" xfId="0" applyNumberFormat="1" applyFont="1" applyFill="1" applyBorder="1" applyAlignment="1">
      <alignment/>
    </xf>
    <xf numFmtId="164" fontId="16" fillId="32" borderId="23" xfId="0" applyNumberFormat="1" applyFont="1" applyFill="1" applyBorder="1" applyAlignment="1">
      <alignment/>
    </xf>
    <xf numFmtId="3" fontId="16" fillId="32" borderId="12" xfId="0" applyNumberFormat="1" applyFont="1" applyFill="1" applyBorder="1" applyAlignment="1">
      <alignment/>
    </xf>
    <xf numFmtId="164" fontId="16" fillId="0" borderId="11" xfId="0" applyNumberFormat="1" applyFont="1" applyFill="1" applyBorder="1" applyAlignment="1">
      <alignment/>
    </xf>
    <xf numFmtId="3" fontId="16" fillId="0" borderId="11" xfId="0" applyNumberFormat="1" applyFont="1" applyFill="1" applyBorder="1" applyAlignment="1">
      <alignment/>
    </xf>
    <xf numFmtId="3" fontId="15" fillId="0" borderId="11" xfId="0" applyNumberFormat="1" applyFont="1" applyBorder="1" applyAlignment="1">
      <alignment/>
    </xf>
    <xf numFmtId="164" fontId="16" fillId="32" borderId="11" xfId="0" applyNumberFormat="1" applyFont="1" applyFill="1" applyBorder="1" applyAlignment="1">
      <alignment/>
    </xf>
    <xf numFmtId="3" fontId="16" fillId="32" borderId="11" xfId="0" applyNumberFormat="1" applyFont="1" applyFill="1" applyBorder="1" applyAlignment="1">
      <alignment/>
    </xf>
    <xf numFmtId="164" fontId="15" fillId="0" borderId="11" xfId="0" applyNumberFormat="1" applyFont="1" applyFill="1" applyBorder="1" applyAlignment="1">
      <alignment/>
    </xf>
    <xf numFmtId="3" fontId="15" fillId="0" borderId="12" xfId="0" applyNumberFormat="1" applyFont="1" applyFill="1" applyBorder="1" applyAlignment="1">
      <alignment/>
    </xf>
    <xf numFmtId="3" fontId="15" fillId="0" borderId="11" xfId="0" applyNumberFormat="1" applyFont="1" applyFill="1" applyBorder="1" applyAlignment="1">
      <alignment/>
    </xf>
    <xf numFmtId="3" fontId="16" fillId="0" borderId="11" xfId="0" applyNumberFormat="1" applyFont="1" applyBorder="1" applyAlignment="1">
      <alignment/>
    </xf>
    <xf numFmtId="164" fontId="31" fillId="0" borderId="11" xfId="0" applyNumberFormat="1" applyFont="1" applyFill="1" applyBorder="1" applyAlignment="1">
      <alignment/>
    </xf>
    <xf numFmtId="3" fontId="31" fillId="0" borderId="12" xfId="0" applyNumberFormat="1" applyFont="1" applyFill="1" applyBorder="1" applyAlignment="1">
      <alignment/>
    </xf>
    <xf numFmtId="3" fontId="31" fillId="0" borderId="11" xfId="0" applyNumberFormat="1" applyFont="1" applyFill="1" applyBorder="1" applyAlignment="1">
      <alignment/>
    </xf>
    <xf numFmtId="3" fontId="31" fillId="0" borderId="11" xfId="0" applyNumberFormat="1" applyFont="1" applyBorder="1" applyAlignment="1">
      <alignment/>
    </xf>
    <xf numFmtId="164" fontId="14" fillId="0" borderId="11" xfId="0" applyNumberFormat="1" applyFont="1" applyBorder="1" applyAlignment="1">
      <alignment horizontal="center"/>
    </xf>
    <xf numFmtId="164" fontId="16" fillId="0" borderId="11" xfId="0" applyNumberFormat="1" applyFont="1" applyFill="1" applyBorder="1" applyAlignment="1">
      <alignment/>
    </xf>
    <xf numFmtId="3" fontId="16" fillId="0" borderId="11" xfId="0" applyNumberFormat="1" applyFont="1" applyFill="1" applyBorder="1" applyAlignment="1">
      <alignment/>
    </xf>
    <xf numFmtId="164" fontId="15" fillId="0" borderId="16" xfId="0" applyNumberFormat="1" applyFont="1" applyFill="1" applyBorder="1" applyAlignment="1">
      <alignment/>
    </xf>
    <xf numFmtId="164" fontId="15" fillId="0" borderId="10" xfId="0" applyNumberFormat="1" applyFont="1" applyFill="1" applyBorder="1" applyAlignment="1">
      <alignment/>
    </xf>
    <xf numFmtId="164" fontId="15" fillId="0" borderId="21" xfId="0" applyNumberFormat="1" applyFont="1" applyFill="1" applyBorder="1" applyAlignment="1">
      <alignment/>
    </xf>
    <xf numFmtId="164" fontId="16" fillId="32" borderId="0" xfId="0" applyNumberFormat="1" applyFont="1" applyFill="1" applyBorder="1" applyAlignment="1">
      <alignment/>
    </xf>
    <xf numFmtId="164" fontId="16" fillId="32" borderId="20" xfId="0" applyNumberFormat="1" applyFont="1" applyFill="1" applyBorder="1" applyAlignment="1">
      <alignment/>
    </xf>
    <xf numFmtId="3" fontId="16" fillId="32" borderId="20" xfId="0" applyNumberFormat="1" applyFont="1" applyFill="1" applyBorder="1" applyAlignment="1">
      <alignment/>
    </xf>
    <xf numFmtId="0" fontId="15" fillId="32" borderId="20" xfId="0" applyFont="1" applyFill="1" applyBorder="1" applyAlignment="1">
      <alignment/>
    </xf>
    <xf numFmtId="3" fontId="15" fillId="32" borderId="10" xfId="0" applyNumberFormat="1" applyFont="1" applyFill="1" applyBorder="1" applyAlignment="1">
      <alignment/>
    </xf>
    <xf numFmtId="3" fontId="15" fillId="32" borderId="16" xfId="0" applyNumberFormat="1" applyFont="1" applyFill="1" applyBorder="1" applyAlignment="1">
      <alignment/>
    </xf>
    <xf numFmtId="3" fontId="15" fillId="32" borderId="22" xfId="0" applyNumberFormat="1" applyFont="1" applyFill="1" applyBorder="1" applyAlignment="1">
      <alignment/>
    </xf>
    <xf numFmtId="164" fontId="16" fillId="32" borderId="18" xfId="0" applyNumberFormat="1" applyFont="1" applyFill="1" applyBorder="1" applyAlignment="1">
      <alignment/>
    </xf>
    <xf numFmtId="0" fontId="15" fillId="32" borderId="12" xfId="0" applyFont="1" applyFill="1" applyBorder="1" applyAlignment="1">
      <alignment/>
    </xf>
    <xf numFmtId="3" fontId="15" fillId="32" borderId="12" xfId="0" applyNumberFormat="1" applyFont="1" applyFill="1" applyBorder="1" applyAlignment="1">
      <alignment/>
    </xf>
    <xf numFmtId="3" fontId="15" fillId="32" borderId="18" xfId="0" applyNumberFormat="1" applyFont="1" applyFill="1" applyBorder="1" applyAlignment="1">
      <alignment/>
    </xf>
    <xf numFmtId="3" fontId="15" fillId="32" borderId="23" xfId="0" applyNumberFormat="1" applyFont="1" applyFill="1" applyBorder="1" applyAlignment="1">
      <alignment/>
    </xf>
    <xf numFmtId="3" fontId="35" fillId="32" borderId="11" xfId="0" applyNumberFormat="1" applyFont="1" applyFill="1" applyBorder="1" applyAlignment="1">
      <alignment/>
    </xf>
    <xf numFmtId="3" fontId="35" fillId="0" borderId="11" xfId="0" applyNumberFormat="1" applyFont="1" applyFill="1" applyBorder="1" applyAlignment="1">
      <alignment/>
    </xf>
    <xf numFmtId="164" fontId="35" fillId="32" borderId="11" xfId="0" applyNumberFormat="1" applyFont="1" applyFill="1" applyBorder="1" applyAlignment="1">
      <alignment/>
    </xf>
    <xf numFmtId="3" fontId="34" fillId="0" borderId="11" xfId="0" applyNumberFormat="1" applyFont="1" applyFill="1" applyBorder="1" applyAlignment="1">
      <alignment/>
    </xf>
    <xf numFmtId="3" fontId="15" fillId="32" borderId="11" xfId="0" applyNumberFormat="1" applyFont="1" applyFill="1" applyBorder="1" applyAlignment="1">
      <alignment vertical="center" wrapText="1"/>
    </xf>
    <xf numFmtId="3" fontId="15" fillId="0" borderId="11" xfId="0" applyNumberFormat="1" applyFont="1" applyBorder="1" applyAlignment="1">
      <alignment vertical="center" wrapText="1"/>
    </xf>
    <xf numFmtId="3" fontId="36" fillId="0" borderId="11" xfId="0" applyNumberFormat="1" applyFont="1" applyFill="1" applyBorder="1" applyAlignment="1">
      <alignment/>
    </xf>
    <xf numFmtId="164" fontId="31" fillId="0" borderId="11" xfId="0" applyNumberFormat="1" applyFont="1" applyFill="1" applyBorder="1" applyAlignment="1">
      <alignment vertical="center" wrapText="1"/>
    </xf>
    <xf numFmtId="3" fontId="31" fillId="0" borderId="12" xfId="0" applyNumberFormat="1" applyFont="1" applyFill="1" applyBorder="1" applyAlignment="1">
      <alignment vertical="center" wrapText="1"/>
    </xf>
    <xf numFmtId="3" fontId="36" fillId="0" borderId="11" xfId="0" applyNumberFormat="1" applyFont="1" applyFill="1" applyBorder="1" applyAlignment="1">
      <alignment vertical="center" wrapText="1"/>
    </xf>
    <xf numFmtId="3" fontId="15" fillId="0" borderId="11" xfId="0" applyNumberFormat="1" applyFont="1" applyFill="1" applyBorder="1" applyAlignment="1">
      <alignment vertical="center" wrapText="1"/>
    </xf>
    <xf numFmtId="3" fontId="34" fillId="0" borderId="12" xfId="0" applyNumberFormat="1" applyFont="1" applyFill="1" applyBorder="1" applyAlignment="1">
      <alignment/>
    </xf>
    <xf numFmtId="3" fontId="36" fillId="0" borderId="12" xfId="0" applyNumberFormat="1" applyFont="1" applyFill="1" applyBorder="1" applyAlignment="1">
      <alignment/>
    </xf>
    <xf numFmtId="164" fontId="16" fillId="32" borderId="16" xfId="0" applyNumberFormat="1" applyFont="1" applyFill="1" applyBorder="1" applyAlignment="1">
      <alignment/>
    </xf>
    <xf numFmtId="3" fontId="16" fillId="32" borderId="22" xfId="0" applyNumberFormat="1" applyFont="1" applyFill="1" applyBorder="1" applyAlignment="1">
      <alignment/>
    </xf>
    <xf numFmtId="3" fontId="30" fillId="32" borderId="10" xfId="0" applyNumberFormat="1" applyFont="1" applyFill="1" applyBorder="1" applyAlignment="1">
      <alignment/>
    </xf>
    <xf numFmtId="0" fontId="30" fillId="32" borderId="10" xfId="0" applyFont="1" applyFill="1" applyBorder="1" applyAlignment="1">
      <alignment/>
    </xf>
    <xf numFmtId="3" fontId="16" fillId="32" borderId="23" xfId="0" applyNumberFormat="1" applyFont="1" applyFill="1" applyBorder="1" applyAlignment="1">
      <alignment/>
    </xf>
    <xf numFmtId="3" fontId="30" fillId="32" borderId="12" xfId="0" applyNumberFormat="1" applyFont="1" applyFill="1" applyBorder="1" applyAlignment="1">
      <alignment/>
    </xf>
    <xf numFmtId="0" fontId="30" fillId="32" borderId="12" xfId="0" applyFont="1" applyFill="1" applyBorder="1" applyAlignment="1">
      <alignment/>
    </xf>
    <xf numFmtId="164" fontId="16" fillId="0" borderId="21" xfId="0" applyNumberFormat="1" applyFont="1" applyFill="1" applyBorder="1" applyAlignment="1">
      <alignment/>
    </xf>
    <xf numFmtId="3" fontId="16" fillId="0" borderId="14" xfId="0" applyNumberFormat="1" applyFont="1" applyFill="1" applyBorder="1" applyAlignment="1">
      <alignment/>
    </xf>
    <xf numFmtId="3" fontId="16" fillId="32" borderId="21" xfId="0" applyNumberFormat="1" applyFont="1" applyFill="1" applyBorder="1" applyAlignment="1">
      <alignment/>
    </xf>
    <xf numFmtId="3" fontId="16" fillId="32" borderId="14" xfId="0" applyNumberFormat="1" applyFont="1" applyFill="1" applyBorder="1" applyAlignment="1">
      <alignment/>
    </xf>
    <xf numFmtId="3" fontId="37" fillId="0" borderId="11" xfId="0" applyNumberFormat="1" applyFont="1" applyFill="1" applyBorder="1" applyAlignment="1">
      <alignment/>
    </xf>
    <xf numFmtId="3" fontId="30" fillId="0" borderId="11" xfId="0" applyNumberFormat="1" applyFont="1" applyBorder="1" applyAlignment="1">
      <alignment/>
    </xf>
    <xf numFmtId="3" fontId="17" fillId="0" borderId="11" xfId="0" applyNumberFormat="1" applyFont="1" applyFill="1" applyBorder="1" applyAlignment="1">
      <alignment/>
    </xf>
    <xf numFmtId="164" fontId="35" fillId="32" borderId="12" xfId="0" applyNumberFormat="1" applyFont="1" applyFill="1" applyBorder="1" applyAlignment="1">
      <alignment/>
    </xf>
    <xf numFmtId="164" fontId="35" fillId="0" borderId="11" xfId="0" applyNumberFormat="1" applyFont="1" applyFill="1" applyBorder="1" applyAlignment="1">
      <alignment/>
    </xf>
    <xf numFmtId="164" fontId="38" fillId="0" borderId="11" xfId="0" applyNumberFormat="1" applyFont="1" applyFill="1" applyBorder="1" applyAlignment="1">
      <alignment/>
    </xf>
    <xf numFmtId="3" fontId="15" fillId="0" borderId="10" xfId="0" applyNumberFormat="1" applyFont="1" applyFill="1" applyBorder="1" applyAlignment="1">
      <alignment/>
    </xf>
    <xf numFmtId="3" fontId="30" fillId="0" borderId="11" xfId="0" applyNumberFormat="1" applyFont="1" applyFill="1" applyBorder="1" applyAlignment="1">
      <alignment/>
    </xf>
    <xf numFmtId="3" fontId="30" fillId="32" borderId="15" xfId="0" applyNumberFormat="1" applyFont="1" applyFill="1" applyBorder="1" applyAlignment="1">
      <alignment/>
    </xf>
    <xf numFmtId="3" fontId="30" fillId="0" borderId="15" xfId="0" applyNumberFormat="1" applyFont="1" applyFill="1" applyBorder="1" applyAlignment="1">
      <alignment/>
    </xf>
    <xf numFmtId="3" fontId="17" fillId="0" borderId="15" xfId="0" applyNumberFormat="1" applyFont="1" applyFill="1" applyBorder="1" applyAlignment="1">
      <alignment/>
    </xf>
    <xf numFmtId="3" fontId="34" fillId="32" borderId="15" xfId="0" applyNumberFormat="1" applyFont="1" applyFill="1" applyBorder="1" applyAlignment="1">
      <alignment/>
    </xf>
    <xf numFmtId="3" fontId="34" fillId="32" borderId="17" xfId="0" applyNumberFormat="1" applyFont="1" applyFill="1" applyBorder="1" applyAlignment="1">
      <alignment/>
    </xf>
    <xf numFmtId="3" fontId="34" fillId="0" borderId="17" xfId="0" applyNumberFormat="1" applyFont="1" applyFill="1" applyBorder="1" applyAlignment="1">
      <alignment/>
    </xf>
    <xf numFmtId="164" fontId="31" fillId="0" borderId="12" xfId="0" applyNumberFormat="1" applyFont="1" applyFill="1" applyBorder="1" applyAlignment="1">
      <alignment/>
    </xf>
    <xf numFmtId="3" fontId="34" fillId="32" borderId="11" xfId="0" applyNumberFormat="1" applyFont="1" applyFill="1" applyBorder="1" applyAlignment="1">
      <alignment/>
    </xf>
    <xf numFmtId="164" fontId="15" fillId="0" borderId="0" xfId="0" applyNumberFormat="1" applyFont="1" applyFill="1" applyAlignment="1">
      <alignment/>
    </xf>
    <xf numFmtId="164" fontId="38" fillId="0" borderId="0" xfId="0" applyNumberFormat="1" applyFont="1" applyFill="1" applyAlignment="1">
      <alignment/>
    </xf>
    <xf numFmtId="164" fontId="16" fillId="0" borderId="0" xfId="0" applyNumberFormat="1" applyFont="1" applyFill="1" applyBorder="1" applyAlignment="1">
      <alignment/>
    </xf>
    <xf numFmtId="3" fontId="16" fillId="0" borderId="0" xfId="0" applyNumberFormat="1" applyFont="1" applyFill="1" applyBorder="1" applyAlignment="1">
      <alignment/>
    </xf>
    <xf numFmtId="3" fontId="15" fillId="0" borderId="0" xfId="0" applyNumberFormat="1" applyFont="1" applyBorder="1" applyAlignment="1">
      <alignment/>
    </xf>
    <xf numFmtId="164" fontId="31" fillId="0" borderId="0" xfId="0" applyNumberFormat="1" applyFont="1" applyFill="1" applyBorder="1" applyAlignment="1">
      <alignment/>
    </xf>
    <xf numFmtId="3" fontId="31" fillId="0" borderId="0" xfId="0" applyNumberFormat="1" applyFont="1" applyFill="1" applyBorder="1" applyAlignment="1">
      <alignment/>
    </xf>
    <xf numFmtId="3" fontId="15" fillId="0" borderId="0" xfId="0" applyNumberFormat="1" applyFont="1" applyFill="1" applyBorder="1" applyAlignment="1">
      <alignment/>
    </xf>
    <xf numFmtId="164" fontId="13" fillId="32" borderId="12" xfId="0" applyNumberFormat="1" applyFont="1" applyFill="1" applyBorder="1" applyAlignment="1">
      <alignment/>
    </xf>
    <xf numFmtId="0" fontId="39" fillId="0" borderId="0" xfId="0" applyFont="1" applyAlignment="1">
      <alignment/>
    </xf>
    <xf numFmtId="0" fontId="27" fillId="0" borderId="21" xfId="0" applyFont="1" applyBorder="1" applyAlignment="1">
      <alignment/>
    </xf>
    <xf numFmtId="0" fontId="27" fillId="0" borderId="16" xfId="0" applyFont="1" applyBorder="1" applyAlignment="1">
      <alignment/>
    </xf>
    <xf numFmtId="0" fontId="27" fillId="0" borderId="10" xfId="0" applyFont="1" applyBorder="1" applyAlignment="1">
      <alignment/>
    </xf>
    <xf numFmtId="166" fontId="27" fillId="0" borderId="10" xfId="0" applyNumberFormat="1" applyFont="1" applyBorder="1" applyAlignment="1">
      <alignment/>
    </xf>
    <xf numFmtId="166" fontId="27" fillId="0" borderId="11" xfId="0" applyNumberFormat="1" applyFont="1" applyBorder="1" applyAlignment="1">
      <alignment/>
    </xf>
    <xf numFmtId="164" fontId="27" fillId="0" borderId="11" xfId="0" applyNumberFormat="1" applyFont="1" applyBorder="1" applyAlignment="1">
      <alignment horizontal="right"/>
    </xf>
    <xf numFmtId="164" fontId="27" fillId="0" borderId="10" xfId="0" applyNumberFormat="1" applyFont="1" applyBorder="1" applyAlignment="1">
      <alignment horizontal="right"/>
    </xf>
    <xf numFmtId="164" fontId="2" fillId="32" borderId="11" xfId="0" applyNumberFormat="1" applyFont="1" applyFill="1" applyBorder="1" applyAlignment="1">
      <alignment horizontal="right"/>
    </xf>
    <xf numFmtId="164" fontId="2" fillId="0" borderId="0" xfId="0" applyNumberFormat="1" applyFont="1" applyAlignment="1">
      <alignment/>
    </xf>
    <xf numFmtId="0" fontId="15" fillId="0" borderId="0" xfId="0" applyFont="1" applyFill="1" applyAlignment="1">
      <alignment/>
    </xf>
    <xf numFmtId="165" fontId="15" fillId="0" borderId="0" xfId="0" applyNumberFormat="1" applyFont="1" applyFill="1" applyAlignment="1">
      <alignment/>
    </xf>
    <xf numFmtId="3" fontId="15" fillId="0" borderId="0" xfId="0" applyNumberFormat="1" applyFont="1" applyFill="1" applyAlignment="1">
      <alignment/>
    </xf>
    <xf numFmtId="3" fontId="15" fillId="0" borderId="0" xfId="0" applyNumberFormat="1" applyFont="1" applyAlignment="1">
      <alignment/>
    </xf>
    <xf numFmtId="3" fontId="24" fillId="0" borderId="0" xfId="0" applyNumberFormat="1" applyFont="1" applyAlignment="1">
      <alignment/>
    </xf>
    <xf numFmtId="0" fontId="15" fillId="0" borderId="0" xfId="0" applyFont="1" applyFill="1" applyAlignment="1">
      <alignment horizontal="center"/>
    </xf>
    <xf numFmtId="164" fontId="16" fillId="0" borderId="0" xfId="0" applyNumberFormat="1" applyFont="1" applyFill="1" applyAlignment="1">
      <alignment horizontal="center"/>
    </xf>
    <xf numFmtId="164" fontId="37" fillId="0" borderId="0" xfId="0" applyNumberFormat="1" applyFont="1" applyFill="1" applyAlignment="1">
      <alignment horizontal="right"/>
    </xf>
    <xf numFmtId="164" fontId="15" fillId="0" borderId="0" xfId="0" applyNumberFormat="1" applyFont="1" applyFill="1" applyAlignment="1">
      <alignment horizontal="right"/>
    </xf>
    <xf numFmtId="0" fontId="16" fillId="0" borderId="0" xfId="0" applyFont="1" applyFill="1" applyAlignment="1">
      <alignment/>
    </xf>
    <xf numFmtId="0" fontId="30" fillId="0" borderId="0" xfId="0" applyFont="1" applyFill="1" applyAlignment="1">
      <alignment/>
    </xf>
    <xf numFmtId="0" fontId="31" fillId="0" borderId="0" xfId="0" applyFont="1" applyFill="1" applyAlignment="1">
      <alignment/>
    </xf>
    <xf numFmtId="164" fontId="15" fillId="0" borderId="0" xfId="0" applyNumberFormat="1" applyFont="1" applyAlignment="1">
      <alignment/>
    </xf>
    <xf numFmtId="165" fontId="15" fillId="0" borderId="0" xfId="0" applyNumberFormat="1" applyFont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15" fillId="0" borderId="0" xfId="0" applyFont="1" applyAlignment="1">
      <alignment horizontal="right"/>
    </xf>
    <xf numFmtId="164" fontId="15" fillId="0" borderId="0" xfId="0" applyNumberFormat="1" applyFont="1" applyAlignment="1">
      <alignment/>
    </xf>
    <xf numFmtId="164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3" fillId="0" borderId="23" xfId="0" applyFont="1" applyFill="1" applyBorder="1" applyAlignment="1">
      <alignment/>
    </xf>
    <xf numFmtId="0" fontId="23" fillId="0" borderId="22" xfId="0" applyFont="1" applyFill="1" applyBorder="1" applyAlignment="1">
      <alignment/>
    </xf>
    <xf numFmtId="164" fontId="23" fillId="0" borderId="16" xfId="0" applyNumberFormat="1" applyFont="1" applyFill="1" applyBorder="1" applyAlignment="1">
      <alignment/>
    </xf>
    <xf numFmtId="164" fontId="15" fillId="0" borderId="0" xfId="0" applyNumberFormat="1" applyFont="1" applyFill="1" applyBorder="1" applyAlignment="1">
      <alignment/>
    </xf>
    <xf numFmtId="3" fontId="35" fillId="32" borderId="12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right"/>
    </xf>
    <xf numFmtId="0" fontId="14" fillId="0" borderId="21" xfId="0" applyFont="1" applyBorder="1" applyAlignment="1">
      <alignment horizontal="center"/>
    </xf>
    <xf numFmtId="0" fontId="13" fillId="0" borderId="0" xfId="0" applyFont="1" applyFill="1" applyBorder="1" applyAlignment="1">
      <alignment horizontal="right"/>
    </xf>
    <xf numFmtId="164" fontId="16" fillId="0" borderId="11" xfId="0" applyNumberFormat="1" applyFont="1" applyFill="1" applyBorder="1" applyAlignment="1">
      <alignment horizontal="right"/>
    </xf>
    <xf numFmtId="0" fontId="1" fillId="0" borderId="11" xfId="0" applyFont="1" applyBorder="1" applyAlignment="1">
      <alignment/>
    </xf>
    <xf numFmtId="0" fontId="1" fillId="0" borderId="21" xfId="0" applyFont="1" applyBorder="1" applyAlignment="1">
      <alignment/>
    </xf>
    <xf numFmtId="164" fontId="1" fillId="0" borderId="11" xfId="0" applyNumberFormat="1" applyFont="1" applyBorder="1" applyAlignment="1">
      <alignment/>
    </xf>
    <xf numFmtId="0" fontId="41" fillId="0" borderId="0" xfId="0" applyFont="1" applyAlignment="1">
      <alignment horizontal="right"/>
    </xf>
    <xf numFmtId="0" fontId="42" fillId="0" borderId="0" xfId="0" applyFont="1" applyAlignment="1">
      <alignment/>
    </xf>
    <xf numFmtId="0" fontId="42" fillId="0" borderId="0" xfId="0" applyFont="1" applyAlignment="1">
      <alignment horizontal="right"/>
    </xf>
    <xf numFmtId="0" fontId="7" fillId="0" borderId="10" xfId="54" applyFont="1" applyBorder="1" applyAlignment="1">
      <alignment horizontal="center"/>
      <protection/>
    </xf>
    <xf numFmtId="0" fontId="15" fillId="0" borderId="15" xfId="54" applyFont="1" applyBorder="1" applyAlignment="1">
      <alignment horizontal="center"/>
      <protection/>
    </xf>
    <xf numFmtId="0" fontId="7" fillId="0" borderId="10" xfId="54" applyFont="1" applyBorder="1">
      <alignment/>
      <protection/>
    </xf>
    <xf numFmtId="0" fontId="7" fillId="0" borderId="20" xfId="54" applyFont="1" applyBorder="1" applyAlignment="1">
      <alignment horizontal="center"/>
      <protection/>
    </xf>
    <xf numFmtId="0" fontId="15" fillId="0" borderId="19" xfId="54" applyFont="1" applyBorder="1" applyAlignment="1">
      <alignment horizontal="center"/>
      <protection/>
    </xf>
    <xf numFmtId="0" fontId="7" fillId="0" borderId="12" xfId="54" applyFont="1" applyBorder="1" applyAlignment="1">
      <alignment horizontal="center"/>
      <protection/>
    </xf>
    <xf numFmtId="0" fontId="15" fillId="0" borderId="17" xfId="54" applyFont="1" applyBorder="1" applyAlignment="1">
      <alignment horizontal="center"/>
      <protection/>
    </xf>
    <xf numFmtId="0" fontId="7" fillId="0" borderId="11" xfId="54" applyFont="1" applyBorder="1" applyAlignment="1">
      <alignment horizontal="center"/>
      <protection/>
    </xf>
    <xf numFmtId="0" fontId="15" fillId="0" borderId="11" xfId="54" applyFont="1" applyBorder="1" applyAlignment="1">
      <alignment horizontal="center"/>
      <protection/>
    </xf>
    <xf numFmtId="0" fontId="16" fillId="32" borderId="11" xfId="54" applyFont="1" applyFill="1" applyBorder="1">
      <alignment/>
      <protection/>
    </xf>
    <xf numFmtId="164" fontId="6" fillId="0" borderId="11" xfId="54" applyNumberFormat="1" applyFont="1" applyBorder="1" applyAlignment="1">
      <alignment vertical="center" wrapText="1"/>
      <protection/>
    </xf>
    <xf numFmtId="0" fontId="15" fillId="32" borderId="11" xfId="54" applyFont="1" applyFill="1" applyBorder="1">
      <alignment/>
      <protection/>
    </xf>
    <xf numFmtId="164" fontId="45" fillId="0" borderId="11" xfId="55" applyNumberFormat="1" applyFont="1" applyBorder="1">
      <alignment/>
      <protection/>
    </xf>
    <xf numFmtId="0" fontId="14" fillId="32" borderId="11" xfId="54" applyFont="1" applyFill="1" applyBorder="1" applyAlignment="1">
      <alignment wrapText="1"/>
      <protection/>
    </xf>
    <xf numFmtId="164" fontId="7" fillId="0" borderId="11" xfId="54" applyNumberFormat="1" applyFont="1" applyBorder="1" applyAlignment="1">
      <alignment vertical="center" wrapText="1"/>
      <protection/>
    </xf>
    <xf numFmtId="0" fontId="30" fillId="32" borderId="11" xfId="54" applyFont="1" applyFill="1" applyBorder="1">
      <alignment/>
      <protection/>
    </xf>
    <xf numFmtId="164" fontId="10" fillId="0" borderId="11" xfId="54" applyNumberFormat="1" applyFont="1" applyBorder="1" applyAlignment="1">
      <alignment vertical="center" wrapText="1"/>
      <protection/>
    </xf>
    <xf numFmtId="0" fontId="32" fillId="32" borderId="11" xfId="54" applyFont="1" applyFill="1" applyBorder="1" applyAlignment="1">
      <alignment wrapText="1"/>
      <protection/>
    </xf>
    <xf numFmtId="164" fontId="14" fillId="0" borderId="10" xfId="0" applyNumberFormat="1" applyFont="1" applyBorder="1" applyAlignment="1">
      <alignment/>
    </xf>
    <xf numFmtId="0" fontId="2" fillId="0" borderId="23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3" fontId="38" fillId="0" borderId="11" xfId="0" applyNumberFormat="1" applyFont="1" applyFill="1" applyBorder="1" applyAlignment="1">
      <alignment/>
    </xf>
    <xf numFmtId="3" fontId="16" fillId="0" borderId="15" xfId="0" applyNumberFormat="1" applyFont="1" applyFill="1" applyBorder="1" applyAlignment="1">
      <alignment/>
    </xf>
    <xf numFmtId="3" fontId="16" fillId="0" borderId="10" xfId="0" applyNumberFormat="1" applyFont="1" applyBorder="1" applyAlignment="1">
      <alignment/>
    </xf>
    <xf numFmtId="3" fontId="16" fillId="0" borderId="16" xfId="0" applyNumberFormat="1" applyFont="1" applyBorder="1" applyAlignment="1">
      <alignment/>
    </xf>
    <xf numFmtId="0" fontId="14" fillId="0" borderId="16" xfId="0" applyFont="1" applyFill="1" applyBorder="1" applyAlignment="1">
      <alignment/>
    </xf>
    <xf numFmtId="0" fontId="33" fillId="0" borderId="16" xfId="0" applyFont="1" applyFill="1" applyBorder="1" applyAlignment="1">
      <alignment/>
    </xf>
    <xf numFmtId="164" fontId="14" fillId="0" borderId="10" xfId="0" applyNumberFormat="1" applyFont="1" applyFill="1" applyBorder="1" applyAlignment="1">
      <alignment/>
    </xf>
    <xf numFmtId="164" fontId="13" fillId="0" borderId="10" xfId="0" applyNumberFormat="1" applyFont="1" applyFill="1" applyBorder="1" applyAlignment="1">
      <alignment/>
    </xf>
    <xf numFmtId="164" fontId="34" fillId="0" borderId="16" xfId="0" applyNumberFormat="1" applyFont="1" applyFill="1" applyBorder="1" applyAlignment="1">
      <alignment/>
    </xf>
    <xf numFmtId="164" fontId="34" fillId="0" borderId="10" xfId="0" applyNumberFormat="1" applyFont="1" applyFill="1" applyBorder="1" applyAlignment="1">
      <alignment/>
    </xf>
    <xf numFmtId="3" fontId="34" fillId="0" borderId="10" xfId="0" applyNumberFormat="1" applyFont="1" applyFill="1" applyBorder="1" applyAlignment="1">
      <alignment/>
    </xf>
    <xf numFmtId="3" fontId="16" fillId="0" borderId="22" xfId="0" applyNumberFormat="1" applyFont="1" applyBorder="1" applyAlignment="1">
      <alignment/>
    </xf>
    <xf numFmtId="0" fontId="33" fillId="0" borderId="19" xfId="0" applyFont="1" applyBorder="1" applyAlignment="1">
      <alignment/>
    </xf>
    <xf numFmtId="0" fontId="32" fillId="0" borderId="19" xfId="0" applyFont="1" applyBorder="1" applyAlignment="1">
      <alignment/>
    </xf>
    <xf numFmtId="0" fontId="32" fillId="0" borderId="12" xfId="0" applyFont="1" applyFill="1" applyBorder="1" applyAlignment="1">
      <alignment/>
    </xf>
    <xf numFmtId="0" fontId="1" fillId="0" borderId="11" xfId="0" applyFont="1" applyBorder="1" applyAlignment="1">
      <alignment horizontal="right" vertical="center" wrapText="1"/>
    </xf>
    <xf numFmtId="164" fontId="14" fillId="0" borderId="0" xfId="0" applyNumberFormat="1" applyFont="1" applyAlignment="1">
      <alignment/>
    </xf>
    <xf numFmtId="0" fontId="43" fillId="0" borderId="0" xfId="0" applyFont="1" applyAlignment="1">
      <alignment horizontal="center"/>
    </xf>
    <xf numFmtId="3" fontId="6" fillId="0" borderId="11" xfId="0" applyNumberFormat="1" applyFont="1" applyBorder="1" applyAlignment="1">
      <alignment wrapText="1"/>
    </xf>
    <xf numFmtId="0" fontId="44" fillId="0" borderId="0" xfId="54" applyFont="1" applyFill="1" applyBorder="1" applyAlignment="1">
      <alignment vertical="center" wrapText="1"/>
      <protection/>
    </xf>
    <xf numFmtId="0" fontId="7" fillId="0" borderId="0" xfId="54" applyFont="1" applyFill="1" applyBorder="1" applyAlignment="1">
      <alignment vertical="center" wrapText="1"/>
      <protection/>
    </xf>
    <xf numFmtId="0" fontId="44" fillId="0" borderId="0" xfId="54" applyFont="1" applyFill="1" applyBorder="1" applyAlignment="1">
      <alignment horizontal="center" vertical="center" wrapText="1"/>
      <protection/>
    </xf>
    <xf numFmtId="0" fontId="15" fillId="0" borderId="0" xfId="54" applyFont="1" applyFill="1" applyBorder="1">
      <alignment/>
      <protection/>
    </xf>
    <xf numFmtId="164" fontId="7" fillId="0" borderId="0" xfId="54" applyNumberFormat="1" applyFont="1" applyFill="1" applyBorder="1" applyAlignment="1">
      <alignment vertical="center" wrapText="1"/>
      <protection/>
    </xf>
    <xf numFmtId="0" fontId="0" fillId="0" borderId="0" xfId="0" applyFill="1" applyAlignment="1">
      <alignment/>
    </xf>
    <xf numFmtId="3" fontId="7" fillId="0" borderId="0" xfId="0" applyNumberFormat="1" applyFont="1" applyFill="1" applyBorder="1" applyAlignment="1">
      <alignment horizontal="right"/>
    </xf>
    <xf numFmtId="0" fontId="41" fillId="0" borderId="0" xfId="0" applyFont="1" applyAlignment="1">
      <alignment/>
    </xf>
    <xf numFmtId="164" fontId="15" fillId="0" borderId="39" xfId="0" applyNumberFormat="1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64" fontId="15" fillId="0" borderId="10" xfId="0" applyNumberFormat="1" applyFont="1" applyBorder="1" applyAlignment="1">
      <alignment horizontal="center" vertical="center" wrapText="1"/>
    </xf>
    <xf numFmtId="164" fontId="7" fillId="0" borderId="36" xfId="0" applyNumberFormat="1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164" fontId="7" fillId="0" borderId="58" xfId="0" applyNumberFormat="1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164" fontId="7" fillId="0" borderId="25" xfId="0" applyNumberFormat="1" applyFont="1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15" fillId="0" borderId="36" xfId="0" applyFont="1" applyFill="1" applyBorder="1" applyAlignment="1">
      <alignment horizontal="center" vertical="top" wrapText="1"/>
    </xf>
    <xf numFmtId="0" fontId="15" fillId="0" borderId="37" xfId="0" applyFont="1" applyFill="1" applyBorder="1" applyAlignment="1">
      <alignment horizontal="center" vertical="top" wrapText="1"/>
    </xf>
    <xf numFmtId="0" fontId="15" fillId="0" borderId="48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2" fillId="32" borderId="21" xfId="0" applyFont="1" applyFill="1" applyBorder="1" applyAlignment="1">
      <alignment horizontal="center"/>
    </xf>
    <xf numFmtId="0" fontId="2" fillId="32" borderId="14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6" fillId="0" borderId="10" xfId="54" applyFont="1" applyBorder="1" applyAlignment="1">
      <alignment horizontal="center" vertical="center" wrapText="1"/>
      <protection/>
    </xf>
    <xf numFmtId="0" fontId="44" fillId="0" borderId="20" xfId="54" applyFont="1" applyBorder="1" applyAlignment="1">
      <alignment horizontal="center" vertical="center" wrapText="1"/>
      <protection/>
    </xf>
    <xf numFmtId="0" fontId="44" fillId="0" borderId="12" xfId="54" applyFont="1" applyBorder="1" applyAlignment="1">
      <alignment horizontal="center" vertical="center" wrapText="1"/>
      <protection/>
    </xf>
    <xf numFmtId="164" fontId="7" fillId="0" borderId="10" xfId="54" applyNumberFormat="1" applyFont="1" applyBorder="1" applyAlignment="1">
      <alignment vertical="center" wrapText="1"/>
      <protection/>
    </xf>
    <xf numFmtId="0" fontId="44" fillId="0" borderId="20" xfId="54" applyFont="1" applyBorder="1" applyAlignment="1">
      <alignment vertical="center" wrapText="1"/>
      <protection/>
    </xf>
    <xf numFmtId="0" fontId="44" fillId="0" borderId="12" xfId="54" applyFont="1" applyBorder="1" applyAlignment="1">
      <alignment vertical="center" wrapText="1"/>
      <protection/>
    </xf>
    <xf numFmtId="0" fontId="3" fillId="0" borderId="15" xfId="54" applyFont="1" applyBorder="1" applyAlignment="1">
      <alignment horizontal="center" vertical="center" wrapText="1"/>
      <protection/>
    </xf>
    <xf numFmtId="0" fontId="43" fillId="0" borderId="16" xfId="0" applyFont="1" applyBorder="1" applyAlignment="1">
      <alignment horizontal="center" vertical="center" wrapText="1"/>
    </xf>
    <xf numFmtId="0" fontId="43" fillId="0" borderId="22" xfId="0" applyFont="1" applyBorder="1" applyAlignment="1">
      <alignment horizontal="center" vertical="center" wrapText="1"/>
    </xf>
    <xf numFmtId="0" fontId="43" fillId="0" borderId="19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3" fillId="0" borderId="24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 wrapText="1"/>
    </xf>
    <xf numFmtId="0" fontId="43" fillId="0" borderId="23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20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164" fontId="46" fillId="0" borderId="10" xfId="0" applyNumberFormat="1" applyFont="1" applyBorder="1" applyAlignment="1">
      <alignment horizontal="center" vertical="center" wrapText="1"/>
    </xf>
    <xf numFmtId="0" fontId="7" fillId="0" borderId="10" xfId="54" applyFont="1" applyBorder="1" applyAlignment="1">
      <alignment vertical="center" wrapText="1"/>
      <protection/>
    </xf>
    <xf numFmtId="0" fontId="7" fillId="0" borderId="20" xfId="54" applyFont="1" applyBorder="1" applyAlignment="1">
      <alignment vertical="center" wrapText="1"/>
      <protection/>
    </xf>
    <xf numFmtId="0" fontId="7" fillId="0" borderId="12" xfId="54" applyFont="1" applyBorder="1" applyAlignment="1">
      <alignment vertical="center" wrapText="1"/>
      <protection/>
    </xf>
    <xf numFmtId="0" fontId="18" fillId="0" borderId="10" xfId="54" applyFont="1" applyBorder="1" applyAlignment="1">
      <alignment vertical="center" wrapText="1"/>
      <protection/>
    </xf>
    <xf numFmtId="0" fontId="18" fillId="0" borderId="20" xfId="54" applyFont="1" applyBorder="1" applyAlignment="1">
      <alignment vertical="center" wrapText="1"/>
      <protection/>
    </xf>
    <xf numFmtId="0" fontId="18" fillId="0" borderId="12" xfId="54" applyFont="1" applyBorder="1" applyAlignment="1">
      <alignment vertical="center" wrapText="1"/>
      <protection/>
    </xf>
    <xf numFmtId="0" fontId="6" fillId="0" borderId="20" xfId="54" applyFont="1" applyBorder="1" applyAlignment="1">
      <alignment horizontal="center" vertical="center" wrapText="1"/>
      <protection/>
    </xf>
    <xf numFmtId="0" fontId="6" fillId="0" borderId="12" xfId="54" applyFont="1" applyBorder="1" applyAlignment="1">
      <alignment horizontal="center" vertical="center" wrapText="1"/>
      <protection/>
    </xf>
    <xf numFmtId="164" fontId="7" fillId="0" borderId="20" xfId="54" applyNumberFormat="1" applyFont="1" applyBorder="1" applyAlignment="1">
      <alignment vertical="center" wrapText="1"/>
      <protection/>
    </xf>
    <xf numFmtId="164" fontId="7" fillId="0" borderId="12" xfId="54" applyNumberFormat="1" applyFont="1" applyBorder="1" applyAlignment="1">
      <alignment vertical="center" wrapText="1"/>
      <protection/>
    </xf>
    <xf numFmtId="0" fontId="0" fillId="0" borderId="20" xfId="0" applyBorder="1" applyAlignment="1">
      <alignment/>
    </xf>
    <xf numFmtId="0" fontId="0" fillId="0" borderId="12" xfId="0" applyBorder="1" applyAlignment="1">
      <alignment/>
    </xf>
    <xf numFmtId="164" fontId="1" fillId="0" borderId="0" xfId="0" applyNumberFormat="1" applyFont="1" applyAlignment="1">
      <alignment horizontal="left"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3" xfId="52"/>
    <cellStyle name="Normalny 4" xfId="53"/>
    <cellStyle name="Normalny 4 3" xfId="54"/>
    <cellStyle name="Normalny 5" xfId="55"/>
    <cellStyle name="Obliczenia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6"/>
  <sheetViews>
    <sheetView tabSelected="1" zoomScalePageLayoutView="0" workbookViewId="0" topLeftCell="A106">
      <selection activeCell="F3" sqref="F3"/>
    </sheetView>
  </sheetViews>
  <sheetFormatPr defaultColWidth="9.00390625" defaultRowHeight="12.75"/>
  <cols>
    <col min="1" max="1" width="6.125" style="1" customWidth="1"/>
    <col min="2" max="2" width="9.375" style="1" customWidth="1"/>
    <col min="3" max="3" width="7.25390625" style="1" customWidth="1"/>
    <col min="4" max="4" width="68.25390625" style="1" customWidth="1"/>
    <col min="5" max="5" width="13.625" style="3" customWidth="1"/>
    <col min="6" max="6" width="17.00390625" style="3" customWidth="1"/>
    <col min="7" max="7" width="17.375" style="3" customWidth="1"/>
    <col min="8" max="10" width="9.125" style="14" customWidth="1"/>
  </cols>
  <sheetData>
    <row r="1" spans="1:7" ht="15">
      <c r="A1" s="62"/>
      <c r="B1" s="62"/>
      <c r="F1" s="38" t="s">
        <v>446</v>
      </c>
      <c r="G1" s="17"/>
    </row>
    <row r="2" spans="1:7" ht="15">
      <c r="A2" s="62"/>
      <c r="B2" s="62"/>
      <c r="D2" s="83" t="s">
        <v>292</v>
      </c>
      <c r="E2" s="84"/>
      <c r="F2" s="84" t="s">
        <v>407</v>
      </c>
      <c r="G2" s="84"/>
    </row>
    <row r="3" spans="1:7" ht="15.75">
      <c r="A3" s="62"/>
      <c r="B3" s="62"/>
      <c r="C3" s="1" t="s">
        <v>70</v>
      </c>
      <c r="D3" s="85" t="s">
        <v>378</v>
      </c>
      <c r="F3" s="3" t="s">
        <v>464</v>
      </c>
      <c r="G3" s="672"/>
    </row>
    <row r="4" spans="1:7" ht="15">
      <c r="A4" s="40" t="s">
        <v>1</v>
      </c>
      <c r="B4" s="4" t="s">
        <v>2</v>
      </c>
      <c r="C4" s="4" t="s">
        <v>21</v>
      </c>
      <c r="D4" s="86" t="s">
        <v>71</v>
      </c>
      <c r="E4" s="87" t="s">
        <v>72</v>
      </c>
      <c r="F4" s="88" t="s">
        <v>73</v>
      </c>
      <c r="G4" s="89"/>
    </row>
    <row r="5" spans="1:7" ht="15">
      <c r="A5" s="90"/>
      <c r="B5" s="15"/>
      <c r="C5" s="15"/>
      <c r="D5" s="91"/>
      <c r="E5" s="46" t="s">
        <v>377</v>
      </c>
      <c r="F5" s="4" t="s">
        <v>74</v>
      </c>
      <c r="G5" s="92" t="s">
        <v>75</v>
      </c>
    </row>
    <row r="6" spans="1:7" ht="15">
      <c r="A6" s="5">
        <v>1</v>
      </c>
      <c r="B6" s="5">
        <v>2</v>
      </c>
      <c r="C6" s="5">
        <v>3</v>
      </c>
      <c r="D6" s="5">
        <v>4</v>
      </c>
      <c r="E6" s="6">
        <v>5</v>
      </c>
      <c r="F6" s="5">
        <v>6</v>
      </c>
      <c r="G6" s="89">
        <v>7</v>
      </c>
    </row>
    <row r="7" spans="1:7" ht="14.25">
      <c r="A7" s="328" t="s">
        <v>76</v>
      </c>
      <c r="B7" s="328"/>
      <c r="C7" s="8"/>
      <c r="D7" s="8" t="s">
        <v>77</v>
      </c>
      <c r="E7" s="329">
        <f>E8</f>
        <v>10000</v>
      </c>
      <c r="F7" s="9">
        <f>F8</f>
        <v>10000</v>
      </c>
      <c r="G7" s="8">
        <v>0</v>
      </c>
    </row>
    <row r="8" spans="1:10" s="24" customFormat="1" ht="15">
      <c r="A8" s="218"/>
      <c r="B8" s="219" t="s">
        <v>78</v>
      </c>
      <c r="C8" s="122"/>
      <c r="D8" s="217" t="s">
        <v>79</v>
      </c>
      <c r="E8" s="112">
        <v>10000</v>
      </c>
      <c r="F8" s="220">
        <v>10000</v>
      </c>
      <c r="G8" s="220">
        <v>0</v>
      </c>
      <c r="H8" s="25"/>
      <c r="I8" s="25"/>
      <c r="J8" s="25"/>
    </row>
    <row r="9" spans="1:7" ht="15">
      <c r="A9" s="221"/>
      <c r="B9" s="221"/>
      <c r="C9" s="222">
        <v>2110</v>
      </c>
      <c r="D9" s="223" t="s">
        <v>80</v>
      </c>
      <c r="E9" s="224"/>
      <c r="F9" s="225"/>
      <c r="G9" s="225"/>
    </row>
    <row r="10" spans="1:7" ht="15">
      <c r="A10" s="221"/>
      <c r="B10" s="221"/>
      <c r="C10" s="222"/>
      <c r="D10" s="223" t="s">
        <v>81</v>
      </c>
      <c r="E10" s="224">
        <v>10000</v>
      </c>
      <c r="F10" s="225">
        <v>10000</v>
      </c>
      <c r="G10" s="225">
        <v>0</v>
      </c>
    </row>
    <row r="11" spans="1:7" ht="14.25">
      <c r="A11" s="328" t="s">
        <v>82</v>
      </c>
      <c r="B11" s="328"/>
      <c r="C11" s="8"/>
      <c r="D11" s="8" t="s">
        <v>83</v>
      </c>
      <c r="E11" s="329">
        <v>137000</v>
      </c>
      <c r="F11" s="9">
        <v>137000</v>
      </c>
      <c r="G11" s="8">
        <v>0</v>
      </c>
    </row>
    <row r="12" spans="1:7" ht="15">
      <c r="A12" s="221"/>
      <c r="B12" s="226" t="s">
        <v>84</v>
      </c>
      <c r="C12" s="119"/>
      <c r="D12" s="217" t="s">
        <v>85</v>
      </c>
      <c r="E12" s="112">
        <v>137000</v>
      </c>
      <c r="F12" s="220">
        <v>137000</v>
      </c>
      <c r="G12" s="220">
        <v>0</v>
      </c>
    </row>
    <row r="13" spans="1:7" ht="15">
      <c r="A13" s="221"/>
      <c r="B13" s="221"/>
      <c r="C13" s="222">
        <v>2460</v>
      </c>
      <c r="D13" s="223" t="s">
        <v>396</v>
      </c>
      <c r="E13" s="224"/>
      <c r="F13" s="225"/>
      <c r="G13" s="225"/>
    </row>
    <row r="14" spans="1:7" ht="15">
      <c r="A14" s="221"/>
      <c r="B14" s="221"/>
      <c r="C14" s="222"/>
      <c r="D14" s="223" t="s">
        <v>397</v>
      </c>
      <c r="E14" s="224">
        <v>137000</v>
      </c>
      <c r="F14" s="225">
        <v>137000</v>
      </c>
      <c r="G14" s="225"/>
    </row>
    <row r="15" spans="1:7" ht="14.25">
      <c r="A15" s="8">
        <v>600</v>
      </c>
      <c r="B15" s="93"/>
      <c r="C15" s="8"/>
      <c r="D15" s="8" t="s">
        <v>86</v>
      </c>
      <c r="E15" s="9">
        <f>E16</f>
        <v>1608146</v>
      </c>
      <c r="F15" s="330">
        <f>F16</f>
        <v>282100</v>
      </c>
      <c r="G15" s="330">
        <f>G16</f>
        <v>1326046</v>
      </c>
    </row>
    <row r="16" spans="1:10" s="24" customFormat="1" ht="15">
      <c r="A16" s="227"/>
      <c r="B16" s="117">
        <v>60014</v>
      </c>
      <c r="C16" s="228"/>
      <c r="D16" s="217" t="s">
        <v>87</v>
      </c>
      <c r="E16" s="112">
        <f>E18+E21+E22+E27+E29+E24</f>
        <v>1608146</v>
      </c>
      <c r="F16" s="220">
        <v>282100</v>
      </c>
      <c r="G16" s="220">
        <f>G27+G29+G24</f>
        <v>1326046</v>
      </c>
      <c r="H16" s="25"/>
      <c r="I16" s="25"/>
      <c r="J16" s="25"/>
    </row>
    <row r="17" spans="1:10" s="24" customFormat="1" ht="15">
      <c r="A17" s="227"/>
      <c r="B17" s="113"/>
      <c r="C17" s="230" t="s">
        <v>299</v>
      </c>
      <c r="D17" s="268" t="s">
        <v>300</v>
      </c>
      <c r="E17" s="224"/>
      <c r="F17" s="225"/>
      <c r="G17" s="225"/>
      <c r="H17" s="25"/>
      <c r="I17" s="25"/>
      <c r="J17" s="25"/>
    </row>
    <row r="18" spans="1:10" s="24" customFormat="1" ht="15">
      <c r="A18" s="227"/>
      <c r="B18" s="113"/>
      <c r="C18" s="230"/>
      <c r="D18" s="268" t="s">
        <v>301</v>
      </c>
      <c r="E18" s="224">
        <v>270000</v>
      </c>
      <c r="F18" s="225">
        <v>270000</v>
      </c>
      <c r="G18" s="225">
        <v>0</v>
      </c>
      <c r="H18" s="25"/>
      <c r="I18" s="25"/>
      <c r="J18" s="25"/>
    </row>
    <row r="19" spans="1:7" ht="15">
      <c r="A19" s="229"/>
      <c r="B19" s="221"/>
      <c r="C19" s="230" t="s">
        <v>88</v>
      </c>
      <c r="D19" s="223" t="s">
        <v>89</v>
      </c>
      <c r="E19" s="224"/>
      <c r="F19" s="225"/>
      <c r="G19" s="225"/>
    </row>
    <row r="20" spans="1:7" ht="15">
      <c r="A20" s="229"/>
      <c r="B20" s="221"/>
      <c r="C20" s="230"/>
      <c r="D20" s="223" t="s">
        <v>90</v>
      </c>
      <c r="E20" s="224"/>
      <c r="F20" s="225"/>
      <c r="G20" s="225"/>
    </row>
    <row r="21" spans="1:7" ht="15">
      <c r="A21" s="229"/>
      <c r="B21" s="221"/>
      <c r="C21" s="230"/>
      <c r="D21" s="223" t="s">
        <v>91</v>
      </c>
      <c r="E21" s="224">
        <v>3600</v>
      </c>
      <c r="F21" s="225">
        <v>3600</v>
      </c>
      <c r="G21" s="225">
        <v>0</v>
      </c>
    </row>
    <row r="22" spans="1:7" ht="15">
      <c r="A22" s="229"/>
      <c r="B22" s="221"/>
      <c r="C22" s="230" t="s">
        <v>341</v>
      </c>
      <c r="D22" s="223" t="s">
        <v>342</v>
      </c>
      <c r="E22" s="224">
        <v>8500</v>
      </c>
      <c r="F22" s="225">
        <v>8500</v>
      </c>
      <c r="G22" s="225">
        <v>0</v>
      </c>
    </row>
    <row r="23" spans="1:7" ht="15">
      <c r="A23" s="229"/>
      <c r="B23" s="221"/>
      <c r="C23" s="230">
        <v>6207</v>
      </c>
      <c r="D23" s="223" t="s">
        <v>315</v>
      </c>
      <c r="E23" s="224"/>
      <c r="F23" s="225"/>
      <c r="G23" s="225"/>
    </row>
    <row r="24" spans="1:7" ht="15">
      <c r="A24" s="229"/>
      <c r="B24" s="221"/>
      <c r="C24" s="230"/>
      <c r="D24" s="223" t="s">
        <v>453</v>
      </c>
      <c r="E24" s="224">
        <v>200000</v>
      </c>
      <c r="F24" s="225"/>
      <c r="G24" s="225">
        <v>200000</v>
      </c>
    </row>
    <row r="25" spans="1:7" ht="15">
      <c r="A25" s="229"/>
      <c r="B25" s="221"/>
      <c r="C25" s="230">
        <v>6300</v>
      </c>
      <c r="D25" s="223" t="s">
        <v>447</v>
      </c>
      <c r="E25" s="224"/>
      <c r="F25" s="225"/>
      <c r="G25" s="225"/>
    </row>
    <row r="26" spans="1:7" ht="15">
      <c r="A26" s="229"/>
      <c r="B26" s="221"/>
      <c r="C26" s="230"/>
      <c r="D26" s="223" t="s">
        <v>380</v>
      </c>
      <c r="E26" s="224"/>
      <c r="F26" s="225"/>
      <c r="G26" s="225"/>
    </row>
    <row r="27" spans="1:7" ht="15">
      <c r="A27" s="229"/>
      <c r="B27" s="221"/>
      <c r="C27" s="230"/>
      <c r="D27" s="223" t="s">
        <v>381</v>
      </c>
      <c r="E27" s="224">
        <v>150000</v>
      </c>
      <c r="F27" s="225"/>
      <c r="G27" s="225">
        <v>150000</v>
      </c>
    </row>
    <row r="28" spans="1:7" ht="15">
      <c r="A28" s="229"/>
      <c r="B28" s="221"/>
      <c r="C28" s="230">
        <v>6430</v>
      </c>
      <c r="D28" s="223" t="s">
        <v>382</v>
      </c>
      <c r="E28" s="224"/>
      <c r="F28" s="225"/>
      <c r="G28" s="225"/>
    </row>
    <row r="29" spans="1:7" ht="15">
      <c r="A29" s="229"/>
      <c r="B29" s="221"/>
      <c r="C29" s="230"/>
      <c r="D29" s="223" t="s">
        <v>383</v>
      </c>
      <c r="E29" s="224">
        <v>976046</v>
      </c>
      <c r="F29" s="225"/>
      <c r="G29" s="225">
        <v>976046</v>
      </c>
    </row>
    <row r="30" spans="1:7" ht="14.25">
      <c r="A30" s="8">
        <v>700</v>
      </c>
      <c r="B30" s="8"/>
      <c r="C30" s="8"/>
      <c r="D30" s="8" t="s">
        <v>94</v>
      </c>
      <c r="E30" s="9">
        <f>E31</f>
        <v>542000</v>
      </c>
      <c r="F30" s="330">
        <f>F31</f>
        <v>502000</v>
      </c>
      <c r="G30" s="330">
        <f>G31</f>
        <v>40000</v>
      </c>
    </row>
    <row r="31" spans="1:10" s="24" customFormat="1" ht="15">
      <c r="A31" s="232"/>
      <c r="B31" s="117">
        <v>70005</v>
      </c>
      <c r="C31" s="119"/>
      <c r="D31" s="217" t="s">
        <v>95</v>
      </c>
      <c r="E31" s="112">
        <f>E32+E35+E36+E42+E44</f>
        <v>542000</v>
      </c>
      <c r="F31" s="220">
        <f>F32+F35+F42+F44</f>
        <v>502000</v>
      </c>
      <c r="G31" s="220">
        <f>G32+G35+G36+G42+G44</f>
        <v>40000</v>
      </c>
      <c r="H31" s="25"/>
      <c r="I31" s="25"/>
      <c r="J31" s="25"/>
    </row>
    <row r="32" spans="1:7" ht="15">
      <c r="A32" s="114"/>
      <c r="B32" s="114"/>
      <c r="C32" s="230" t="s">
        <v>96</v>
      </c>
      <c r="D32" s="223" t="s">
        <v>97</v>
      </c>
      <c r="E32" s="224">
        <v>5000</v>
      </c>
      <c r="F32" s="225">
        <v>5000</v>
      </c>
      <c r="G32" s="225"/>
    </row>
    <row r="33" spans="1:7" ht="15">
      <c r="A33" s="114"/>
      <c r="B33" s="114"/>
      <c r="C33" s="230" t="s">
        <v>88</v>
      </c>
      <c r="D33" s="223" t="s">
        <v>89</v>
      </c>
      <c r="E33" s="224"/>
      <c r="F33" s="225"/>
      <c r="G33" s="225"/>
    </row>
    <row r="34" spans="1:7" ht="15">
      <c r="A34" s="221"/>
      <c r="B34" s="221"/>
      <c r="C34" s="230"/>
      <c r="D34" s="223" t="s">
        <v>90</v>
      </c>
      <c r="E34" s="224"/>
      <c r="F34" s="225"/>
      <c r="G34" s="225"/>
    </row>
    <row r="35" spans="1:7" ht="15">
      <c r="A35" s="221"/>
      <c r="B35" s="221"/>
      <c r="C35" s="230"/>
      <c r="D35" s="223" t="s">
        <v>91</v>
      </c>
      <c r="E35" s="224">
        <v>350000</v>
      </c>
      <c r="F35" s="225">
        <v>350000</v>
      </c>
      <c r="G35" s="225"/>
    </row>
    <row r="36" spans="1:7" ht="15">
      <c r="A36" s="231"/>
      <c r="B36" s="231"/>
      <c r="C36" s="230" t="s">
        <v>98</v>
      </c>
      <c r="D36" s="223" t="s">
        <v>99</v>
      </c>
      <c r="E36" s="224">
        <v>40000</v>
      </c>
      <c r="F36" s="225">
        <v>0</v>
      </c>
      <c r="G36" s="225">
        <v>40000</v>
      </c>
    </row>
    <row r="37" spans="1:7" ht="15">
      <c r="A37" s="81"/>
      <c r="B37" s="81"/>
      <c r="C37" s="81"/>
      <c r="D37" s="234"/>
      <c r="E37" s="235" t="s">
        <v>408</v>
      </c>
      <c r="F37" s="235"/>
      <c r="G37" s="235"/>
    </row>
    <row r="38" spans="1:7" ht="15">
      <c r="A38" s="236" t="s">
        <v>1</v>
      </c>
      <c r="B38" s="237" t="s">
        <v>2</v>
      </c>
      <c r="C38" s="237" t="s">
        <v>21</v>
      </c>
      <c r="D38" s="238" t="s">
        <v>71</v>
      </c>
      <c r="E38" s="87" t="s">
        <v>72</v>
      </c>
      <c r="F38" s="239" t="s">
        <v>73</v>
      </c>
      <c r="G38" s="240"/>
    </row>
    <row r="39" spans="1:7" ht="15">
      <c r="A39" s="241"/>
      <c r="B39" s="242"/>
      <c r="C39" s="242"/>
      <c r="D39" s="243"/>
      <c r="E39" s="46" t="s">
        <v>377</v>
      </c>
      <c r="F39" s="237" t="s">
        <v>74</v>
      </c>
      <c r="G39" s="244" t="s">
        <v>75</v>
      </c>
    </row>
    <row r="40" spans="1:7" ht="15">
      <c r="A40" s="245">
        <v>1</v>
      </c>
      <c r="B40" s="245">
        <v>2</v>
      </c>
      <c r="C40" s="245">
        <v>3</v>
      </c>
      <c r="D40" s="245">
        <v>4</v>
      </c>
      <c r="E40" s="246">
        <v>5</v>
      </c>
      <c r="F40" s="245">
        <v>6</v>
      </c>
      <c r="G40" s="240">
        <v>7</v>
      </c>
    </row>
    <row r="41" spans="1:7" ht="15">
      <c r="A41" s="115"/>
      <c r="B41" s="115"/>
      <c r="C41" s="222">
        <v>2110</v>
      </c>
      <c r="D41" s="223" t="s">
        <v>80</v>
      </c>
      <c r="E41" s="224"/>
      <c r="F41" s="225"/>
      <c r="G41" s="225"/>
    </row>
    <row r="42" spans="1:7" ht="15">
      <c r="A42" s="115"/>
      <c r="B42" s="115"/>
      <c r="C42" s="222"/>
      <c r="D42" s="223" t="s">
        <v>81</v>
      </c>
      <c r="E42" s="224">
        <v>22000</v>
      </c>
      <c r="F42" s="225">
        <v>22000</v>
      </c>
      <c r="G42" s="225"/>
    </row>
    <row r="43" spans="1:7" ht="15">
      <c r="A43" s="221"/>
      <c r="B43" s="221"/>
      <c r="C43" s="222">
        <v>2360</v>
      </c>
      <c r="D43" s="223" t="s">
        <v>100</v>
      </c>
      <c r="E43" s="224"/>
      <c r="F43" s="225"/>
      <c r="G43" s="225"/>
    </row>
    <row r="44" spans="1:7" ht="15">
      <c r="A44" s="231"/>
      <c r="B44" s="231"/>
      <c r="C44" s="222"/>
      <c r="D44" s="223" t="s">
        <v>101</v>
      </c>
      <c r="E44" s="224">
        <v>125000</v>
      </c>
      <c r="F44" s="225">
        <v>125000</v>
      </c>
      <c r="G44" s="225"/>
    </row>
    <row r="45" spans="1:7" ht="14.25">
      <c r="A45" s="93">
        <v>710</v>
      </c>
      <c r="B45" s="93"/>
      <c r="C45" s="99"/>
      <c r="D45" s="100" t="s">
        <v>102</v>
      </c>
      <c r="E45" s="331">
        <f>E46+E49+E53</f>
        <v>768000</v>
      </c>
      <c r="F45" s="332">
        <f>F46+F49+F53</f>
        <v>768000</v>
      </c>
      <c r="G45" s="332">
        <f>G46+G49+G53</f>
        <v>0</v>
      </c>
    </row>
    <row r="46" spans="1:10" s="24" customFormat="1" ht="15">
      <c r="A46" s="232"/>
      <c r="B46" s="118">
        <v>71013</v>
      </c>
      <c r="C46" s="119"/>
      <c r="D46" s="217" t="s">
        <v>103</v>
      </c>
      <c r="E46" s="112">
        <v>178000</v>
      </c>
      <c r="F46" s="220">
        <v>178000</v>
      </c>
      <c r="G46" s="220"/>
      <c r="H46" s="25"/>
      <c r="I46" s="25"/>
      <c r="J46" s="25"/>
    </row>
    <row r="47" spans="1:7" ht="15">
      <c r="A47" s="221"/>
      <c r="B47" s="248"/>
      <c r="C47" s="222">
        <v>2110</v>
      </c>
      <c r="D47" s="223" t="s">
        <v>80</v>
      </c>
      <c r="E47" s="224"/>
      <c r="F47" s="225"/>
      <c r="G47" s="225"/>
    </row>
    <row r="48" spans="1:7" ht="15">
      <c r="A48" s="221"/>
      <c r="B48" s="249"/>
      <c r="C48" s="222"/>
      <c r="D48" s="223" t="s">
        <v>81</v>
      </c>
      <c r="E48" s="224">
        <v>178000</v>
      </c>
      <c r="F48" s="225">
        <v>178000</v>
      </c>
      <c r="G48" s="225"/>
    </row>
    <row r="49" spans="1:10" s="24" customFormat="1" ht="15">
      <c r="A49" s="250"/>
      <c r="B49" s="118">
        <v>71014</v>
      </c>
      <c r="C49" s="119"/>
      <c r="D49" s="217" t="s">
        <v>104</v>
      </c>
      <c r="E49" s="112">
        <f>E50+E52</f>
        <v>300000</v>
      </c>
      <c r="F49" s="220">
        <f>F50+F52</f>
        <v>300000</v>
      </c>
      <c r="G49" s="220"/>
      <c r="H49" s="25"/>
      <c r="I49" s="25"/>
      <c r="J49" s="25"/>
    </row>
    <row r="50" spans="1:10" s="24" customFormat="1" ht="15">
      <c r="A50" s="250"/>
      <c r="B50" s="130"/>
      <c r="C50" s="230" t="s">
        <v>298</v>
      </c>
      <c r="D50" s="268" t="s">
        <v>6</v>
      </c>
      <c r="E50" s="224">
        <v>300000</v>
      </c>
      <c r="F50" s="225">
        <v>300000</v>
      </c>
      <c r="G50" s="225"/>
      <c r="H50" s="25"/>
      <c r="I50" s="25"/>
      <c r="J50" s="25"/>
    </row>
    <row r="51" spans="1:7" ht="15">
      <c r="A51" s="221"/>
      <c r="B51" s="248"/>
      <c r="C51" s="222">
        <v>2110</v>
      </c>
      <c r="D51" s="223" t="s">
        <v>80</v>
      </c>
      <c r="E51" s="224"/>
      <c r="F51" s="225"/>
      <c r="G51" s="225"/>
    </row>
    <row r="52" spans="1:7" ht="15">
      <c r="A52" s="221"/>
      <c r="B52" s="248"/>
      <c r="C52" s="222"/>
      <c r="D52" s="223" t="s">
        <v>81</v>
      </c>
      <c r="E52" s="224">
        <v>0</v>
      </c>
      <c r="F52" s="225">
        <v>0</v>
      </c>
      <c r="G52" s="225"/>
    </row>
    <row r="53" spans="1:10" s="24" customFormat="1" ht="15">
      <c r="A53" s="250"/>
      <c r="B53" s="118">
        <v>71015</v>
      </c>
      <c r="C53" s="119"/>
      <c r="D53" s="217" t="s">
        <v>105</v>
      </c>
      <c r="E53" s="112">
        <v>290000</v>
      </c>
      <c r="F53" s="220">
        <v>290000</v>
      </c>
      <c r="G53" s="220"/>
      <c r="H53" s="25"/>
      <c r="I53" s="25"/>
      <c r="J53" s="25"/>
    </row>
    <row r="54" spans="1:7" ht="15">
      <c r="A54" s="221"/>
      <c r="B54" s="248"/>
      <c r="C54" s="222">
        <v>2110</v>
      </c>
      <c r="D54" s="223" t="s">
        <v>80</v>
      </c>
      <c r="E54" s="224"/>
      <c r="F54" s="225"/>
      <c r="G54" s="225"/>
    </row>
    <row r="55" spans="1:7" ht="15">
      <c r="A55" s="221"/>
      <c r="B55" s="248"/>
      <c r="C55" s="222"/>
      <c r="D55" s="223" t="s">
        <v>81</v>
      </c>
      <c r="E55" s="224">
        <v>290000</v>
      </c>
      <c r="F55" s="225">
        <v>290000</v>
      </c>
      <c r="G55" s="225"/>
    </row>
    <row r="56" spans="1:7" ht="15">
      <c r="A56" s="221"/>
      <c r="B56" s="248"/>
      <c r="C56" s="222">
        <v>6410</v>
      </c>
      <c r="D56" s="223" t="s">
        <v>106</v>
      </c>
      <c r="E56" s="224"/>
      <c r="F56" s="225"/>
      <c r="G56" s="225"/>
    </row>
    <row r="57" spans="1:7" ht="15">
      <c r="A57" s="221"/>
      <c r="B57" s="248"/>
      <c r="C57" s="222"/>
      <c r="D57" s="223" t="s">
        <v>107</v>
      </c>
      <c r="E57" s="224"/>
      <c r="F57" s="225"/>
      <c r="G57" s="225"/>
    </row>
    <row r="58" spans="1:7" ht="15">
      <c r="A58" s="231"/>
      <c r="B58" s="249"/>
      <c r="C58" s="222"/>
      <c r="D58" s="223" t="s">
        <v>108</v>
      </c>
      <c r="E58" s="224">
        <v>0</v>
      </c>
      <c r="F58" s="225">
        <v>0</v>
      </c>
      <c r="G58" s="225">
        <v>0</v>
      </c>
    </row>
    <row r="59" spans="1:7" ht="14.25">
      <c r="A59" s="96">
        <v>750</v>
      </c>
      <c r="B59" s="96"/>
      <c r="C59" s="8"/>
      <c r="D59" s="8" t="s">
        <v>109</v>
      </c>
      <c r="E59" s="9">
        <f>E60+E63+E68</f>
        <v>2568368</v>
      </c>
      <c r="F59" s="9">
        <f>F60+F63+F68</f>
        <v>254834</v>
      </c>
      <c r="G59" s="9">
        <f>G60+G63</f>
        <v>2313534</v>
      </c>
    </row>
    <row r="60" spans="1:10" s="24" customFormat="1" ht="15">
      <c r="A60" s="251"/>
      <c r="B60" s="118">
        <v>75011</v>
      </c>
      <c r="C60" s="119"/>
      <c r="D60" s="217" t="s">
        <v>110</v>
      </c>
      <c r="E60" s="112">
        <v>107000</v>
      </c>
      <c r="F60" s="220">
        <v>107000</v>
      </c>
      <c r="G60" s="220"/>
      <c r="H60" s="25"/>
      <c r="I60" s="25"/>
      <c r="J60" s="25"/>
    </row>
    <row r="61" spans="1:7" ht="15">
      <c r="A61" s="221"/>
      <c r="B61" s="248"/>
      <c r="C61" s="222">
        <v>2110</v>
      </c>
      <c r="D61" s="223" t="s">
        <v>80</v>
      </c>
      <c r="E61" s="224"/>
      <c r="F61" s="225"/>
      <c r="G61" s="225"/>
    </row>
    <row r="62" spans="1:7" ht="15">
      <c r="A62" s="221"/>
      <c r="B62" s="248"/>
      <c r="C62" s="222"/>
      <c r="D62" s="223" t="s">
        <v>81</v>
      </c>
      <c r="E62" s="224">
        <v>107000</v>
      </c>
      <c r="F62" s="225">
        <v>107000</v>
      </c>
      <c r="G62" s="225"/>
    </row>
    <row r="63" spans="1:10" s="24" customFormat="1" ht="15">
      <c r="A63" s="250"/>
      <c r="B63" s="118">
        <v>75020</v>
      </c>
      <c r="C63" s="119"/>
      <c r="D63" s="217" t="s">
        <v>111</v>
      </c>
      <c r="E63" s="112">
        <f>E64+E65+E67</f>
        <v>2437868</v>
      </c>
      <c r="F63" s="220">
        <f>F64+F65</f>
        <v>124334</v>
      </c>
      <c r="G63" s="112">
        <f>SUM(G64:G69)</f>
        <v>2313534</v>
      </c>
      <c r="H63" s="25"/>
      <c r="I63" s="25"/>
      <c r="J63" s="25"/>
    </row>
    <row r="64" spans="1:7" ht="15">
      <c r="A64" s="221"/>
      <c r="B64" s="248"/>
      <c r="C64" s="230" t="s">
        <v>3</v>
      </c>
      <c r="D64" s="223" t="s">
        <v>4</v>
      </c>
      <c r="E64" s="224">
        <v>100000</v>
      </c>
      <c r="F64" s="225">
        <v>100000</v>
      </c>
      <c r="G64" s="225">
        <v>0</v>
      </c>
    </row>
    <row r="65" spans="1:7" ht="15">
      <c r="A65" s="221"/>
      <c r="B65" s="248"/>
      <c r="C65" s="230" t="s">
        <v>92</v>
      </c>
      <c r="D65" s="223" t="s">
        <v>93</v>
      </c>
      <c r="E65" s="224">
        <v>24334</v>
      </c>
      <c r="F65" s="225">
        <v>24334</v>
      </c>
      <c r="G65" s="225"/>
    </row>
    <row r="66" spans="1:7" ht="15">
      <c r="A66" s="221"/>
      <c r="B66" s="248"/>
      <c r="C66" s="346">
        <v>6207</v>
      </c>
      <c r="D66" s="223" t="s">
        <v>315</v>
      </c>
      <c r="E66" s="224"/>
      <c r="F66" s="225"/>
      <c r="G66" s="225"/>
    </row>
    <row r="67" spans="1:7" ht="15">
      <c r="A67" s="221"/>
      <c r="B67" s="248"/>
      <c r="C67" s="346"/>
      <c r="D67" s="223" t="s">
        <v>454</v>
      </c>
      <c r="E67" s="224">
        <v>2313534</v>
      </c>
      <c r="F67" s="225"/>
      <c r="G67" s="225">
        <v>2313534</v>
      </c>
    </row>
    <row r="68" spans="1:7" ht="15">
      <c r="A68" s="115"/>
      <c r="B68" s="118">
        <v>75045</v>
      </c>
      <c r="C68" s="119"/>
      <c r="D68" s="217" t="s">
        <v>112</v>
      </c>
      <c r="E68" s="112">
        <v>23500</v>
      </c>
      <c r="F68" s="220">
        <v>23500</v>
      </c>
      <c r="G68" s="220">
        <v>0</v>
      </c>
    </row>
    <row r="69" spans="1:7" ht="15">
      <c r="A69" s="115"/>
      <c r="B69" s="248"/>
      <c r="C69" s="222">
        <v>2110</v>
      </c>
      <c r="D69" s="223" t="s">
        <v>80</v>
      </c>
      <c r="E69" s="224"/>
      <c r="F69" s="225"/>
      <c r="G69" s="225"/>
    </row>
    <row r="70" spans="1:7" ht="15">
      <c r="A70" s="115"/>
      <c r="B70" s="248"/>
      <c r="C70" s="222"/>
      <c r="D70" s="223" t="s">
        <v>81</v>
      </c>
      <c r="E70" s="224">
        <v>23000</v>
      </c>
      <c r="F70" s="225">
        <v>23000</v>
      </c>
      <c r="G70" s="225"/>
    </row>
    <row r="71" spans="1:7" ht="15">
      <c r="A71" s="115"/>
      <c r="B71" s="654"/>
      <c r="C71" s="222">
        <v>2120</v>
      </c>
      <c r="D71" s="223" t="s">
        <v>113</v>
      </c>
      <c r="E71" s="224"/>
      <c r="F71" s="225"/>
      <c r="G71" s="253"/>
    </row>
    <row r="72" spans="1:7" ht="15">
      <c r="A72" s="242"/>
      <c r="B72" s="655"/>
      <c r="C72" s="254"/>
      <c r="D72" s="223" t="s">
        <v>114</v>
      </c>
      <c r="E72" s="224">
        <v>500</v>
      </c>
      <c r="F72" s="225">
        <v>500</v>
      </c>
      <c r="G72" s="253"/>
    </row>
    <row r="73" spans="1:7" ht="15">
      <c r="A73" s="653"/>
      <c r="B73" s="653"/>
      <c r="C73" s="133"/>
      <c r="D73" s="133"/>
      <c r="E73" s="128"/>
      <c r="F73" s="233"/>
      <c r="G73" s="681"/>
    </row>
    <row r="74" spans="1:7" ht="15">
      <c r="A74" s="127"/>
      <c r="B74" s="127"/>
      <c r="C74" s="234"/>
      <c r="D74" s="133"/>
      <c r="E74" s="128" t="s">
        <v>409</v>
      </c>
      <c r="F74" s="233"/>
      <c r="G74" s="233"/>
    </row>
    <row r="75" spans="1:10" s="24" customFormat="1" ht="15">
      <c r="A75" s="236" t="s">
        <v>1</v>
      </c>
      <c r="B75" s="237" t="s">
        <v>2</v>
      </c>
      <c r="C75" s="237" t="s">
        <v>21</v>
      </c>
      <c r="D75" s="238" t="s">
        <v>71</v>
      </c>
      <c r="E75" s="87" t="s">
        <v>72</v>
      </c>
      <c r="F75" s="239" t="s">
        <v>73</v>
      </c>
      <c r="G75" s="240"/>
      <c r="H75" s="25"/>
      <c r="I75" s="25"/>
      <c r="J75" s="25"/>
    </row>
    <row r="76" spans="1:10" s="22" customFormat="1" ht="15">
      <c r="A76" s="241"/>
      <c r="B76" s="242"/>
      <c r="C76" s="242"/>
      <c r="D76" s="243"/>
      <c r="E76" s="46" t="s">
        <v>377</v>
      </c>
      <c r="F76" s="237" t="s">
        <v>74</v>
      </c>
      <c r="G76" s="244" t="s">
        <v>75</v>
      </c>
      <c r="H76" s="14"/>
      <c r="I76" s="14"/>
      <c r="J76" s="14"/>
    </row>
    <row r="77" spans="1:10" s="22" customFormat="1" ht="15">
      <c r="A77" s="245">
        <v>1</v>
      </c>
      <c r="B77" s="237">
        <v>2</v>
      </c>
      <c r="C77" s="245">
        <v>3</v>
      </c>
      <c r="D77" s="245">
        <v>4</v>
      </c>
      <c r="E77" s="246">
        <v>5</v>
      </c>
      <c r="F77" s="245">
        <v>6</v>
      </c>
      <c r="G77" s="240">
        <v>7</v>
      </c>
      <c r="H77" s="14"/>
      <c r="I77" s="14"/>
      <c r="J77" s="14"/>
    </row>
    <row r="78" spans="1:10" s="22" customFormat="1" ht="14.25">
      <c r="A78" s="96">
        <v>754</v>
      </c>
      <c r="B78" s="93"/>
      <c r="C78" s="93"/>
      <c r="D78" s="334" t="s">
        <v>115</v>
      </c>
      <c r="E78" s="335"/>
      <c r="F78" s="336"/>
      <c r="G78" s="336"/>
      <c r="H78" s="14"/>
      <c r="I78" s="14"/>
      <c r="J78" s="14"/>
    </row>
    <row r="79" spans="1:7" ht="14.25">
      <c r="A79" s="100"/>
      <c r="B79" s="100"/>
      <c r="C79" s="100"/>
      <c r="D79" s="337" t="s">
        <v>116</v>
      </c>
      <c r="E79" s="331">
        <f>E80</f>
        <v>2915000</v>
      </c>
      <c r="F79" s="332">
        <f>F80</f>
        <v>2915000</v>
      </c>
      <c r="G79" s="332">
        <f>G80</f>
        <v>0</v>
      </c>
    </row>
    <row r="80" spans="1:7" ht="15">
      <c r="A80" s="227"/>
      <c r="B80" s="113">
        <v>75411</v>
      </c>
      <c r="C80" s="122"/>
      <c r="D80" s="121" t="s">
        <v>117</v>
      </c>
      <c r="E80" s="123">
        <f>E82</f>
        <v>2915000</v>
      </c>
      <c r="F80" s="220">
        <f>F82</f>
        <v>2915000</v>
      </c>
      <c r="G80" s="220">
        <f>G82</f>
        <v>0</v>
      </c>
    </row>
    <row r="81" spans="1:10" s="24" customFormat="1" ht="15">
      <c r="A81" s="229"/>
      <c r="B81" s="221"/>
      <c r="C81" s="222">
        <v>2110</v>
      </c>
      <c r="D81" s="223" t="s">
        <v>80</v>
      </c>
      <c r="E81" s="224"/>
      <c r="F81" s="225"/>
      <c r="G81" s="225"/>
      <c r="H81" s="25"/>
      <c r="I81" s="25"/>
      <c r="J81" s="25"/>
    </row>
    <row r="82" spans="1:7" ht="15">
      <c r="A82" s="259"/>
      <c r="B82" s="231"/>
      <c r="C82" s="222"/>
      <c r="D82" s="223" t="s">
        <v>81</v>
      </c>
      <c r="E82" s="224">
        <v>2915000</v>
      </c>
      <c r="F82" s="225">
        <v>2915000</v>
      </c>
      <c r="G82" s="225">
        <v>0</v>
      </c>
    </row>
    <row r="83" spans="1:7" ht="14.25">
      <c r="A83" s="93">
        <v>756</v>
      </c>
      <c r="B83" s="334"/>
      <c r="C83" s="93"/>
      <c r="D83" s="338" t="s">
        <v>118</v>
      </c>
      <c r="E83" s="335"/>
      <c r="F83" s="336"/>
      <c r="G83" s="336"/>
    </row>
    <row r="84" spans="1:7" ht="14.25">
      <c r="A84" s="96"/>
      <c r="B84" s="333"/>
      <c r="C84" s="96"/>
      <c r="D84" s="339" t="s">
        <v>119</v>
      </c>
      <c r="E84" s="340"/>
      <c r="F84" s="341"/>
      <c r="G84" s="341"/>
    </row>
    <row r="85" spans="1:7" ht="14.25">
      <c r="A85" s="100"/>
      <c r="B85" s="333"/>
      <c r="C85" s="100"/>
      <c r="D85" s="342" t="s">
        <v>120</v>
      </c>
      <c r="E85" s="331">
        <f>E87+E89</f>
        <v>6508168</v>
      </c>
      <c r="F85" s="332">
        <f>F87+F89</f>
        <v>6508168</v>
      </c>
      <c r="G85" s="332">
        <v>0</v>
      </c>
    </row>
    <row r="86" spans="1:7" ht="14.25">
      <c r="A86" s="111"/>
      <c r="B86" s="117">
        <v>75618</v>
      </c>
      <c r="C86" s="122"/>
      <c r="D86" s="258" t="s">
        <v>294</v>
      </c>
      <c r="E86" s="123"/>
      <c r="F86" s="247"/>
      <c r="G86" s="247"/>
    </row>
    <row r="87" spans="1:7" ht="14.25">
      <c r="A87" s="324"/>
      <c r="B87" s="113"/>
      <c r="C87" s="122"/>
      <c r="D87" s="258" t="s">
        <v>295</v>
      </c>
      <c r="E87" s="123">
        <v>900000</v>
      </c>
      <c r="F87" s="247">
        <v>900000</v>
      </c>
      <c r="G87" s="247">
        <v>0</v>
      </c>
    </row>
    <row r="88" spans="1:7" ht="15">
      <c r="A88" s="324"/>
      <c r="B88" s="121"/>
      <c r="C88" s="343" t="s">
        <v>296</v>
      </c>
      <c r="D88" s="325" t="s">
        <v>297</v>
      </c>
      <c r="E88" s="326">
        <v>900000</v>
      </c>
      <c r="F88" s="327">
        <v>900000</v>
      </c>
      <c r="G88" s="327"/>
    </row>
    <row r="89" spans="1:7" ht="15">
      <c r="A89" s="250"/>
      <c r="B89" s="113">
        <v>75622</v>
      </c>
      <c r="C89" s="122"/>
      <c r="D89" s="121" t="s">
        <v>121</v>
      </c>
      <c r="E89" s="112">
        <f>E90+E91</f>
        <v>5608168</v>
      </c>
      <c r="F89" s="220">
        <f>F90+F91</f>
        <v>5608168</v>
      </c>
      <c r="G89" s="220">
        <v>0</v>
      </c>
    </row>
    <row r="90" spans="1:10" s="24" customFormat="1" ht="15">
      <c r="A90" s="221"/>
      <c r="B90" s="221"/>
      <c r="C90" s="230" t="s">
        <v>122</v>
      </c>
      <c r="D90" s="223" t="s">
        <v>123</v>
      </c>
      <c r="E90" s="224">
        <v>5518168</v>
      </c>
      <c r="F90" s="225">
        <v>5518168</v>
      </c>
      <c r="G90" s="225"/>
      <c r="H90" s="25"/>
      <c r="I90" s="25"/>
      <c r="J90" s="25"/>
    </row>
    <row r="91" spans="1:7" ht="15">
      <c r="A91" s="231"/>
      <c r="B91" s="231"/>
      <c r="C91" s="230" t="s">
        <v>124</v>
      </c>
      <c r="D91" s="223" t="s">
        <v>125</v>
      </c>
      <c r="E91" s="224">
        <v>90000</v>
      </c>
      <c r="F91" s="225">
        <v>90000</v>
      </c>
      <c r="G91" s="225"/>
    </row>
    <row r="92" spans="1:7" ht="14.25">
      <c r="A92" s="96">
        <v>758</v>
      </c>
      <c r="B92" s="96"/>
      <c r="C92" s="8"/>
      <c r="D92" s="8" t="s">
        <v>126</v>
      </c>
      <c r="E92" s="9">
        <f>E93+E95+E97</f>
        <v>32014725</v>
      </c>
      <c r="F92" s="9">
        <f>F93+F95+F97</f>
        <v>32014725</v>
      </c>
      <c r="G92" s="330">
        <v>0</v>
      </c>
    </row>
    <row r="93" spans="1:7" ht="15">
      <c r="A93" s="261"/>
      <c r="B93" s="117">
        <v>75801</v>
      </c>
      <c r="C93" s="119"/>
      <c r="D93" s="217" t="s">
        <v>127</v>
      </c>
      <c r="E93" s="112">
        <v>23684221</v>
      </c>
      <c r="F93" s="112">
        <v>23684221</v>
      </c>
      <c r="G93" s="220">
        <v>0</v>
      </c>
    </row>
    <row r="94" spans="1:7" ht="15">
      <c r="A94" s="229"/>
      <c r="B94" s="221"/>
      <c r="C94" s="222">
        <v>2920</v>
      </c>
      <c r="D94" s="223" t="s">
        <v>128</v>
      </c>
      <c r="E94" s="224">
        <v>23684221</v>
      </c>
      <c r="F94" s="224">
        <v>23684221</v>
      </c>
      <c r="G94" s="225"/>
    </row>
    <row r="95" spans="1:10" s="24" customFormat="1" ht="15">
      <c r="A95" s="227"/>
      <c r="B95" s="117">
        <v>75803</v>
      </c>
      <c r="C95" s="119"/>
      <c r="D95" s="217" t="s">
        <v>129</v>
      </c>
      <c r="E95" s="112">
        <v>6017743</v>
      </c>
      <c r="F95" s="112">
        <v>6017743</v>
      </c>
      <c r="G95" s="220">
        <v>0</v>
      </c>
      <c r="H95" s="25"/>
      <c r="I95" s="25"/>
      <c r="J95" s="25"/>
    </row>
    <row r="96" spans="1:7" ht="15">
      <c r="A96" s="229"/>
      <c r="B96" s="221"/>
      <c r="C96" s="222">
        <v>2920</v>
      </c>
      <c r="D96" s="223" t="s">
        <v>128</v>
      </c>
      <c r="E96" s="224">
        <v>6017743</v>
      </c>
      <c r="F96" s="224">
        <v>6017743</v>
      </c>
      <c r="G96" s="225"/>
    </row>
    <row r="97" spans="1:10" s="24" customFormat="1" ht="15">
      <c r="A97" s="227"/>
      <c r="B97" s="117">
        <v>75832</v>
      </c>
      <c r="C97" s="119"/>
      <c r="D97" s="217" t="s">
        <v>130</v>
      </c>
      <c r="E97" s="112">
        <v>2312761</v>
      </c>
      <c r="F97" s="112">
        <v>2312761</v>
      </c>
      <c r="G97" s="220">
        <v>0</v>
      </c>
      <c r="H97" s="25"/>
      <c r="I97" s="25"/>
      <c r="J97" s="25"/>
    </row>
    <row r="98" spans="1:7" ht="15">
      <c r="A98" s="259"/>
      <c r="B98" s="231"/>
      <c r="C98" s="222">
        <v>2920</v>
      </c>
      <c r="D98" s="223" t="s">
        <v>128</v>
      </c>
      <c r="E98" s="224">
        <v>2312761</v>
      </c>
      <c r="F98" s="224">
        <v>2312761</v>
      </c>
      <c r="G98" s="225"/>
    </row>
    <row r="99" spans="1:10" s="24" customFormat="1" ht="14.25">
      <c r="A99" s="96">
        <v>801</v>
      </c>
      <c r="B99" s="96"/>
      <c r="C99" s="8"/>
      <c r="D99" s="8" t="s">
        <v>304</v>
      </c>
      <c r="E99" s="9">
        <f>E100+E103</f>
        <v>127658</v>
      </c>
      <c r="F99" s="330">
        <f>F100+F103</f>
        <v>127658</v>
      </c>
      <c r="G99" s="330">
        <f>G100+G103</f>
        <v>0</v>
      </c>
      <c r="H99" s="25"/>
      <c r="I99" s="25"/>
      <c r="J99" s="25"/>
    </row>
    <row r="100" spans="1:7" ht="15">
      <c r="A100" s="251"/>
      <c r="B100" s="118">
        <v>80120</v>
      </c>
      <c r="C100" s="119"/>
      <c r="D100" s="217" t="s">
        <v>132</v>
      </c>
      <c r="E100" s="112">
        <f>E101+E102</f>
        <v>21658</v>
      </c>
      <c r="F100" s="220">
        <f>F101+F102</f>
        <v>21658</v>
      </c>
      <c r="G100" s="220">
        <v>0</v>
      </c>
    </row>
    <row r="101" spans="1:7" ht="15">
      <c r="A101" s="221"/>
      <c r="B101" s="248"/>
      <c r="C101" s="230" t="s">
        <v>133</v>
      </c>
      <c r="D101" s="223" t="s">
        <v>134</v>
      </c>
      <c r="E101" s="224">
        <v>675</v>
      </c>
      <c r="F101" s="225">
        <v>675</v>
      </c>
      <c r="G101" s="225"/>
    </row>
    <row r="102" spans="1:10" s="24" customFormat="1" ht="15">
      <c r="A102" s="221"/>
      <c r="B102" s="249"/>
      <c r="C102" s="230" t="s">
        <v>5</v>
      </c>
      <c r="D102" s="223" t="s">
        <v>6</v>
      </c>
      <c r="E102" s="224">
        <v>20983</v>
      </c>
      <c r="F102" s="225">
        <v>20983</v>
      </c>
      <c r="G102" s="225"/>
      <c r="H102" s="25"/>
      <c r="I102" s="25"/>
      <c r="J102" s="25"/>
    </row>
    <row r="103" spans="1:7" ht="15">
      <c r="A103" s="115"/>
      <c r="B103" s="118">
        <v>80130</v>
      </c>
      <c r="C103" s="119"/>
      <c r="D103" s="217" t="s">
        <v>135</v>
      </c>
      <c r="E103" s="112">
        <f>E104+E105+E106</f>
        <v>106000</v>
      </c>
      <c r="F103" s="220">
        <f>F104+F105+F106</f>
        <v>106000</v>
      </c>
      <c r="G103" s="220">
        <v>0</v>
      </c>
    </row>
    <row r="104" spans="1:7" ht="15">
      <c r="A104" s="115"/>
      <c r="B104" s="248"/>
      <c r="C104" s="230" t="s">
        <v>133</v>
      </c>
      <c r="D104" s="223" t="s">
        <v>134</v>
      </c>
      <c r="E104" s="224">
        <v>500</v>
      </c>
      <c r="F104" s="225">
        <v>500</v>
      </c>
      <c r="G104" s="225"/>
    </row>
    <row r="105" spans="1:10" s="24" customFormat="1" ht="15">
      <c r="A105" s="115"/>
      <c r="B105" s="248"/>
      <c r="C105" s="230" t="s">
        <v>5</v>
      </c>
      <c r="D105" s="223" t="s">
        <v>6</v>
      </c>
      <c r="E105" s="224">
        <v>104500</v>
      </c>
      <c r="F105" s="225">
        <v>104500</v>
      </c>
      <c r="G105" s="225"/>
      <c r="H105" s="25"/>
      <c r="I105" s="25"/>
      <c r="J105" s="25"/>
    </row>
    <row r="106" spans="1:7" ht="15">
      <c r="A106" s="242"/>
      <c r="B106" s="249"/>
      <c r="C106" s="262" t="s">
        <v>136</v>
      </c>
      <c r="D106" s="223" t="s">
        <v>93</v>
      </c>
      <c r="E106" s="263">
        <v>1000</v>
      </c>
      <c r="F106" s="225">
        <v>1000</v>
      </c>
      <c r="G106" s="225"/>
    </row>
    <row r="107" spans="1:7" ht="15">
      <c r="A107" s="653"/>
      <c r="B107" s="127"/>
      <c r="C107" s="234"/>
      <c r="D107" s="133"/>
      <c r="E107" s="128"/>
      <c r="F107" s="233"/>
      <c r="G107" s="233"/>
    </row>
    <row r="108" spans="1:7" ht="15">
      <c r="A108" s="653"/>
      <c r="B108" s="127"/>
      <c r="C108" s="234"/>
      <c r="D108" s="133"/>
      <c r="E108" s="128"/>
      <c r="F108" s="233"/>
      <c r="G108" s="233"/>
    </row>
    <row r="109" spans="1:7" ht="15">
      <c r="A109" s="653"/>
      <c r="B109" s="127"/>
      <c r="C109" s="234"/>
      <c r="D109" s="133"/>
      <c r="E109" s="128"/>
      <c r="F109" s="233"/>
      <c r="G109" s="233"/>
    </row>
    <row r="110" spans="1:7" ht="15">
      <c r="A110" s="653"/>
      <c r="B110" s="127"/>
      <c r="C110" s="234"/>
      <c r="D110" s="133"/>
      <c r="E110" s="128"/>
      <c r="F110" s="233"/>
      <c r="G110" s="233"/>
    </row>
    <row r="111" spans="1:7" ht="15">
      <c r="A111" s="81"/>
      <c r="B111" s="81"/>
      <c r="C111" s="81"/>
      <c r="D111" s="234"/>
      <c r="E111" s="235" t="s">
        <v>410</v>
      </c>
      <c r="F111" s="235"/>
      <c r="G111" s="235"/>
    </row>
    <row r="112" spans="1:7" ht="15">
      <c r="A112" s="236" t="s">
        <v>1</v>
      </c>
      <c r="B112" s="237" t="s">
        <v>2</v>
      </c>
      <c r="C112" s="237" t="s">
        <v>21</v>
      </c>
      <c r="D112" s="238" t="s">
        <v>71</v>
      </c>
      <c r="E112" s="87" t="s">
        <v>72</v>
      </c>
      <c r="F112" s="239" t="s">
        <v>73</v>
      </c>
      <c r="G112" s="240"/>
    </row>
    <row r="113" spans="1:7" ht="15">
      <c r="A113" s="241"/>
      <c r="B113" s="242"/>
      <c r="C113" s="242"/>
      <c r="D113" s="243"/>
      <c r="E113" s="46" t="s">
        <v>377</v>
      </c>
      <c r="F113" s="237" t="s">
        <v>74</v>
      </c>
      <c r="G113" s="244" t="s">
        <v>75</v>
      </c>
    </row>
    <row r="114" spans="1:7" ht="15">
      <c r="A114" s="245">
        <v>1</v>
      </c>
      <c r="B114" s="245">
        <v>2</v>
      </c>
      <c r="C114" s="245">
        <v>3</v>
      </c>
      <c r="D114" s="245">
        <v>4</v>
      </c>
      <c r="E114" s="246">
        <v>5</v>
      </c>
      <c r="F114" s="245">
        <v>6</v>
      </c>
      <c r="G114" s="240">
        <v>7</v>
      </c>
    </row>
    <row r="115" spans="1:7" ht="14.25">
      <c r="A115" s="96">
        <v>851</v>
      </c>
      <c r="B115" s="93"/>
      <c r="C115" s="8"/>
      <c r="D115" s="8" t="s">
        <v>137</v>
      </c>
      <c r="E115" s="9">
        <f>E116+E121</f>
        <v>2935000</v>
      </c>
      <c r="F115" s="330">
        <f>F116+F121</f>
        <v>2935000</v>
      </c>
      <c r="G115" s="330">
        <v>0</v>
      </c>
    </row>
    <row r="116" spans="1:7" ht="14.25">
      <c r="A116" s="117"/>
      <c r="B116" s="118">
        <v>85111</v>
      </c>
      <c r="C116" s="119"/>
      <c r="D116" s="217" t="s">
        <v>303</v>
      </c>
      <c r="E116" s="112">
        <f>E118+E119</f>
        <v>646000</v>
      </c>
      <c r="F116" s="220">
        <f>F118+F119</f>
        <v>646000</v>
      </c>
      <c r="G116" s="220">
        <v>0</v>
      </c>
    </row>
    <row r="117" spans="1:7" ht="15">
      <c r="A117" s="113"/>
      <c r="B117" s="130"/>
      <c r="C117" s="230" t="s">
        <v>302</v>
      </c>
      <c r="D117" s="223" t="s">
        <v>89</v>
      </c>
      <c r="E117" s="224"/>
      <c r="F117" s="225"/>
      <c r="G117" s="225"/>
    </row>
    <row r="118" spans="1:7" ht="15">
      <c r="A118" s="113"/>
      <c r="B118" s="130"/>
      <c r="C118" s="230"/>
      <c r="D118" s="223" t="s">
        <v>90</v>
      </c>
      <c r="E118" s="224"/>
      <c r="F118" s="225"/>
      <c r="G118" s="225"/>
    </row>
    <row r="119" spans="1:7" ht="15">
      <c r="A119" s="113"/>
      <c r="B119" s="130"/>
      <c r="C119" s="230"/>
      <c r="D119" s="223" t="s">
        <v>91</v>
      </c>
      <c r="E119" s="224">
        <v>646000</v>
      </c>
      <c r="F119" s="225">
        <v>646000</v>
      </c>
      <c r="G119" s="225">
        <v>0</v>
      </c>
    </row>
    <row r="120" spans="1:7" ht="15">
      <c r="A120" s="250"/>
      <c r="B120" s="118">
        <v>85156</v>
      </c>
      <c r="C120" s="119"/>
      <c r="D120" s="217" t="s">
        <v>138</v>
      </c>
      <c r="E120" s="112"/>
      <c r="F120" s="220"/>
      <c r="G120" s="220"/>
    </row>
    <row r="121" spans="1:7" ht="15">
      <c r="A121" s="250"/>
      <c r="B121" s="130"/>
      <c r="C121" s="119"/>
      <c r="D121" s="217" t="s">
        <v>139</v>
      </c>
      <c r="E121" s="112">
        <f>E123</f>
        <v>2289000</v>
      </c>
      <c r="F121" s="220">
        <f>F123</f>
        <v>2289000</v>
      </c>
      <c r="G121" s="220">
        <v>0</v>
      </c>
    </row>
    <row r="122" spans="1:10" s="24" customFormat="1" ht="15">
      <c r="A122" s="221"/>
      <c r="B122" s="248"/>
      <c r="C122" s="222">
        <v>2110</v>
      </c>
      <c r="D122" s="223" t="s">
        <v>80</v>
      </c>
      <c r="E122" s="224"/>
      <c r="F122" s="225"/>
      <c r="G122" s="225"/>
      <c r="H122" s="25"/>
      <c r="I122" s="25"/>
      <c r="J122" s="25"/>
    </row>
    <row r="123" spans="1:10" s="24" customFormat="1" ht="15">
      <c r="A123" s="231"/>
      <c r="B123" s="249"/>
      <c r="C123" s="222"/>
      <c r="D123" s="223" t="s">
        <v>81</v>
      </c>
      <c r="E123" s="224">
        <v>2289000</v>
      </c>
      <c r="F123" s="225">
        <v>2289000</v>
      </c>
      <c r="G123" s="225"/>
      <c r="H123" s="25"/>
      <c r="I123" s="25"/>
      <c r="J123" s="25"/>
    </row>
    <row r="124" spans="1:7" ht="14.25">
      <c r="A124" s="96">
        <v>852</v>
      </c>
      <c r="B124" s="96"/>
      <c r="C124" s="8"/>
      <c r="D124" s="8" t="s">
        <v>140</v>
      </c>
      <c r="E124" s="9">
        <f>E125+E129+E133+E140</f>
        <v>5587060</v>
      </c>
      <c r="F124" s="330">
        <f>F125+F129+F133+F140</f>
        <v>5587060</v>
      </c>
      <c r="G124" s="330"/>
    </row>
    <row r="125" spans="1:7" ht="15">
      <c r="A125" s="261"/>
      <c r="B125" s="117">
        <v>85201</v>
      </c>
      <c r="C125" s="119"/>
      <c r="D125" s="217" t="s">
        <v>141</v>
      </c>
      <c r="E125" s="112">
        <f>E127+E128</f>
        <v>16060</v>
      </c>
      <c r="F125" s="220">
        <f>F127+F128</f>
        <v>16060</v>
      </c>
      <c r="G125" s="220">
        <v>0</v>
      </c>
    </row>
    <row r="126" spans="1:7" ht="15">
      <c r="A126" s="229"/>
      <c r="B126" s="113"/>
      <c r="C126" s="230" t="s">
        <v>142</v>
      </c>
      <c r="D126" s="223" t="s">
        <v>143</v>
      </c>
      <c r="E126" s="112"/>
      <c r="F126" s="220"/>
      <c r="G126" s="220"/>
    </row>
    <row r="127" spans="1:10" s="24" customFormat="1" ht="15">
      <c r="A127" s="229"/>
      <c r="B127" s="113"/>
      <c r="C127" s="230"/>
      <c r="D127" s="223" t="s">
        <v>144</v>
      </c>
      <c r="E127" s="224">
        <v>1800</v>
      </c>
      <c r="F127" s="225">
        <v>1800</v>
      </c>
      <c r="G127" s="225"/>
      <c r="H127" s="25"/>
      <c r="I127" s="25"/>
      <c r="J127" s="25"/>
    </row>
    <row r="128" spans="1:7" ht="15">
      <c r="A128" s="229"/>
      <c r="B128" s="221"/>
      <c r="C128" s="230" t="s">
        <v>5</v>
      </c>
      <c r="D128" s="223" t="s">
        <v>6</v>
      </c>
      <c r="E128" s="224">
        <v>14260</v>
      </c>
      <c r="F128" s="225">
        <v>14260</v>
      </c>
      <c r="G128" s="225"/>
    </row>
    <row r="129" spans="1:7" ht="15">
      <c r="A129" s="227"/>
      <c r="B129" s="117">
        <v>85202</v>
      </c>
      <c r="C129" s="119"/>
      <c r="D129" s="217" t="s">
        <v>145</v>
      </c>
      <c r="E129" s="112">
        <f>E130+E132</f>
        <v>5321400</v>
      </c>
      <c r="F129" s="220">
        <f>F130+F132</f>
        <v>5321400</v>
      </c>
      <c r="G129" s="220">
        <v>0</v>
      </c>
    </row>
    <row r="130" spans="1:10" s="24" customFormat="1" ht="15">
      <c r="A130" s="229"/>
      <c r="B130" s="221"/>
      <c r="C130" s="230" t="s">
        <v>5</v>
      </c>
      <c r="D130" s="223" t="s">
        <v>6</v>
      </c>
      <c r="E130" s="224">
        <v>3209400</v>
      </c>
      <c r="F130" s="225">
        <v>3209400</v>
      </c>
      <c r="G130" s="225"/>
      <c r="H130" s="25"/>
      <c r="I130" s="25"/>
      <c r="J130" s="25"/>
    </row>
    <row r="131" spans="1:7" ht="15">
      <c r="A131" s="229"/>
      <c r="B131" s="221"/>
      <c r="C131" s="222">
        <v>2130</v>
      </c>
      <c r="D131" s="223" t="s">
        <v>146</v>
      </c>
      <c r="E131" s="224"/>
      <c r="F131" s="225"/>
      <c r="G131" s="225"/>
    </row>
    <row r="132" spans="1:7" ht="15">
      <c r="A132" s="229"/>
      <c r="B132" s="221"/>
      <c r="C132" s="222"/>
      <c r="D132" s="223" t="s">
        <v>147</v>
      </c>
      <c r="E132" s="224">
        <v>2112000</v>
      </c>
      <c r="F132" s="225">
        <v>2112000</v>
      </c>
      <c r="G132" s="225"/>
    </row>
    <row r="133" spans="1:7" ht="15">
      <c r="A133" s="250"/>
      <c r="B133" s="117">
        <v>85204</v>
      </c>
      <c r="C133" s="119"/>
      <c r="D133" s="217" t="s">
        <v>148</v>
      </c>
      <c r="E133" s="112">
        <f>E135+E137+E139</f>
        <v>231600</v>
      </c>
      <c r="F133" s="220">
        <f>F135+F137+F139</f>
        <v>231600</v>
      </c>
      <c r="G133" s="220">
        <v>0</v>
      </c>
    </row>
    <row r="134" spans="1:7" ht="15">
      <c r="A134" s="250"/>
      <c r="B134" s="113"/>
      <c r="C134" s="222">
        <v>2310</v>
      </c>
      <c r="D134" s="268" t="s">
        <v>405</v>
      </c>
      <c r="E134" s="224"/>
      <c r="F134" s="225"/>
      <c r="G134" s="225"/>
    </row>
    <row r="135" spans="1:7" ht="15">
      <c r="A135" s="250"/>
      <c r="B135" s="113"/>
      <c r="C135" s="222"/>
      <c r="D135" s="268" t="s">
        <v>448</v>
      </c>
      <c r="E135" s="224">
        <v>47400</v>
      </c>
      <c r="F135" s="225">
        <v>47400</v>
      </c>
      <c r="G135" s="225"/>
    </row>
    <row r="136" spans="1:7" ht="15">
      <c r="A136" s="250"/>
      <c r="B136" s="113"/>
      <c r="C136" s="222">
        <v>2320</v>
      </c>
      <c r="D136" s="268" t="s">
        <v>406</v>
      </c>
      <c r="E136" s="224"/>
      <c r="F136" s="225"/>
      <c r="G136" s="225"/>
    </row>
    <row r="137" spans="1:7" ht="15">
      <c r="A137" s="250"/>
      <c r="B137" s="113"/>
      <c r="C137" s="222"/>
      <c r="D137" s="268" t="s">
        <v>449</v>
      </c>
      <c r="E137" s="224">
        <v>127400</v>
      </c>
      <c r="F137" s="225">
        <v>127400</v>
      </c>
      <c r="G137" s="225"/>
    </row>
    <row r="138" spans="1:7" ht="15">
      <c r="A138" s="221"/>
      <c r="B138" s="221"/>
      <c r="C138" s="230">
        <v>2900</v>
      </c>
      <c r="D138" s="223" t="s">
        <v>450</v>
      </c>
      <c r="E138" s="224"/>
      <c r="F138" s="225"/>
      <c r="G138" s="225"/>
    </row>
    <row r="139" spans="1:7" ht="15">
      <c r="A139" s="221"/>
      <c r="B139" s="231"/>
      <c r="C139" s="230"/>
      <c r="D139" s="223" t="s">
        <v>385</v>
      </c>
      <c r="E139" s="264">
        <v>56800</v>
      </c>
      <c r="F139" s="225">
        <v>56800</v>
      </c>
      <c r="G139" s="225"/>
    </row>
    <row r="140" spans="1:7" ht="15">
      <c r="A140" s="221"/>
      <c r="B140" s="130">
        <v>85205</v>
      </c>
      <c r="C140" s="265"/>
      <c r="D140" s="255" t="s">
        <v>149</v>
      </c>
      <c r="E140" s="256">
        <f>E142</f>
        <v>18000</v>
      </c>
      <c r="F140" s="257">
        <f>F142</f>
        <v>18000</v>
      </c>
      <c r="G140" s="257">
        <v>0</v>
      </c>
    </row>
    <row r="141" spans="1:10" s="24" customFormat="1" ht="15">
      <c r="A141" s="221"/>
      <c r="B141" s="248"/>
      <c r="C141" s="266">
        <v>2110</v>
      </c>
      <c r="D141" s="223" t="s">
        <v>80</v>
      </c>
      <c r="E141" s="264"/>
      <c r="F141" s="267"/>
      <c r="G141" s="267"/>
      <c r="H141" s="25"/>
      <c r="I141" s="25"/>
      <c r="J141" s="25"/>
    </row>
    <row r="142" spans="1:7" ht="15">
      <c r="A142" s="231"/>
      <c r="B142" s="249"/>
      <c r="C142" s="230"/>
      <c r="D142" s="223" t="s">
        <v>81</v>
      </c>
      <c r="E142" s="224">
        <v>18000</v>
      </c>
      <c r="F142" s="225">
        <v>18000</v>
      </c>
      <c r="G142" s="225"/>
    </row>
    <row r="143" spans="1:7" ht="14.25">
      <c r="A143" s="93">
        <v>853</v>
      </c>
      <c r="B143" s="93"/>
      <c r="C143" s="93"/>
      <c r="D143" s="334" t="s">
        <v>150</v>
      </c>
      <c r="E143" s="335"/>
      <c r="F143" s="336"/>
      <c r="G143" s="336"/>
    </row>
    <row r="144" spans="1:7" ht="14.25">
      <c r="A144" s="96"/>
      <c r="B144" s="100"/>
      <c r="C144" s="100"/>
      <c r="D144" s="337" t="s">
        <v>151</v>
      </c>
      <c r="E144" s="331">
        <f>E145+E152+E156</f>
        <v>954099</v>
      </c>
      <c r="F144" s="332">
        <f>F145+F152+F156</f>
        <v>954099</v>
      </c>
      <c r="G144" s="332">
        <v>0</v>
      </c>
    </row>
    <row r="145" spans="1:7" ht="15">
      <c r="A145" s="251"/>
      <c r="B145" s="118">
        <v>85321</v>
      </c>
      <c r="C145" s="119"/>
      <c r="D145" s="217" t="s">
        <v>152</v>
      </c>
      <c r="E145" s="112">
        <v>78000</v>
      </c>
      <c r="F145" s="220">
        <v>78000</v>
      </c>
      <c r="G145" s="220">
        <v>0</v>
      </c>
    </row>
    <row r="146" spans="1:7" ht="15">
      <c r="A146" s="221"/>
      <c r="B146" s="248"/>
      <c r="C146" s="222">
        <v>2110</v>
      </c>
      <c r="D146" s="223" t="s">
        <v>80</v>
      </c>
      <c r="E146" s="224"/>
      <c r="F146" s="225"/>
      <c r="G146" s="225"/>
    </row>
    <row r="147" spans="1:7" ht="15">
      <c r="A147" s="231"/>
      <c r="B147" s="249"/>
      <c r="C147" s="222"/>
      <c r="D147" s="223" t="s">
        <v>81</v>
      </c>
      <c r="E147" s="224">
        <v>78000</v>
      </c>
      <c r="F147" s="225">
        <v>78000</v>
      </c>
      <c r="G147" s="225">
        <v>0</v>
      </c>
    </row>
    <row r="148" spans="1:7" ht="15">
      <c r="A148" s="127"/>
      <c r="B148" s="127"/>
      <c r="C148" s="234"/>
      <c r="D148" s="133"/>
      <c r="E148" s="128" t="s">
        <v>346</v>
      </c>
      <c r="F148" s="233"/>
      <c r="G148" s="233"/>
    </row>
    <row r="149" spans="1:7" ht="15">
      <c r="A149" s="236" t="s">
        <v>1</v>
      </c>
      <c r="B149" s="237" t="s">
        <v>2</v>
      </c>
      <c r="C149" s="237" t="s">
        <v>21</v>
      </c>
      <c r="D149" s="238" t="s">
        <v>71</v>
      </c>
      <c r="E149" s="87" t="s">
        <v>72</v>
      </c>
      <c r="F149" s="239" t="s">
        <v>73</v>
      </c>
      <c r="G149" s="240"/>
    </row>
    <row r="150" spans="1:7" ht="15">
      <c r="A150" s="241"/>
      <c r="B150" s="242"/>
      <c r="C150" s="242"/>
      <c r="D150" s="243"/>
      <c r="E150" s="46" t="s">
        <v>377</v>
      </c>
      <c r="F150" s="245" t="s">
        <v>74</v>
      </c>
      <c r="G150" s="344" t="s">
        <v>75</v>
      </c>
    </row>
    <row r="151" spans="1:7" ht="15">
      <c r="A151" s="237">
        <v>1</v>
      </c>
      <c r="B151" s="245">
        <v>2</v>
      </c>
      <c r="C151" s="245">
        <v>3</v>
      </c>
      <c r="D151" s="245">
        <v>4</v>
      </c>
      <c r="E151" s="246">
        <v>5</v>
      </c>
      <c r="F151" s="245">
        <v>6</v>
      </c>
      <c r="G151" s="240">
        <v>7</v>
      </c>
    </row>
    <row r="152" spans="1:7" ht="15">
      <c r="A152" s="251"/>
      <c r="B152" s="118">
        <v>85322</v>
      </c>
      <c r="C152" s="119"/>
      <c r="D152" s="217" t="s">
        <v>153</v>
      </c>
      <c r="E152" s="112">
        <v>330000</v>
      </c>
      <c r="F152" s="220">
        <v>330000</v>
      </c>
      <c r="G152" s="220">
        <v>0</v>
      </c>
    </row>
    <row r="153" spans="1:10" s="24" customFormat="1" ht="15">
      <c r="A153" s="221"/>
      <c r="B153" s="248"/>
      <c r="C153" s="222">
        <v>2690</v>
      </c>
      <c r="D153" s="268" t="s">
        <v>154</v>
      </c>
      <c r="E153" s="224"/>
      <c r="F153" s="225"/>
      <c r="G153" s="225"/>
      <c r="H153" s="25"/>
      <c r="I153" s="25"/>
      <c r="J153" s="25"/>
    </row>
    <row r="154" spans="1:7" ht="15">
      <c r="A154" s="221"/>
      <c r="B154" s="248"/>
      <c r="C154" s="222"/>
      <c r="D154" s="268" t="s">
        <v>155</v>
      </c>
      <c r="E154" s="224"/>
      <c r="F154" s="225"/>
      <c r="G154" s="225"/>
    </row>
    <row r="155" spans="1:7" ht="15">
      <c r="A155" s="221"/>
      <c r="B155" s="248"/>
      <c r="C155" s="222"/>
      <c r="D155" s="268" t="s">
        <v>156</v>
      </c>
      <c r="E155" s="224">
        <v>330000</v>
      </c>
      <c r="F155" s="225">
        <v>330000</v>
      </c>
      <c r="G155" s="225"/>
    </row>
    <row r="156" spans="1:7" ht="15">
      <c r="A156" s="227"/>
      <c r="B156" s="117">
        <v>85395</v>
      </c>
      <c r="C156" s="119"/>
      <c r="D156" s="217" t="s">
        <v>196</v>
      </c>
      <c r="E156" s="112">
        <v>546099</v>
      </c>
      <c r="F156" s="220">
        <v>546099</v>
      </c>
      <c r="G156" s="220">
        <v>0</v>
      </c>
    </row>
    <row r="157" spans="1:7" ht="15">
      <c r="A157" s="227"/>
      <c r="B157" s="113"/>
      <c r="C157" s="222">
        <v>2007</v>
      </c>
      <c r="D157" s="268" t="s">
        <v>317</v>
      </c>
      <c r="E157" s="224"/>
      <c r="F157" s="225"/>
      <c r="G157" s="225"/>
    </row>
    <row r="158" spans="1:7" ht="15">
      <c r="A158" s="227"/>
      <c r="B158" s="113"/>
      <c r="C158" s="222"/>
      <c r="D158" s="268" t="s">
        <v>455</v>
      </c>
      <c r="E158" s="224">
        <v>464184</v>
      </c>
      <c r="F158" s="225">
        <v>464184</v>
      </c>
      <c r="G158" s="225"/>
    </row>
    <row r="159" spans="1:7" ht="15">
      <c r="A159" s="227"/>
      <c r="B159" s="113"/>
      <c r="C159" s="222">
        <v>2009</v>
      </c>
      <c r="D159" s="268" t="s">
        <v>317</v>
      </c>
      <c r="E159" s="224"/>
      <c r="F159" s="225"/>
      <c r="G159" s="225"/>
    </row>
    <row r="160" spans="1:7" ht="15">
      <c r="A160" s="377"/>
      <c r="B160" s="121"/>
      <c r="C160" s="222"/>
      <c r="D160" s="268" t="s">
        <v>455</v>
      </c>
      <c r="E160" s="224">
        <v>81915</v>
      </c>
      <c r="F160" s="225">
        <v>81915</v>
      </c>
      <c r="G160" s="225"/>
    </row>
    <row r="161" spans="1:7" ht="14.25">
      <c r="A161" s="100">
        <v>854</v>
      </c>
      <c r="B161" s="100"/>
      <c r="C161" s="8"/>
      <c r="D161" s="8" t="s">
        <v>157</v>
      </c>
      <c r="E161" s="9">
        <f>E162+E167+E169</f>
        <v>1275500</v>
      </c>
      <c r="F161" s="330">
        <f>F162+F167+F169</f>
        <v>1275500</v>
      </c>
      <c r="G161" s="330">
        <v>0</v>
      </c>
    </row>
    <row r="162" spans="1:7" ht="15">
      <c r="A162" s="251"/>
      <c r="B162" s="118">
        <v>85403</v>
      </c>
      <c r="C162" s="119"/>
      <c r="D162" s="217" t="s">
        <v>158</v>
      </c>
      <c r="E162" s="112">
        <f>SUM(E164:E166)</f>
        <v>111100</v>
      </c>
      <c r="F162" s="112">
        <f>SUM(F164:F166)</f>
        <v>111100</v>
      </c>
      <c r="G162" s="220">
        <v>0</v>
      </c>
    </row>
    <row r="163" spans="1:7" ht="15">
      <c r="A163" s="221"/>
      <c r="B163" s="248"/>
      <c r="C163" s="230" t="s">
        <v>142</v>
      </c>
      <c r="D163" s="268" t="s">
        <v>143</v>
      </c>
      <c r="E163" s="224"/>
      <c r="F163" s="224"/>
      <c r="G163" s="225"/>
    </row>
    <row r="164" spans="1:7" ht="15">
      <c r="A164" s="221"/>
      <c r="B164" s="248"/>
      <c r="C164" s="230"/>
      <c r="D164" s="268" t="s">
        <v>144</v>
      </c>
      <c r="E164" s="224">
        <v>56000</v>
      </c>
      <c r="F164" s="224">
        <v>56000</v>
      </c>
      <c r="G164" s="225"/>
    </row>
    <row r="165" spans="1:7" ht="15">
      <c r="A165" s="221"/>
      <c r="B165" s="248"/>
      <c r="C165" s="230" t="s">
        <v>159</v>
      </c>
      <c r="D165" s="268" t="s">
        <v>134</v>
      </c>
      <c r="E165" s="224">
        <v>100</v>
      </c>
      <c r="F165" s="224">
        <v>100</v>
      </c>
      <c r="G165" s="225"/>
    </row>
    <row r="166" spans="1:7" ht="15">
      <c r="A166" s="221"/>
      <c r="B166" s="248"/>
      <c r="C166" s="230" t="s">
        <v>5</v>
      </c>
      <c r="D166" s="268" t="s">
        <v>6</v>
      </c>
      <c r="E166" s="224">
        <v>55000</v>
      </c>
      <c r="F166" s="224">
        <v>55000</v>
      </c>
      <c r="G166" s="225"/>
    </row>
    <row r="167" spans="1:7" ht="15">
      <c r="A167" s="250"/>
      <c r="B167" s="118">
        <v>85410</v>
      </c>
      <c r="C167" s="119"/>
      <c r="D167" s="217" t="s">
        <v>160</v>
      </c>
      <c r="E167" s="112">
        <f>E168</f>
        <v>496400</v>
      </c>
      <c r="F167" s="112">
        <f>F168</f>
        <v>496400</v>
      </c>
      <c r="G167" s="220">
        <v>0</v>
      </c>
    </row>
    <row r="168" spans="1:7" ht="15">
      <c r="A168" s="221"/>
      <c r="B168" s="248"/>
      <c r="C168" s="230" t="s">
        <v>5</v>
      </c>
      <c r="D168" s="268" t="s">
        <v>6</v>
      </c>
      <c r="E168" s="224">
        <v>496400</v>
      </c>
      <c r="F168" s="224">
        <v>496400</v>
      </c>
      <c r="G168" s="225"/>
    </row>
    <row r="169" spans="1:7" ht="15">
      <c r="A169" s="250"/>
      <c r="B169" s="118">
        <v>85411</v>
      </c>
      <c r="C169" s="119"/>
      <c r="D169" s="217" t="s">
        <v>161</v>
      </c>
      <c r="E169" s="112">
        <f>E170+E171</f>
        <v>668000</v>
      </c>
      <c r="F169" s="112">
        <f>F170+F171</f>
        <v>668000</v>
      </c>
      <c r="G169" s="220">
        <v>0</v>
      </c>
    </row>
    <row r="170" spans="1:10" s="24" customFormat="1" ht="15">
      <c r="A170" s="221"/>
      <c r="B170" s="248"/>
      <c r="C170" s="230" t="s">
        <v>5</v>
      </c>
      <c r="D170" s="268" t="s">
        <v>6</v>
      </c>
      <c r="E170" s="224">
        <v>665000</v>
      </c>
      <c r="F170" s="224">
        <v>665000</v>
      </c>
      <c r="G170" s="225"/>
      <c r="H170" s="25"/>
      <c r="I170" s="25"/>
      <c r="J170" s="25"/>
    </row>
    <row r="171" spans="1:7" ht="15">
      <c r="A171" s="231"/>
      <c r="B171" s="249"/>
      <c r="C171" s="230" t="s">
        <v>92</v>
      </c>
      <c r="D171" s="268" t="s">
        <v>93</v>
      </c>
      <c r="E171" s="224">
        <v>3000</v>
      </c>
      <c r="F171" s="224">
        <v>3000</v>
      </c>
      <c r="G171" s="225"/>
    </row>
    <row r="172" spans="1:7" ht="14.25">
      <c r="A172" s="8">
        <v>900</v>
      </c>
      <c r="B172" s="93"/>
      <c r="C172" s="328"/>
      <c r="D172" s="8" t="s">
        <v>305</v>
      </c>
      <c r="E172" s="9">
        <f>E174+E176</f>
        <v>3011196</v>
      </c>
      <c r="F172" s="9">
        <v>130000</v>
      </c>
      <c r="G172" s="330">
        <v>2881196</v>
      </c>
    </row>
    <row r="173" spans="1:7" ht="15">
      <c r="A173" s="229"/>
      <c r="B173" s="117">
        <v>90019</v>
      </c>
      <c r="C173" s="269"/>
      <c r="D173" s="217" t="s">
        <v>306</v>
      </c>
      <c r="E173" s="112"/>
      <c r="F173" s="112"/>
      <c r="G173" s="220"/>
    </row>
    <row r="174" spans="1:7" ht="15">
      <c r="A174" s="229"/>
      <c r="B174" s="113"/>
      <c r="C174" s="269"/>
      <c r="D174" s="217" t="s">
        <v>307</v>
      </c>
      <c r="E174" s="112">
        <v>130000</v>
      </c>
      <c r="F174" s="112">
        <v>130000</v>
      </c>
      <c r="G174" s="220">
        <v>0</v>
      </c>
    </row>
    <row r="175" spans="1:7" ht="15">
      <c r="A175" s="229"/>
      <c r="B175" s="221"/>
      <c r="C175" s="343" t="s">
        <v>308</v>
      </c>
      <c r="D175" s="231" t="s">
        <v>309</v>
      </c>
      <c r="E175" s="326">
        <v>130000</v>
      </c>
      <c r="F175" s="326">
        <v>130000</v>
      </c>
      <c r="G175" s="327"/>
    </row>
    <row r="176" spans="1:7" ht="15">
      <c r="A176" s="229"/>
      <c r="B176" s="117">
        <v>90095</v>
      </c>
      <c r="C176" s="652"/>
      <c r="D176" s="121" t="s">
        <v>196</v>
      </c>
      <c r="E176" s="123">
        <f>E178+E181</f>
        <v>2881196</v>
      </c>
      <c r="F176" s="123">
        <v>0</v>
      </c>
      <c r="G176" s="247">
        <f>G178+G181</f>
        <v>2881196</v>
      </c>
    </row>
    <row r="177" spans="1:7" ht="15">
      <c r="A177" s="229"/>
      <c r="B177" s="113"/>
      <c r="C177" s="230">
        <v>6207</v>
      </c>
      <c r="D177" s="223" t="s">
        <v>315</v>
      </c>
      <c r="E177" s="123"/>
      <c r="F177" s="123"/>
      <c r="G177" s="247"/>
    </row>
    <row r="178" spans="1:7" ht="15">
      <c r="A178" s="229"/>
      <c r="B178" s="113"/>
      <c r="C178" s="230"/>
      <c r="D178" s="223" t="s">
        <v>456</v>
      </c>
      <c r="E178" s="326">
        <v>476000</v>
      </c>
      <c r="F178" s="326">
        <v>0</v>
      </c>
      <c r="G178" s="327">
        <v>476000</v>
      </c>
    </row>
    <row r="179" spans="1:7" ht="15">
      <c r="A179" s="229"/>
      <c r="B179" s="221"/>
      <c r="C179" s="343">
        <v>6287</v>
      </c>
      <c r="D179" s="231" t="s">
        <v>384</v>
      </c>
      <c r="E179" s="326"/>
      <c r="F179" s="326"/>
      <c r="G179" s="327"/>
    </row>
    <row r="180" spans="1:7" ht="15">
      <c r="A180" s="229"/>
      <c r="B180" s="221"/>
      <c r="C180" s="343"/>
      <c r="D180" s="231" t="s">
        <v>451</v>
      </c>
      <c r="E180" s="326"/>
      <c r="F180" s="326"/>
      <c r="G180" s="327"/>
    </row>
    <row r="181" spans="1:7" ht="15">
      <c r="A181" s="229"/>
      <c r="B181" s="231"/>
      <c r="C181" s="343"/>
      <c r="D181" s="231" t="s">
        <v>452</v>
      </c>
      <c r="E181" s="326">
        <v>2405196</v>
      </c>
      <c r="F181" s="326">
        <v>0</v>
      </c>
      <c r="G181" s="327">
        <v>2405196</v>
      </c>
    </row>
    <row r="182" spans="1:10" s="24" customFormat="1" ht="14.25">
      <c r="A182" s="8"/>
      <c r="B182" s="100"/>
      <c r="C182" s="8"/>
      <c r="D182" s="8" t="s">
        <v>163</v>
      </c>
      <c r="E182" s="9">
        <f>E7+E11+E15+E30+E45+E59+E79+E85+E92+E99+E115+E124+E161+E172+E144</f>
        <v>60961920</v>
      </c>
      <c r="F182" s="9">
        <f>F7+F11+F15+F30+F45+F59+F79+F85+F92+F99+F115+F124+F161+F172+F144</f>
        <v>54401144</v>
      </c>
      <c r="G182" s="9">
        <f>G7+G11+G15+G30+G45+G59+G79+G85+G92+G99+G115+G124++G161+G172</f>
        <v>6560776</v>
      </c>
      <c r="H182" s="25"/>
      <c r="I182" s="25"/>
      <c r="J182" s="25"/>
    </row>
    <row r="183" spans="1:7" ht="15">
      <c r="A183" s="81"/>
      <c r="B183" s="81"/>
      <c r="C183" s="81"/>
      <c r="D183" s="81"/>
      <c r="E183" s="235"/>
      <c r="F183" s="235"/>
      <c r="G183" s="235"/>
    </row>
    <row r="184" spans="1:7" ht="15">
      <c r="A184" s="81"/>
      <c r="B184" s="81"/>
      <c r="C184" s="81"/>
      <c r="D184" s="81"/>
      <c r="E184" s="235"/>
      <c r="F184" s="128"/>
      <c r="G184" s="235"/>
    </row>
    <row r="185" spans="1:10" s="24" customFormat="1" ht="15">
      <c r="A185" s="81"/>
      <c r="B185" s="81"/>
      <c r="C185" s="81"/>
      <c r="D185" s="81"/>
      <c r="E185" s="235" t="s">
        <v>347</v>
      </c>
      <c r="F185" s="235"/>
      <c r="G185" s="235"/>
      <c r="H185" s="25"/>
      <c r="I185" s="25"/>
      <c r="J185" s="25"/>
    </row>
    <row r="186" spans="1:7" ht="15">
      <c r="A186" s="81"/>
      <c r="B186" s="81"/>
      <c r="C186" s="81"/>
      <c r="D186" s="81"/>
      <c r="E186" s="235"/>
      <c r="F186" s="235"/>
      <c r="G186" s="235"/>
    </row>
    <row r="187" spans="1:7" ht="15">
      <c r="A187" s="81"/>
      <c r="B187" s="81"/>
      <c r="C187" s="81"/>
      <c r="D187" s="234"/>
      <c r="E187" s="235"/>
      <c r="F187" s="235"/>
      <c r="G187" s="235"/>
    </row>
    <row r="188" spans="1:7" ht="15">
      <c r="A188" s="81"/>
      <c r="B188" s="81"/>
      <c r="C188" s="81"/>
      <c r="D188" s="81"/>
      <c r="E188" s="235"/>
      <c r="F188" s="235"/>
      <c r="G188" s="235"/>
    </row>
    <row r="189" spans="1:7" ht="15">
      <c r="A189" s="81"/>
      <c r="B189" s="81"/>
      <c r="C189" s="81"/>
      <c r="D189" s="81"/>
      <c r="E189" s="235"/>
      <c r="F189" s="235"/>
      <c r="G189" s="235"/>
    </row>
    <row r="190" spans="1:7" ht="15">
      <c r="A190" s="81"/>
      <c r="B190" s="81"/>
      <c r="C190" s="81"/>
      <c r="D190" s="81"/>
      <c r="E190" s="235"/>
      <c r="F190" s="235"/>
      <c r="G190" s="235"/>
    </row>
    <row r="191" spans="1:7" ht="15">
      <c r="A191" s="81"/>
      <c r="B191" s="81"/>
      <c r="C191" s="81"/>
      <c r="D191" s="81"/>
      <c r="E191" s="235"/>
      <c r="F191" s="235"/>
      <c r="G191" s="235"/>
    </row>
    <row r="192" spans="1:7" ht="15">
      <c r="A192" s="81"/>
      <c r="B192" s="81"/>
      <c r="C192" s="81"/>
      <c r="D192" s="81"/>
      <c r="E192" s="235"/>
      <c r="F192" s="235"/>
      <c r="G192" s="235"/>
    </row>
    <row r="193" spans="1:7" ht="15">
      <c r="A193" s="81"/>
      <c r="B193" s="81"/>
      <c r="C193" s="81"/>
      <c r="D193" s="81"/>
      <c r="E193" s="235"/>
      <c r="F193" s="235"/>
      <c r="G193" s="235"/>
    </row>
    <row r="194" spans="1:7" ht="15">
      <c r="A194" s="81"/>
      <c r="B194" s="81"/>
      <c r="C194" s="81"/>
      <c r="D194" s="81"/>
      <c r="E194" s="235"/>
      <c r="F194" s="235"/>
      <c r="G194" s="235"/>
    </row>
    <row r="195" spans="1:7" ht="15">
      <c r="A195" s="81"/>
      <c r="B195" s="81"/>
      <c r="C195" s="81"/>
      <c r="D195" s="81"/>
      <c r="E195" s="235"/>
      <c r="F195" s="235"/>
      <c r="G195" s="235"/>
    </row>
    <row r="196" spans="1:7" ht="15">
      <c r="A196" s="81"/>
      <c r="B196" s="81"/>
      <c r="C196" s="81"/>
      <c r="D196" s="81"/>
      <c r="E196" s="235"/>
      <c r="F196" s="235"/>
      <c r="G196" s="235"/>
    </row>
    <row r="197" spans="1:7" ht="15">
      <c r="A197" s="81"/>
      <c r="B197" s="81"/>
      <c r="C197" s="81"/>
      <c r="D197" s="270"/>
      <c r="E197" s="235"/>
      <c r="F197" s="235"/>
      <c r="G197" s="235"/>
    </row>
    <row r="198" spans="1:7" ht="15">
      <c r="A198" s="81"/>
      <c r="B198" s="81"/>
      <c r="C198" s="81"/>
      <c r="D198" s="81"/>
      <c r="E198" s="235"/>
      <c r="F198" s="235"/>
      <c r="G198" s="235"/>
    </row>
    <row r="199" spans="1:7" ht="15">
      <c r="A199" s="81"/>
      <c r="B199" s="81"/>
      <c r="C199" s="81"/>
      <c r="D199" s="81"/>
      <c r="E199" s="235"/>
      <c r="F199" s="235"/>
      <c r="G199" s="235"/>
    </row>
    <row r="200" spans="1:7" ht="15">
      <c r="A200" s="81"/>
      <c r="B200" s="81"/>
      <c r="C200" s="81"/>
      <c r="D200" s="81"/>
      <c r="E200" s="235"/>
      <c r="F200" s="235"/>
      <c r="G200" s="235"/>
    </row>
    <row r="201" spans="1:7" ht="15">
      <c r="A201" s="81"/>
      <c r="B201" s="81"/>
      <c r="C201" s="81"/>
      <c r="D201" s="81"/>
      <c r="E201" s="235"/>
      <c r="F201" s="235"/>
      <c r="G201" s="235"/>
    </row>
    <row r="202" spans="1:7" ht="15">
      <c r="A202" s="81"/>
      <c r="B202" s="81"/>
      <c r="C202" s="81"/>
      <c r="D202" s="81"/>
      <c r="E202" s="235"/>
      <c r="F202" s="235"/>
      <c r="G202" s="235"/>
    </row>
    <row r="203" spans="1:7" ht="15">
      <c r="A203" s="81"/>
      <c r="B203" s="81"/>
      <c r="C203" s="81"/>
      <c r="D203" s="81"/>
      <c r="E203" s="235"/>
      <c r="F203" s="235"/>
      <c r="G203" s="235"/>
    </row>
    <row r="204" spans="1:7" ht="15">
      <c r="A204" s="81"/>
      <c r="B204" s="81"/>
      <c r="C204" s="81"/>
      <c r="D204" s="81"/>
      <c r="E204" s="235"/>
      <c r="F204" s="235"/>
      <c r="G204" s="235"/>
    </row>
    <row r="205" spans="1:7" ht="15">
      <c r="A205" s="81"/>
      <c r="B205" s="81"/>
      <c r="C205" s="81"/>
      <c r="D205" s="81"/>
      <c r="E205" s="235"/>
      <c r="F205" s="235"/>
      <c r="G205" s="235"/>
    </row>
    <row r="206" spans="1:7" ht="15">
      <c r="A206" s="81"/>
      <c r="B206" s="81"/>
      <c r="C206" s="81"/>
      <c r="D206" s="81"/>
      <c r="E206" s="235"/>
      <c r="F206" s="235"/>
      <c r="G206" s="235"/>
    </row>
  </sheetData>
  <sheetProtection/>
  <printOptions/>
  <pageMargins left="0.51" right="0.25" top="0.39" bottom="0.39" header="0.28" footer="0.2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84"/>
  <sheetViews>
    <sheetView zoomScalePageLayoutView="0" workbookViewId="0" topLeftCell="A205">
      <selection activeCell="M3" sqref="M3"/>
    </sheetView>
  </sheetViews>
  <sheetFormatPr defaultColWidth="9.00390625" defaultRowHeight="12.75"/>
  <cols>
    <col min="1" max="1" width="3.625" style="384" customWidth="1"/>
    <col min="2" max="2" width="5.875" style="384" customWidth="1"/>
    <col min="3" max="3" width="31.625" style="384" customWidth="1"/>
    <col min="4" max="4" width="9.625" style="3" customWidth="1"/>
    <col min="5" max="5" width="8.125" style="3" customWidth="1"/>
    <col min="6" max="6" width="8.625" style="3" customWidth="1"/>
    <col min="7" max="7" width="8.125" style="3" customWidth="1"/>
    <col min="8" max="8" width="7.125" style="3" customWidth="1"/>
    <col min="9" max="9" width="8.125" style="3" customWidth="1"/>
    <col min="10" max="10" width="8.125" style="105" customWidth="1"/>
    <col min="11" max="11" width="7.25390625" style="14" customWidth="1"/>
    <col min="12" max="12" width="5.875" style="14" customWidth="1"/>
    <col min="13" max="13" width="8.125" style="14" customWidth="1"/>
    <col min="14" max="14" width="7.875" style="0" customWidth="1"/>
    <col min="16" max="16" width="6.25390625" style="0" customWidth="1"/>
  </cols>
  <sheetData>
    <row r="1" spans="12:13" ht="12.75" customHeight="1">
      <c r="L1" s="17"/>
      <c r="M1" s="14" t="s">
        <v>412</v>
      </c>
    </row>
    <row r="2" spans="10:13" ht="12.75" customHeight="1">
      <c r="J2" s="3"/>
      <c r="L2" s="17"/>
      <c r="M2" s="14" t="s">
        <v>407</v>
      </c>
    </row>
    <row r="3" spans="4:13" ht="12.75" customHeight="1">
      <c r="D3" s="104" t="s">
        <v>293</v>
      </c>
      <c r="J3" s="3"/>
      <c r="L3" s="17"/>
      <c r="M3" s="3" t="s">
        <v>464</v>
      </c>
    </row>
    <row r="4" spans="4:10" ht="12.75" customHeight="1">
      <c r="D4" s="85" t="s">
        <v>378</v>
      </c>
      <c r="J4" s="3"/>
    </row>
    <row r="5" spans="2:16" ht="12.75" customHeight="1">
      <c r="B5" s="391"/>
      <c r="F5" s="98"/>
      <c r="I5" s="84"/>
      <c r="L5" s="23"/>
      <c r="P5" t="s">
        <v>411</v>
      </c>
    </row>
    <row r="6" spans="1:17" ht="12.75" customHeight="1">
      <c r="A6" s="392"/>
      <c r="B6" s="393"/>
      <c r="C6" s="393"/>
      <c r="D6" s="466"/>
      <c r="E6" s="467"/>
      <c r="F6" s="468"/>
      <c r="G6" s="469" t="s">
        <v>73</v>
      </c>
      <c r="H6" s="470"/>
      <c r="I6" s="470"/>
      <c r="J6" s="471"/>
      <c r="K6" s="471"/>
      <c r="L6" s="472"/>
      <c r="M6" s="379"/>
      <c r="N6" s="473"/>
      <c r="O6" s="473"/>
      <c r="P6" s="474"/>
      <c r="Q6" s="33"/>
    </row>
    <row r="7" spans="1:17" ht="12.75" customHeight="1">
      <c r="A7" s="381"/>
      <c r="B7" s="394"/>
      <c r="C7" s="394"/>
      <c r="D7" s="475"/>
      <c r="E7" s="651"/>
      <c r="F7" s="477"/>
      <c r="G7" s="478" t="s">
        <v>164</v>
      </c>
      <c r="H7" s="478"/>
      <c r="I7" s="478"/>
      <c r="J7" s="479"/>
      <c r="K7" s="479"/>
      <c r="L7" s="383"/>
      <c r="M7" s="394"/>
      <c r="N7" s="379" t="s">
        <v>164</v>
      </c>
      <c r="O7" s="382"/>
      <c r="P7" s="383"/>
      <c r="Q7" s="385"/>
    </row>
    <row r="8" spans="1:17" ht="12.75" customHeight="1">
      <c r="A8" s="395" t="s">
        <v>1</v>
      </c>
      <c r="B8" s="396" t="s">
        <v>2</v>
      </c>
      <c r="C8" s="396" t="s">
        <v>165</v>
      </c>
      <c r="D8" s="475"/>
      <c r="E8" s="475"/>
      <c r="F8" s="475" t="s">
        <v>166</v>
      </c>
      <c r="G8" s="475" t="s">
        <v>7</v>
      </c>
      <c r="H8" s="481" t="s">
        <v>167</v>
      </c>
      <c r="I8" s="475" t="s">
        <v>168</v>
      </c>
      <c r="J8" s="481" t="s">
        <v>169</v>
      </c>
      <c r="K8" s="475" t="s">
        <v>170</v>
      </c>
      <c r="L8" s="395" t="s">
        <v>7</v>
      </c>
      <c r="M8" s="395" t="s">
        <v>170</v>
      </c>
      <c r="N8" s="482"/>
      <c r="O8" s="444" t="s">
        <v>164</v>
      </c>
      <c r="P8" s="444"/>
      <c r="Q8" s="380"/>
    </row>
    <row r="9" spans="1:17" ht="12.75" customHeight="1">
      <c r="A9" s="395"/>
      <c r="B9" s="396"/>
      <c r="C9" s="396"/>
      <c r="D9" s="475" t="s">
        <v>72</v>
      </c>
      <c r="E9" s="475" t="s">
        <v>7</v>
      </c>
      <c r="F9" s="475" t="s">
        <v>171</v>
      </c>
      <c r="G9" s="475" t="s">
        <v>172</v>
      </c>
      <c r="H9" s="481" t="s">
        <v>173</v>
      </c>
      <c r="I9" s="475" t="s">
        <v>174</v>
      </c>
      <c r="J9" s="481" t="s">
        <v>175</v>
      </c>
      <c r="K9" s="475" t="s">
        <v>318</v>
      </c>
      <c r="L9" s="395" t="s">
        <v>257</v>
      </c>
      <c r="M9" s="395" t="s">
        <v>176</v>
      </c>
      <c r="N9" s="483" t="s">
        <v>323</v>
      </c>
      <c r="O9" s="395" t="s">
        <v>327</v>
      </c>
      <c r="P9" s="395" t="s">
        <v>331</v>
      </c>
      <c r="Q9" s="380"/>
    </row>
    <row r="10" spans="1:17" ht="12.75" customHeight="1">
      <c r="A10" s="395"/>
      <c r="B10" s="396"/>
      <c r="C10" s="396"/>
      <c r="D10" s="475" t="s">
        <v>379</v>
      </c>
      <c r="E10" s="475" t="s">
        <v>177</v>
      </c>
      <c r="F10" s="475" t="s">
        <v>178</v>
      </c>
      <c r="G10" s="475" t="s">
        <v>179</v>
      </c>
      <c r="H10" s="481" t="s">
        <v>177</v>
      </c>
      <c r="I10" s="475" t="s">
        <v>180</v>
      </c>
      <c r="J10" s="481" t="s">
        <v>181</v>
      </c>
      <c r="K10" s="475" t="s">
        <v>319</v>
      </c>
      <c r="L10" s="395" t="s">
        <v>321</v>
      </c>
      <c r="M10" s="395"/>
      <c r="N10" s="482" t="s">
        <v>324</v>
      </c>
      <c r="O10" s="395" t="s">
        <v>328</v>
      </c>
      <c r="P10" s="395" t="s">
        <v>332</v>
      </c>
      <c r="Q10" s="380"/>
    </row>
    <row r="11" spans="1:17" ht="12.75" customHeight="1">
      <c r="A11" s="395"/>
      <c r="B11" s="396"/>
      <c r="C11" s="396"/>
      <c r="D11" s="475" t="s">
        <v>338</v>
      </c>
      <c r="E11" s="475"/>
      <c r="F11" s="475" t="s">
        <v>182</v>
      </c>
      <c r="G11" s="475" t="s">
        <v>183</v>
      </c>
      <c r="H11" s="481"/>
      <c r="I11" s="475" t="s">
        <v>184</v>
      </c>
      <c r="J11" s="481" t="s">
        <v>185</v>
      </c>
      <c r="K11" s="475" t="s">
        <v>320</v>
      </c>
      <c r="L11" s="395" t="s">
        <v>322</v>
      </c>
      <c r="M11" s="395"/>
      <c r="N11" s="482" t="s">
        <v>325</v>
      </c>
      <c r="O11" s="395" t="s">
        <v>185</v>
      </c>
      <c r="P11" s="395" t="s">
        <v>333</v>
      </c>
      <c r="Q11" s="380"/>
    </row>
    <row r="12" spans="1:17" ht="12.75" customHeight="1">
      <c r="A12" s="395"/>
      <c r="B12" s="396"/>
      <c r="C12" s="396"/>
      <c r="D12" s="475"/>
      <c r="E12" s="475"/>
      <c r="F12" s="475"/>
      <c r="G12" s="475"/>
      <c r="H12" s="481"/>
      <c r="I12" s="475"/>
      <c r="J12" s="481" t="s">
        <v>186</v>
      </c>
      <c r="K12" s="475"/>
      <c r="L12" s="395"/>
      <c r="M12" s="395"/>
      <c r="N12" s="482" t="s">
        <v>326</v>
      </c>
      <c r="O12" s="395" t="s">
        <v>329</v>
      </c>
      <c r="P12" s="395" t="s">
        <v>334</v>
      </c>
      <c r="Q12" s="380"/>
    </row>
    <row r="13" spans="1:17" ht="12.75" customHeight="1">
      <c r="A13" s="395"/>
      <c r="B13" s="396"/>
      <c r="C13" s="396"/>
      <c r="D13" s="475"/>
      <c r="E13" s="475"/>
      <c r="F13" s="475"/>
      <c r="G13" s="475"/>
      <c r="H13" s="481"/>
      <c r="I13" s="475"/>
      <c r="J13" s="481" t="s">
        <v>458</v>
      </c>
      <c r="K13" s="475"/>
      <c r="L13" s="395"/>
      <c r="M13" s="395"/>
      <c r="N13" s="482"/>
      <c r="O13" s="475" t="s">
        <v>330</v>
      </c>
      <c r="P13" s="395"/>
      <c r="Q13" s="380"/>
    </row>
    <row r="14" spans="1:17" ht="12.75" customHeight="1">
      <c r="A14" s="397"/>
      <c r="B14" s="398"/>
      <c r="C14" s="398"/>
      <c r="D14" s="480"/>
      <c r="E14" s="480"/>
      <c r="F14" s="480"/>
      <c r="G14" s="480"/>
      <c r="H14" s="481"/>
      <c r="I14" s="480"/>
      <c r="J14" s="481" t="s">
        <v>187</v>
      </c>
      <c r="K14" s="480"/>
      <c r="L14" s="397"/>
      <c r="M14" s="397"/>
      <c r="N14" s="484"/>
      <c r="O14" s="480" t="s">
        <v>187</v>
      </c>
      <c r="P14" s="397"/>
      <c r="Q14" s="380"/>
    </row>
    <row r="15" spans="1:16" s="378" customFormat="1" ht="11.25">
      <c r="A15" s="397">
        <v>1</v>
      </c>
      <c r="B15" s="397">
        <v>2</v>
      </c>
      <c r="C15" s="455">
        <v>3</v>
      </c>
      <c r="D15" s="518">
        <v>4</v>
      </c>
      <c r="E15" s="518">
        <v>5</v>
      </c>
      <c r="F15" s="518">
        <v>6</v>
      </c>
      <c r="G15" s="518">
        <v>7</v>
      </c>
      <c r="H15" s="518">
        <v>8</v>
      </c>
      <c r="I15" s="518">
        <v>9</v>
      </c>
      <c r="J15" s="518">
        <v>10</v>
      </c>
      <c r="K15" s="518">
        <v>11</v>
      </c>
      <c r="L15" s="455">
        <v>12</v>
      </c>
      <c r="M15" s="455">
        <v>13</v>
      </c>
      <c r="N15" s="455">
        <v>14</v>
      </c>
      <c r="O15" s="455">
        <v>15</v>
      </c>
      <c r="P15" s="455">
        <v>16</v>
      </c>
    </row>
    <row r="16" spans="1:16" ht="12.75">
      <c r="A16" s="399" t="s">
        <v>76</v>
      </c>
      <c r="B16" s="399"/>
      <c r="C16" s="410" t="s">
        <v>77</v>
      </c>
      <c r="D16" s="485">
        <v>10000</v>
      </c>
      <c r="E16" s="485">
        <v>10000</v>
      </c>
      <c r="F16" s="486"/>
      <c r="G16" s="485">
        <v>10000</v>
      </c>
      <c r="H16" s="485"/>
      <c r="I16" s="485"/>
      <c r="J16" s="487"/>
      <c r="K16" s="487"/>
      <c r="L16" s="488"/>
      <c r="M16" s="488"/>
      <c r="N16" s="488"/>
      <c r="O16" s="489"/>
      <c r="P16" s="488"/>
    </row>
    <row r="17" spans="1:16" ht="12.75">
      <c r="A17" s="400"/>
      <c r="B17" s="401" t="s">
        <v>78</v>
      </c>
      <c r="C17" s="456" t="s">
        <v>188</v>
      </c>
      <c r="D17" s="490"/>
      <c r="E17" s="490"/>
      <c r="F17" s="490"/>
      <c r="G17" s="491"/>
      <c r="H17" s="490"/>
      <c r="I17" s="491"/>
      <c r="J17" s="492"/>
      <c r="K17" s="493"/>
      <c r="L17" s="494"/>
      <c r="M17" s="494"/>
      <c r="N17" s="388"/>
      <c r="O17" s="495"/>
      <c r="P17" s="388"/>
    </row>
    <row r="18" spans="1:16" ht="12.75">
      <c r="A18" s="402"/>
      <c r="B18" s="403"/>
      <c r="C18" s="457" t="s">
        <v>189</v>
      </c>
      <c r="D18" s="496">
        <v>10000</v>
      </c>
      <c r="E18" s="496">
        <v>10000</v>
      </c>
      <c r="F18" s="496"/>
      <c r="G18" s="497">
        <v>10000</v>
      </c>
      <c r="H18" s="496"/>
      <c r="I18" s="497"/>
      <c r="J18" s="498"/>
      <c r="K18" s="499"/>
      <c r="L18" s="498"/>
      <c r="M18" s="498"/>
      <c r="N18" s="389"/>
      <c r="O18" s="500"/>
      <c r="P18" s="389"/>
    </row>
    <row r="19" spans="1:16" ht="12.75">
      <c r="A19" s="404" t="s">
        <v>82</v>
      </c>
      <c r="B19" s="405"/>
      <c r="C19" s="405" t="s">
        <v>83</v>
      </c>
      <c r="D19" s="501">
        <v>138000</v>
      </c>
      <c r="E19" s="501">
        <v>138000</v>
      </c>
      <c r="F19" s="501"/>
      <c r="G19" s="502">
        <v>1000</v>
      </c>
      <c r="H19" s="501"/>
      <c r="I19" s="503">
        <v>137000</v>
      </c>
      <c r="J19" s="504"/>
      <c r="K19" s="504"/>
      <c r="L19" s="488"/>
      <c r="M19" s="488"/>
      <c r="N19" s="488"/>
      <c r="O19" s="488"/>
      <c r="P19" s="488"/>
    </row>
    <row r="20" spans="1:16" ht="12.75">
      <c r="A20" s="406"/>
      <c r="B20" s="407" t="s">
        <v>84</v>
      </c>
      <c r="C20" s="431" t="s">
        <v>85</v>
      </c>
      <c r="D20" s="505">
        <v>137000</v>
      </c>
      <c r="E20" s="505">
        <v>137000</v>
      </c>
      <c r="F20" s="505"/>
      <c r="G20" s="505"/>
      <c r="H20" s="505"/>
      <c r="I20" s="505">
        <v>137000</v>
      </c>
      <c r="J20" s="498"/>
      <c r="K20" s="498"/>
      <c r="L20" s="506"/>
      <c r="M20" s="506"/>
      <c r="N20" s="507"/>
      <c r="O20" s="507"/>
      <c r="P20" s="507"/>
    </row>
    <row r="21" spans="1:16" ht="12.75">
      <c r="A21" s="408"/>
      <c r="B21" s="407" t="s">
        <v>190</v>
      </c>
      <c r="C21" s="431" t="s">
        <v>191</v>
      </c>
      <c r="D21" s="505">
        <v>1000</v>
      </c>
      <c r="E21" s="505">
        <v>1000</v>
      </c>
      <c r="F21" s="505"/>
      <c r="G21" s="505">
        <v>1000</v>
      </c>
      <c r="H21" s="505"/>
      <c r="I21" s="505"/>
      <c r="J21" s="498"/>
      <c r="K21" s="498"/>
      <c r="L21" s="506"/>
      <c r="M21" s="506"/>
      <c r="N21" s="507"/>
      <c r="O21" s="507"/>
      <c r="P21" s="507"/>
    </row>
    <row r="22" spans="1:16" ht="12.75">
      <c r="A22" s="409">
        <v>600</v>
      </c>
      <c r="B22" s="410"/>
      <c r="C22" s="417" t="s">
        <v>86</v>
      </c>
      <c r="D22" s="508">
        <f>E22+M22</f>
        <v>5582066</v>
      </c>
      <c r="E22" s="508">
        <f>E23</f>
        <v>2232130</v>
      </c>
      <c r="F22" s="508">
        <f>F23</f>
        <v>1059430</v>
      </c>
      <c r="G22" s="508">
        <f>G23</f>
        <v>1139380</v>
      </c>
      <c r="H22" s="508"/>
      <c r="I22" s="508">
        <f>I23</f>
        <v>33320</v>
      </c>
      <c r="J22" s="509"/>
      <c r="K22" s="509"/>
      <c r="L22" s="509"/>
      <c r="M22" s="509">
        <f>M23</f>
        <v>3349936</v>
      </c>
      <c r="N22" s="509">
        <f>N23</f>
        <v>96450</v>
      </c>
      <c r="O22" s="509"/>
      <c r="P22" s="509"/>
    </row>
    <row r="23" spans="1:16" ht="12.75">
      <c r="A23" s="411"/>
      <c r="B23" s="412">
        <v>60014</v>
      </c>
      <c r="C23" s="407" t="s">
        <v>87</v>
      </c>
      <c r="D23" s="505">
        <f>E23+M23</f>
        <v>5582066</v>
      </c>
      <c r="E23" s="505">
        <v>2232130</v>
      </c>
      <c r="F23" s="505">
        <v>1059430</v>
      </c>
      <c r="G23" s="505">
        <v>1139380</v>
      </c>
      <c r="H23" s="505"/>
      <c r="I23" s="505">
        <v>33320</v>
      </c>
      <c r="J23" s="498"/>
      <c r="K23" s="498"/>
      <c r="L23" s="506"/>
      <c r="M23" s="506">
        <v>3349936</v>
      </c>
      <c r="N23" s="513">
        <v>96450</v>
      </c>
      <c r="O23" s="513"/>
      <c r="P23" s="507"/>
    </row>
    <row r="24" spans="1:16" ht="12.75">
      <c r="A24" s="413"/>
      <c r="B24" s="414"/>
      <c r="C24" s="458" t="s">
        <v>192</v>
      </c>
      <c r="D24" s="510">
        <f>E24+M24</f>
        <v>5582066</v>
      </c>
      <c r="E24" s="510">
        <f>F24+G24+I24</f>
        <v>2232130</v>
      </c>
      <c r="F24" s="510">
        <v>1059430</v>
      </c>
      <c r="G24" s="510">
        <v>1139380</v>
      </c>
      <c r="H24" s="510"/>
      <c r="I24" s="510">
        <v>33320</v>
      </c>
      <c r="J24" s="511"/>
      <c r="K24" s="511"/>
      <c r="L24" s="512"/>
      <c r="M24" s="512">
        <v>3349936</v>
      </c>
      <c r="N24" s="507">
        <v>96450</v>
      </c>
      <c r="O24" s="507"/>
      <c r="P24" s="507"/>
    </row>
    <row r="25" spans="1:16" ht="12.75">
      <c r="A25" s="417">
        <v>700</v>
      </c>
      <c r="B25" s="417"/>
      <c r="C25" s="417" t="s">
        <v>94</v>
      </c>
      <c r="D25" s="508">
        <f>D26+D27+D28</f>
        <v>898000</v>
      </c>
      <c r="E25" s="508">
        <f>E26+E27+E28</f>
        <v>898000</v>
      </c>
      <c r="F25" s="508"/>
      <c r="G25" s="508">
        <f>G26+G27+G28</f>
        <v>898000</v>
      </c>
      <c r="H25" s="508"/>
      <c r="I25" s="508"/>
      <c r="J25" s="509"/>
      <c r="K25" s="509"/>
      <c r="L25" s="509"/>
      <c r="M25" s="509"/>
      <c r="N25" s="488"/>
      <c r="O25" s="488"/>
      <c r="P25" s="488"/>
    </row>
    <row r="26" spans="1:16" ht="12.75">
      <c r="A26" s="406"/>
      <c r="B26" s="412">
        <v>70005</v>
      </c>
      <c r="C26" s="407" t="s">
        <v>95</v>
      </c>
      <c r="D26" s="505">
        <v>418000</v>
      </c>
      <c r="E26" s="505">
        <v>418000</v>
      </c>
      <c r="F26" s="505"/>
      <c r="G26" s="505">
        <v>418000</v>
      </c>
      <c r="H26" s="505"/>
      <c r="I26" s="505"/>
      <c r="J26" s="498"/>
      <c r="K26" s="498"/>
      <c r="L26" s="506"/>
      <c r="M26" s="506"/>
      <c r="N26" s="507"/>
      <c r="O26" s="507"/>
      <c r="P26" s="507"/>
    </row>
    <row r="27" spans="1:16" ht="12.75">
      <c r="A27" s="413"/>
      <c r="B27" s="414"/>
      <c r="C27" s="407" t="s">
        <v>95</v>
      </c>
      <c r="D27" s="505">
        <v>22000</v>
      </c>
      <c r="E27" s="505">
        <v>22000</v>
      </c>
      <c r="F27" s="505"/>
      <c r="G27" s="505">
        <v>22000</v>
      </c>
      <c r="H27" s="505"/>
      <c r="I27" s="505"/>
      <c r="J27" s="498"/>
      <c r="K27" s="498"/>
      <c r="L27" s="506"/>
      <c r="M27" s="506"/>
      <c r="N27" s="507"/>
      <c r="O27" s="507"/>
      <c r="P27" s="507"/>
    </row>
    <row r="28" spans="1:16" ht="12.75">
      <c r="A28" s="408"/>
      <c r="B28" s="414">
        <v>70020</v>
      </c>
      <c r="C28" s="431" t="s">
        <v>457</v>
      </c>
      <c r="D28" s="505">
        <v>458000</v>
      </c>
      <c r="E28" s="505">
        <v>458000</v>
      </c>
      <c r="F28" s="505"/>
      <c r="G28" s="505">
        <v>458000</v>
      </c>
      <c r="H28" s="505"/>
      <c r="I28" s="505"/>
      <c r="J28" s="498"/>
      <c r="K28" s="498"/>
      <c r="L28" s="506"/>
      <c r="M28" s="506"/>
      <c r="N28" s="507"/>
      <c r="O28" s="507"/>
      <c r="P28" s="507"/>
    </row>
    <row r="29" spans="1:16" ht="12.75">
      <c r="A29" s="409">
        <v>710</v>
      </c>
      <c r="B29" s="417"/>
      <c r="C29" s="417" t="s">
        <v>102</v>
      </c>
      <c r="D29" s="508">
        <f>E29+M29</f>
        <v>768000</v>
      </c>
      <c r="E29" s="508">
        <f>E30+E31+E33+E34</f>
        <v>748000</v>
      </c>
      <c r="F29" s="508">
        <v>251000</v>
      </c>
      <c r="G29" s="508">
        <f>SUM(G30:G34)</f>
        <v>497000</v>
      </c>
      <c r="H29" s="508"/>
      <c r="I29" s="508"/>
      <c r="J29" s="509"/>
      <c r="K29" s="509"/>
      <c r="L29" s="509"/>
      <c r="M29" s="509">
        <v>20000</v>
      </c>
      <c r="N29" s="509">
        <v>20000</v>
      </c>
      <c r="O29" s="509"/>
      <c r="P29" s="509"/>
    </row>
    <row r="30" spans="1:16" ht="12.75">
      <c r="A30" s="418"/>
      <c r="B30" s="407">
        <v>71013</v>
      </c>
      <c r="C30" s="431" t="s">
        <v>193</v>
      </c>
      <c r="D30" s="505">
        <v>178000</v>
      </c>
      <c r="E30" s="505">
        <v>178000</v>
      </c>
      <c r="F30" s="505"/>
      <c r="G30" s="505">
        <v>178000</v>
      </c>
      <c r="H30" s="505"/>
      <c r="I30" s="505"/>
      <c r="J30" s="506"/>
      <c r="K30" s="506"/>
      <c r="L30" s="506"/>
      <c r="M30" s="506"/>
      <c r="N30" s="507"/>
      <c r="O30" s="507"/>
      <c r="P30" s="507"/>
    </row>
    <row r="31" spans="1:16" ht="12.75">
      <c r="A31" s="419"/>
      <c r="B31" s="407">
        <v>71014</v>
      </c>
      <c r="C31" s="431" t="s">
        <v>104</v>
      </c>
      <c r="D31" s="505">
        <v>210000</v>
      </c>
      <c r="E31" s="505">
        <v>190000</v>
      </c>
      <c r="F31" s="505"/>
      <c r="G31" s="505">
        <v>190000</v>
      </c>
      <c r="H31" s="505"/>
      <c r="I31" s="505"/>
      <c r="J31" s="498"/>
      <c r="K31" s="498"/>
      <c r="L31" s="506"/>
      <c r="M31" s="506">
        <v>20000</v>
      </c>
      <c r="N31" s="513">
        <v>20000</v>
      </c>
      <c r="O31" s="513"/>
      <c r="P31" s="513"/>
    </row>
    <row r="32" spans="1:16" ht="12.75">
      <c r="A32" s="419"/>
      <c r="B32" s="407"/>
      <c r="C32" s="431" t="s">
        <v>104</v>
      </c>
      <c r="D32" s="626">
        <v>0</v>
      </c>
      <c r="E32" s="626">
        <v>0</v>
      </c>
      <c r="F32" s="505"/>
      <c r="G32" s="626"/>
      <c r="H32" s="505"/>
      <c r="I32" s="505"/>
      <c r="J32" s="498"/>
      <c r="K32" s="498"/>
      <c r="L32" s="506"/>
      <c r="M32" s="506"/>
      <c r="N32" s="513"/>
      <c r="O32" s="513"/>
      <c r="P32" s="513"/>
    </row>
    <row r="33" spans="1:16" ht="12.75">
      <c r="A33" s="419"/>
      <c r="B33" s="407">
        <v>71015</v>
      </c>
      <c r="C33" s="431" t="s">
        <v>105</v>
      </c>
      <c r="D33" s="505">
        <v>290000</v>
      </c>
      <c r="E33" s="505">
        <f>F33+G33</f>
        <v>290000</v>
      </c>
      <c r="F33" s="505">
        <v>251000</v>
      </c>
      <c r="G33" s="505">
        <v>39000</v>
      </c>
      <c r="H33" s="505"/>
      <c r="I33" s="505"/>
      <c r="J33" s="498"/>
      <c r="K33" s="498"/>
      <c r="L33" s="506"/>
      <c r="M33" s="506"/>
      <c r="N33" s="507"/>
      <c r="O33" s="507"/>
      <c r="P33" s="507"/>
    </row>
    <row r="34" spans="1:16" ht="12.75">
      <c r="A34" s="420"/>
      <c r="B34" s="616">
        <v>71095</v>
      </c>
      <c r="C34" s="459" t="s">
        <v>231</v>
      </c>
      <c r="D34" s="626">
        <v>90000</v>
      </c>
      <c r="E34" s="626">
        <v>90000</v>
      </c>
      <c r="F34" s="519"/>
      <c r="G34" s="626">
        <v>90000</v>
      </c>
      <c r="H34" s="519"/>
      <c r="I34" s="519"/>
      <c r="J34" s="519"/>
      <c r="K34" s="519"/>
      <c r="L34" s="454"/>
      <c r="M34" s="520"/>
      <c r="N34" s="507"/>
      <c r="O34" s="507"/>
      <c r="P34" s="507"/>
    </row>
    <row r="35" spans="1:16" ht="12.75">
      <c r="A35" s="421"/>
      <c r="B35" s="422"/>
      <c r="C35" s="422"/>
      <c r="D35" s="578"/>
      <c r="E35" s="578"/>
      <c r="F35" s="578"/>
      <c r="G35" s="578"/>
      <c r="H35" s="578"/>
      <c r="I35" s="578"/>
      <c r="J35" s="579"/>
      <c r="K35" s="579"/>
      <c r="L35" s="579"/>
      <c r="M35" s="579"/>
      <c r="N35" s="580"/>
      <c r="O35" s="580"/>
      <c r="P35" s="580"/>
    </row>
    <row r="36" spans="1:16" ht="12.75">
      <c r="A36" s="421"/>
      <c r="B36" s="422"/>
      <c r="C36" s="422"/>
      <c r="D36" s="578"/>
      <c r="E36" s="578"/>
      <c r="F36" s="578"/>
      <c r="G36" s="578"/>
      <c r="H36" s="578"/>
      <c r="I36" s="578"/>
      <c r="J36" s="579"/>
      <c r="K36" s="579"/>
      <c r="L36" s="579"/>
      <c r="M36" s="579"/>
      <c r="N36" s="580"/>
      <c r="O36" s="580"/>
      <c r="P36" s="580"/>
    </row>
    <row r="37" spans="1:16" ht="12.75">
      <c r="A37" s="421"/>
      <c r="B37" s="422"/>
      <c r="C37" s="422"/>
      <c r="D37" s="578"/>
      <c r="E37" s="578"/>
      <c r="F37" s="578"/>
      <c r="G37" s="578"/>
      <c r="H37" s="578"/>
      <c r="I37" s="578"/>
      <c r="J37" s="579"/>
      <c r="K37" s="579"/>
      <c r="L37" s="579"/>
      <c r="M37" s="579"/>
      <c r="N37" s="580"/>
      <c r="O37" s="580"/>
      <c r="P37" s="580"/>
    </row>
    <row r="38" spans="1:16" ht="12.75">
      <c r="A38" s="421"/>
      <c r="B38" s="422"/>
      <c r="C38" s="422"/>
      <c r="D38" s="578"/>
      <c r="E38" s="578"/>
      <c r="F38" s="578"/>
      <c r="G38" s="578"/>
      <c r="H38" s="578"/>
      <c r="I38" s="578"/>
      <c r="J38" s="579"/>
      <c r="K38" s="579"/>
      <c r="L38" s="579"/>
      <c r="M38" s="579"/>
      <c r="N38" s="580"/>
      <c r="O38" s="580"/>
      <c r="P38" s="580"/>
    </row>
    <row r="39" spans="1:16" ht="12.75">
      <c r="A39" s="421"/>
      <c r="B39" s="422"/>
      <c r="C39" s="422"/>
      <c r="D39" s="578"/>
      <c r="E39" s="578"/>
      <c r="F39" s="578"/>
      <c r="G39" s="578"/>
      <c r="H39" s="578"/>
      <c r="I39" s="578"/>
      <c r="J39" s="579"/>
      <c r="K39" s="579"/>
      <c r="L39" s="579"/>
      <c r="M39" s="579"/>
      <c r="N39" s="580"/>
      <c r="O39" s="580"/>
      <c r="P39" s="580"/>
    </row>
    <row r="40" spans="1:16" ht="12.75">
      <c r="A40" s="421"/>
      <c r="B40" s="422"/>
      <c r="C40" s="625"/>
      <c r="D40" s="578"/>
      <c r="E40" s="578"/>
      <c r="F40" s="578"/>
      <c r="G40" s="578"/>
      <c r="H40" s="578"/>
      <c r="I40" s="578"/>
      <c r="J40" s="579"/>
      <c r="K40" s="579"/>
      <c r="L40" s="579"/>
      <c r="M40" s="579"/>
      <c r="N40" s="580"/>
      <c r="O40" s="580"/>
      <c r="P40" s="580"/>
    </row>
    <row r="41" spans="1:16" ht="12.75">
      <c r="A41" s="421"/>
      <c r="B41" s="422"/>
      <c r="C41" s="422"/>
      <c r="D41" s="578"/>
      <c r="E41" s="578"/>
      <c r="F41" s="578"/>
      <c r="G41" s="578"/>
      <c r="H41" s="578"/>
      <c r="I41" s="578"/>
      <c r="J41" s="579"/>
      <c r="K41" s="579"/>
      <c r="L41" s="579"/>
      <c r="M41" s="579"/>
      <c r="N41" s="580"/>
      <c r="O41" s="580"/>
      <c r="P41" s="580"/>
    </row>
    <row r="42" spans="1:16" ht="12.75">
      <c r="A42" s="421"/>
      <c r="B42" s="422"/>
      <c r="C42" s="422"/>
      <c r="D42" s="578"/>
      <c r="E42" s="578"/>
      <c r="F42" s="578"/>
      <c r="G42" s="578"/>
      <c r="H42" s="578"/>
      <c r="I42" s="578"/>
      <c r="J42" s="579"/>
      <c r="K42" s="579"/>
      <c r="L42" s="579"/>
      <c r="M42" s="579"/>
      <c r="N42" s="580"/>
      <c r="O42" s="580"/>
      <c r="P42" s="580"/>
    </row>
    <row r="43" spans="1:16" ht="12.75">
      <c r="A43" s="421"/>
      <c r="B43" s="422"/>
      <c r="C43" s="422"/>
      <c r="D43" s="578"/>
      <c r="E43" s="578"/>
      <c r="F43" s="578"/>
      <c r="G43" s="578"/>
      <c r="H43" s="578"/>
      <c r="I43" s="578"/>
      <c r="J43" s="579"/>
      <c r="K43" s="579"/>
      <c r="L43" s="579"/>
      <c r="M43" s="579"/>
      <c r="N43" s="580"/>
      <c r="O43" s="580"/>
      <c r="P43" s="580"/>
    </row>
    <row r="44" spans="1:16" ht="12.75">
      <c r="A44" s="421"/>
      <c r="B44" s="422"/>
      <c r="C44" s="422"/>
      <c r="D44" s="578"/>
      <c r="E44" s="578"/>
      <c r="F44" s="578"/>
      <c r="G44" s="578"/>
      <c r="H44" s="578"/>
      <c r="I44" s="578"/>
      <c r="J44" s="579"/>
      <c r="K44" s="579"/>
      <c r="L44" s="579"/>
      <c r="M44" s="579"/>
      <c r="N44" s="580"/>
      <c r="O44" s="580"/>
      <c r="P44" s="580"/>
    </row>
    <row r="45" spans="1:16" ht="15">
      <c r="A45" s="421"/>
      <c r="B45" s="422"/>
      <c r="C45" s="422"/>
      <c r="D45" s="578"/>
      <c r="E45" s="578"/>
      <c r="F45" s="578"/>
      <c r="G45" s="128"/>
      <c r="H45" s="128" t="s">
        <v>348</v>
      </c>
      <c r="I45" s="128"/>
      <c r="J45" s="579"/>
      <c r="K45" s="579"/>
      <c r="L45" s="579"/>
      <c r="M45" s="579"/>
      <c r="N45" s="580"/>
      <c r="O45" s="580"/>
      <c r="P45" s="580"/>
    </row>
    <row r="46" spans="1:16" ht="12.75">
      <c r="A46" s="392"/>
      <c r="B46" s="393"/>
      <c r="C46" s="393"/>
      <c r="D46" s="466"/>
      <c r="E46" s="467"/>
      <c r="F46" s="468"/>
      <c r="G46" s="469" t="s">
        <v>73</v>
      </c>
      <c r="H46" s="470"/>
      <c r="I46" s="470"/>
      <c r="J46" s="471"/>
      <c r="K46" s="471"/>
      <c r="L46" s="472"/>
      <c r="M46" s="379"/>
      <c r="N46" s="473"/>
      <c r="O46" s="473"/>
      <c r="P46" s="474"/>
    </row>
    <row r="47" spans="1:16" ht="12.75">
      <c r="A47" s="381"/>
      <c r="B47" s="394"/>
      <c r="C47" s="394"/>
      <c r="D47" s="475"/>
      <c r="E47" s="476"/>
      <c r="F47" s="477"/>
      <c r="G47" s="478" t="s">
        <v>164</v>
      </c>
      <c r="H47" s="478"/>
      <c r="I47" s="478"/>
      <c r="J47" s="479"/>
      <c r="K47" s="479"/>
      <c r="L47" s="383"/>
      <c r="M47" s="394"/>
      <c r="N47" s="379" t="s">
        <v>164</v>
      </c>
      <c r="O47" s="382"/>
      <c r="P47" s="383"/>
    </row>
    <row r="48" spans="1:16" ht="12.75">
      <c r="A48" s="395" t="s">
        <v>1</v>
      </c>
      <c r="B48" s="396" t="s">
        <v>2</v>
      </c>
      <c r="C48" s="396" t="s">
        <v>165</v>
      </c>
      <c r="D48" s="475"/>
      <c r="E48" s="475"/>
      <c r="F48" s="475" t="s">
        <v>166</v>
      </c>
      <c r="G48" s="475" t="s">
        <v>7</v>
      </c>
      <c r="H48" s="481" t="s">
        <v>167</v>
      </c>
      <c r="I48" s="475" t="s">
        <v>168</v>
      </c>
      <c r="J48" s="481" t="s">
        <v>169</v>
      </c>
      <c r="K48" s="475" t="s">
        <v>170</v>
      </c>
      <c r="L48" s="395" t="s">
        <v>7</v>
      </c>
      <c r="M48" s="395" t="s">
        <v>170</v>
      </c>
      <c r="N48" s="482"/>
      <c r="O48" s="444" t="s">
        <v>164</v>
      </c>
      <c r="P48" s="444"/>
    </row>
    <row r="49" spans="1:16" ht="12.75">
      <c r="A49" s="395"/>
      <c r="B49" s="396"/>
      <c r="C49" s="396"/>
      <c r="D49" s="475" t="s">
        <v>72</v>
      </c>
      <c r="E49" s="475" t="s">
        <v>7</v>
      </c>
      <c r="F49" s="475" t="s">
        <v>171</v>
      </c>
      <c r="G49" s="475" t="s">
        <v>172</v>
      </c>
      <c r="H49" s="481" t="s">
        <v>173</v>
      </c>
      <c r="I49" s="475" t="s">
        <v>174</v>
      </c>
      <c r="J49" s="481" t="s">
        <v>175</v>
      </c>
      <c r="K49" s="475" t="s">
        <v>318</v>
      </c>
      <c r="L49" s="395" t="s">
        <v>257</v>
      </c>
      <c r="M49" s="395" t="s">
        <v>176</v>
      </c>
      <c r="N49" s="483" t="s">
        <v>323</v>
      </c>
      <c r="O49" s="395" t="s">
        <v>327</v>
      </c>
      <c r="P49" s="395" t="s">
        <v>331</v>
      </c>
    </row>
    <row r="50" spans="1:16" ht="12.75">
      <c r="A50" s="395"/>
      <c r="B50" s="396"/>
      <c r="C50" s="396"/>
      <c r="D50" s="475" t="s">
        <v>379</v>
      </c>
      <c r="E50" s="475" t="s">
        <v>177</v>
      </c>
      <c r="F50" s="475" t="s">
        <v>178</v>
      </c>
      <c r="G50" s="475" t="s">
        <v>179</v>
      </c>
      <c r="H50" s="481" t="s">
        <v>177</v>
      </c>
      <c r="I50" s="475" t="s">
        <v>180</v>
      </c>
      <c r="J50" s="481" t="s">
        <v>181</v>
      </c>
      <c r="K50" s="475" t="s">
        <v>319</v>
      </c>
      <c r="L50" s="395" t="s">
        <v>321</v>
      </c>
      <c r="M50" s="395"/>
      <c r="N50" s="482" t="s">
        <v>324</v>
      </c>
      <c r="O50" s="395" t="s">
        <v>328</v>
      </c>
      <c r="P50" s="395" t="s">
        <v>332</v>
      </c>
    </row>
    <row r="51" spans="1:16" ht="12.75">
      <c r="A51" s="395"/>
      <c r="B51" s="396"/>
      <c r="C51" s="396"/>
      <c r="D51" s="475" t="s">
        <v>338</v>
      </c>
      <c r="E51" s="475"/>
      <c r="F51" s="475" t="s">
        <v>182</v>
      </c>
      <c r="G51" s="475" t="s">
        <v>183</v>
      </c>
      <c r="H51" s="481"/>
      <c r="I51" s="475" t="s">
        <v>184</v>
      </c>
      <c r="J51" s="481" t="s">
        <v>185</v>
      </c>
      <c r="K51" s="475" t="s">
        <v>320</v>
      </c>
      <c r="L51" s="395" t="s">
        <v>322</v>
      </c>
      <c r="M51" s="395"/>
      <c r="N51" s="482" t="s">
        <v>325</v>
      </c>
      <c r="O51" s="395" t="s">
        <v>185</v>
      </c>
      <c r="P51" s="395" t="s">
        <v>333</v>
      </c>
    </row>
    <row r="52" spans="1:16" ht="12.75">
      <c r="A52" s="395"/>
      <c r="B52" s="396"/>
      <c r="C52" s="396"/>
      <c r="D52" s="475"/>
      <c r="E52" s="475"/>
      <c r="F52" s="475"/>
      <c r="G52" s="475"/>
      <c r="H52" s="481"/>
      <c r="I52" s="475"/>
      <c r="J52" s="481" t="s">
        <v>186</v>
      </c>
      <c r="K52" s="475"/>
      <c r="L52" s="395"/>
      <c r="M52" s="395"/>
      <c r="N52" s="482" t="s">
        <v>326</v>
      </c>
      <c r="O52" s="395" t="s">
        <v>329</v>
      </c>
      <c r="P52" s="395" t="s">
        <v>334</v>
      </c>
    </row>
    <row r="53" spans="1:16" ht="12.75">
      <c r="A53" s="395"/>
      <c r="B53" s="396"/>
      <c r="C53" s="396"/>
      <c r="D53" s="475"/>
      <c r="E53" s="475"/>
      <c r="F53" s="475"/>
      <c r="G53" s="475"/>
      <c r="H53" s="481"/>
      <c r="I53" s="475"/>
      <c r="J53" s="481" t="s">
        <v>330</v>
      </c>
      <c r="K53" s="475"/>
      <c r="L53" s="395"/>
      <c r="M53" s="395"/>
      <c r="N53" s="482"/>
      <c r="O53" s="475" t="s">
        <v>330</v>
      </c>
      <c r="P53" s="395"/>
    </row>
    <row r="54" spans="1:16" ht="12.75">
      <c r="A54" s="397"/>
      <c r="B54" s="398"/>
      <c r="C54" s="398"/>
      <c r="D54" s="480"/>
      <c r="E54" s="480"/>
      <c r="F54" s="480"/>
      <c r="G54" s="480"/>
      <c r="H54" s="481"/>
      <c r="I54" s="480"/>
      <c r="J54" s="481" t="s">
        <v>187</v>
      </c>
      <c r="K54" s="480"/>
      <c r="L54" s="397"/>
      <c r="M54" s="397"/>
      <c r="N54" s="484"/>
      <c r="O54" s="480" t="s">
        <v>187</v>
      </c>
      <c r="P54" s="397"/>
    </row>
    <row r="55" spans="1:16" ht="12.75">
      <c r="A55" s="397">
        <v>1</v>
      </c>
      <c r="B55" s="397">
        <v>2</v>
      </c>
      <c r="C55" s="455">
        <v>3</v>
      </c>
      <c r="D55" s="518">
        <v>4</v>
      </c>
      <c r="E55" s="518">
        <v>5</v>
      </c>
      <c r="F55" s="518">
        <v>6</v>
      </c>
      <c r="G55" s="518">
        <v>7</v>
      </c>
      <c r="H55" s="518">
        <v>8</v>
      </c>
      <c r="I55" s="518">
        <v>9</v>
      </c>
      <c r="J55" s="518">
        <v>10</v>
      </c>
      <c r="K55" s="518">
        <v>11</v>
      </c>
      <c r="L55" s="455">
        <v>12</v>
      </c>
      <c r="M55" s="455">
        <v>13</v>
      </c>
      <c r="N55" s="455">
        <v>14</v>
      </c>
      <c r="O55" s="455">
        <v>15</v>
      </c>
      <c r="P55" s="455">
        <v>16</v>
      </c>
    </row>
    <row r="56" spans="1:16" ht="12.75">
      <c r="A56" s="410">
        <v>750</v>
      </c>
      <c r="B56" s="417"/>
      <c r="C56" s="417" t="s">
        <v>109</v>
      </c>
      <c r="D56" s="508">
        <f>SUM(D57:D62)</f>
        <v>6829987</v>
      </c>
      <c r="E56" s="508">
        <f>SUM(E57:E62)</f>
        <v>6268208</v>
      </c>
      <c r="F56" s="508">
        <f>SUM(F57:F61)</f>
        <v>4320240</v>
      </c>
      <c r="G56" s="508">
        <f>SUM(G57:G62)</f>
        <v>1648568</v>
      </c>
      <c r="H56" s="508">
        <v>0</v>
      </c>
      <c r="I56" s="508">
        <f>SUM(I57:I62)</f>
        <v>299400</v>
      </c>
      <c r="J56" s="509"/>
      <c r="K56" s="509"/>
      <c r="L56" s="509"/>
      <c r="M56" s="509">
        <v>561779</v>
      </c>
      <c r="N56" s="509"/>
      <c r="O56" s="509">
        <v>511779</v>
      </c>
      <c r="P56" s="509"/>
    </row>
    <row r="57" spans="1:16" ht="12.75">
      <c r="A57" s="418"/>
      <c r="B57" s="407">
        <v>75011</v>
      </c>
      <c r="C57" s="431" t="s">
        <v>110</v>
      </c>
      <c r="D57" s="505">
        <v>107000</v>
      </c>
      <c r="E57" s="505">
        <v>107000</v>
      </c>
      <c r="F57" s="505">
        <v>107000</v>
      </c>
      <c r="G57" s="505"/>
      <c r="H57" s="505"/>
      <c r="I57" s="505"/>
      <c r="J57" s="506"/>
      <c r="K57" s="506"/>
      <c r="L57" s="506"/>
      <c r="M57" s="506"/>
      <c r="N57" s="507"/>
      <c r="O57" s="507"/>
      <c r="P57" s="507"/>
    </row>
    <row r="58" spans="1:16" ht="12.75">
      <c r="A58" s="424"/>
      <c r="B58" s="407">
        <v>75019</v>
      </c>
      <c r="C58" s="431" t="s">
        <v>194</v>
      </c>
      <c r="D58" s="505">
        <v>314500</v>
      </c>
      <c r="E58" s="505">
        <v>314500</v>
      </c>
      <c r="F58" s="505"/>
      <c r="G58" s="505">
        <v>28500</v>
      </c>
      <c r="H58" s="505"/>
      <c r="I58" s="505">
        <v>286000</v>
      </c>
      <c r="J58" s="498"/>
      <c r="K58" s="498"/>
      <c r="L58" s="506"/>
      <c r="M58" s="506"/>
      <c r="N58" s="507"/>
      <c r="O58" s="507"/>
      <c r="P58" s="507"/>
    </row>
    <row r="59" spans="1:16" ht="12.75">
      <c r="A59" s="413"/>
      <c r="B59" s="407">
        <v>75020</v>
      </c>
      <c r="C59" s="431" t="s">
        <v>111</v>
      </c>
      <c r="D59" s="505">
        <f>E59+M59</f>
        <v>5515208</v>
      </c>
      <c r="E59" s="505">
        <f>F59+G59+I59</f>
        <v>5515208</v>
      </c>
      <c r="F59" s="505">
        <v>4202240</v>
      </c>
      <c r="G59" s="505">
        <v>1306868</v>
      </c>
      <c r="H59" s="505"/>
      <c r="I59" s="505">
        <v>6100</v>
      </c>
      <c r="J59" s="498"/>
      <c r="K59" s="498"/>
      <c r="L59" s="506"/>
      <c r="M59" s="506"/>
      <c r="N59" s="513"/>
      <c r="O59" s="513"/>
      <c r="P59" s="513"/>
    </row>
    <row r="60" spans="1:16" ht="12.75">
      <c r="A60" s="425"/>
      <c r="B60" s="407">
        <v>75045</v>
      </c>
      <c r="C60" s="431" t="s">
        <v>112</v>
      </c>
      <c r="D60" s="505">
        <v>23500</v>
      </c>
      <c r="E60" s="505">
        <f>F60+G60+I60</f>
        <v>23500</v>
      </c>
      <c r="F60" s="505">
        <v>11000</v>
      </c>
      <c r="G60" s="505">
        <v>5200</v>
      </c>
      <c r="H60" s="505"/>
      <c r="I60" s="505">
        <v>7300</v>
      </c>
      <c r="J60" s="498"/>
      <c r="K60" s="498"/>
      <c r="L60" s="506"/>
      <c r="M60" s="506"/>
      <c r="N60" s="507"/>
      <c r="O60" s="507"/>
      <c r="P60" s="507"/>
    </row>
    <row r="61" spans="1:16" ht="12.75">
      <c r="A61" s="413"/>
      <c r="B61" s="412">
        <v>75075</v>
      </c>
      <c r="C61" s="431" t="s">
        <v>195</v>
      </c>
      <c r="D61" s="505">
        <v>308000</v>
      </c>
      <c r="E61" s="505">
        <v>308000</v>
      </c>
      <c r="F61" s="505"/>
      <c r="G61" s="505">
        <v>308000</v>
      </c>
      <c r="H61" s="505"/>
      <c r="I61" s="505"/>
      <c r="J61" s="498"/>
      <c r="K61" s="498"/>
      <c r="L61" s="506"/>
      <c r="M61" s="506"/>
      <c r="N61" s="507"/>
      <c r="O61" s="507"/>
      <c r="P61" s="507"/>
    </row>
    <row r="62" spans="1:16" ht="12.75">
      <c r="A62" s="413"/>
      <c r="B62" s="412">
        <v>75095</v>
      </c>
      <c r="C62" s="412" t="s">
        <v>196</v>
      </c>
      <c r="D62" s="491">
        <f>D64+D65</f>
        <v>561779</v>
      </c>
      <c r="E62" s="490"/>
      <c r="F62" s="491"/>
      <c r="G62" s="490"/>
      <c r="H62" s="491"/>
      <c r="I62" s="490"/>
      <c r="J62" s="506"/>
      <c r="K62" s="506"/>
      <c r="L62" s="506"/>
      <c r="M62" s="506">
        <f>SUM(M63:M65)</f>
        <v>561779</v>
      </c>
      <c r="N62" s="513"/>
      <c r="O62" s="513">
        <v>511779</v>
      </c>
      <c r="P62" s="513"/>
    </row>
    <row r="63" spans="1:16" ht="12.75">
      <c r="A63" s="413"/>
      <c r="B63" s="426"/>
      <c r="C63" s="462" t="s">
        <v>387</v>
      </c>
      <c r="D63" s="521"/>
      <c r="E63" s="522"/>
      <c r="F63" s="521"/>
      <c r="G63" s="522"/>
      <c r="H63" s="521"/>
      <c r="I63" s="522"/>
      <c r="J63" s="512"/>
      <c r="K63" s="512"/>
      <c r="L63" s="512"/>
      <c r="M63" s="512"/>
      <c r="N63" s="512"/>
      <c r="O63" s="512"/>
      <c r="P63" s="507"/>
    </row>
    <row r="64" spans="1:16" ht="12.75">
      <c r="A64" s="413"/>
      <c r="B64" s="426"/>
      <c r="C64" s="617" t="s">
        <v>459</v>
      </c>
      <c r="D64" s="618">
        <v>511779</v>
      </c>
      <c r="E64" s="522"/>
      <c r="F64" s="521"/>
      <c r="G64" s="522"/>
      <c r="H64" s="521"/>
      <c r="I64" s="522"/>
      <c r="J64" s="512"/>
      <c r="K64" s="512"/>
      <c r="L64" s="512"/>
      <c r="M64" s="512">
        <v>511779</v>
      </c>
      <c r="N64" s="512"/>
      <c r="O64" s="512">
        <v>511779</v>
      </c>
      <c r="P64" s="507"/>
    </row>
    <row r="65" spans="1:16" ht="12.75">
      <c r="A65" s="408"/>
      <c r="B65" s="427"/>
      <c r="C65" s="460" t="s">
        <v>386</v>
      </c>
      <c r="D65" s="523">
        <v>50000</v>
      </c>
      <c r="E65" s="510"/>
      <c r="F65" s="523"/>
      <c r="G65" s="510"/>
      <c r="H65" s="523"/>
      <c r="I65" s="510"/>
      <c r="J65" s="512"/>
      <c r="K65" s="512"/>
      <c r="L65" s="512"/>
      <c r="M65" s="512">
        <v>50000</v>
      </c>
      <c r="N65" s="507"/>
      <c r="O65" s="507"/>
      <c r="P65" s="507"/>
    </row>
    <row r="66" spans="1:16" ht="12.75">
      <c r="A66" s="409">
        <v>754</v>
      </c>
      <c r="B66" s="428"/>
      <c r="C66" s="409" t="s">
        <v>197</v>
      </c>
      <c r="D66" s="524"/>
      <c r="E66" s="525"/>
      <c r="F66" s="524"/>
      <c r="G66" s="525"/>
      <c r="H66" s="524"/>
      <c r="I66" s="525"/>
      <c r="J66" s="526"/>
      <c r="K66" s="527"/>
      <c r="L66" s="528"/>
      <c r="M66" s="528"/>
      <c r="N66" s="529"/>
      <c r="O66" s="528"/>
      <c r="P66" s="530"/>
    </row>
    <row r="67" spans="1:16" ht="12.75">
      <c r="A67" s="405"/>
      <c r="B67" s="429"/>
      <c r="C67" s="405" t="s">
        <v>460</v>
      </c>
      <c r="D67" s="531">
        <f>D68+D69</f>
        <v>2927340</v>
      </c>
      <c r="E67" s="501">
        <f>E68+E69</f>
        <v>2927340</v>
      </c>
      <c r="F67" s="531">
        <v>2505280</v>
      </c>
      <c r="G67" s="501">
        <f>G68+G69</f>
        <v>262060</v>
      </c>
      <c r="H67" s="531"/>
      <c r="I67" s="501">
        <v>160000</v>
      </c>
      <c r="J67" s="504"/>
      <c r="K67" s="532"/>
      <c r="L67" s="620"/>
      <c r="M67" s="533"/>
      <c r="N67" s="534"/>
      <c r="O67" s="533"/>
      <c r="P67" s="535"/>
    </row>
    <row r="68" spans="1:16" ht="12.75">
      <c r="A68" s="415"/>
      <c r="B68" s="416">
        <v>75411</v>
      </c>
      <c r="C68" s="416" t="s">
        <v>461</v>
      </c>
      <c r="D68" s="496">
        <v>2915000</v>
      </c>
      <c r="E68" s="496">
        <f>F68+G68+I68</f>
        <v>2915000</v>
      </c>
      <c r="F68" s="496">
        <v>2505280</v>
      </c>
      <c r="G68" s="496">
        <v>249720</v>
      </c>
      <c r="H68" s="496"/>
      <c r="I68" s="496">
        <v>160000</v>
      </c>
      <c r="J68" s="498"/>
      <c r="K68" s="505"/>
      <c r="L68" s="506"/>
      <c r="M68" s="506"/>
      <c r="N68" s="507"/>
      <c r="O68" s="507"/>
      <c r="P68" s="507"/>
    </row>
    <row r="69" spans="1:16" ht="12.75">
      <c r="A69" s="430"/>
      <c r="B69" s="431">
        <v>75421</v>
      </c>
      <c r="C69" s="431" t="s">
        <v>198</v>
      </c>
      <c r="D69" s="505">
        <v>12340</v>
      </c>
      <c r="E69" s="505">
        <v>12340</v>
      </c>
      <c r="F69" s="505"/>
      <c r="G69" s="505">
        <v>12340</v>
      </c>
      <c r="H69" s="505"/>
      <c r="I69" s="505"/>
      <c r="J69" s="498"/>
      <c r="K69" s="390"/>
      <c r="L69" s="506"/>
      <c r="M69" s="506"/>
      <c r="N69" s="507"/>
      <c r="O69" s="507"/>
      <c r="P69" s="507"/>
    </row>
    <row r="70" spans="1:16" ht="12.75">
      <c r="A70" s="417">
        <v>757</v>
      </c>
      <c r="B70" s="417"/>
      <c r="C70" s="417" t="s">
        <v>199</v>
      </c>
      <c r="D70" s="508">
        <v>700000</v>
      </c>
      <c r="E70" s="508">
        <v>700000</v>
      </c>
      <c r="F70" s="508"/>
      <c r="G70" s="508"/>
      <c r="H70" s="508"/>
      <c r="I70" s="508"/>
      <c r="J70" s="509"/>
      <c r="K70" s="509"/>
      <c r="L70" s="536">
        <v>700000</v>
      </c>
      <c r="M70" s="488"/>
      <c r="N70" s="488"/>
      <c r="O70" s="488"/>
      <c r="P70" s="488"/>
    </row>
    <row r="71" spans="1:16" ht="12.75">
      <c r="A71" s="432"/>
      <c r="B71" s="431">
        <v>75702</v>
      </c>
      <c r="C71" s="431" t="s">
        <v>200</v>
      </c>
      <c r="D71" s="505">
        <v>700000</v>
      </c>
      <c r="E71" s="505">
        <v>700000</v>
      </c>
      <c r="F71" s="505"/>
      <c r="G71" s="505"/>
      <c r="H71" s="505"/>
      <c r="I71" s="505"/>
      <c r="J71" s="498"/>
      <c r="K71" s="506"/>
      <c r="L71" s="537">
        <v>700000</v>
      </c>
      <c r="M71" s="506"/>
      <c r="N71" s="507"/>
      <c r="O71" s="507"/>
      <c r="P71" s="507"/>
    </row>
    <row r="72" spans="1:16" ht="12.75">
      <c r="A72" s="410">
        <v>758</v>
      </c>
      <c r="B72" s="410"/>
      <c r="C72" s="417" t="s">
        <v>126</v>
      </c>
      <c r="D72" s="508">
        <v>206000</v>
      </c>
      <c r="E72" s="508">
        <v>206000</v>
      </c>
      <c r="F72" s="508"/>
      <c r="G72" s="508">
        <v>206000</v>
      </c>
      <c r="H72" s="508"/>
      <c r="I72" s="508"/>
      <c r="J72" s="509"/>
      <c r="K72" s="488"/>
      <c r="L72" s="488"/>
      <c r="M72" s="488"/>
      <c r="N72" s="488"/>
      <c r="O72" s="488"/>
      <c r="P72" s="488"/>
    </row>
    <row r="73" spans="1:16" ht="12.75">
      <c r="A73" s="406"/>
      <c r="B73" s="411">
        <v>75818</v>
      </c>
      <c r="C73" s="407" t="s">
        <v>201</v>
      </c>
      <c r="D73" s="505">
        <v>206000</v>
      </c>
      <c r="E73" s="505">
        <v>206000</v>
      </c>
      <c r="F73" s="505"/>
      <c r="G73" s="505">
        <v>206000</v>
      </c>
      <c r="H73" s="505"/>
      <c r="I73" s="505"/>
      <c r="J73" s="498"/>
      <c r="K73" s="506"/>
      <c r="L73" s="506"/>
      <c r="M73" s="506"/>
      <c r="N73" s="507"/>
      <c r="O73" s="507"/>
      <c r="P73" s="507"/>
    </row>
    <row r="74" spans="1:16" ht="12.75">
      <c r="A74" s="433"/>
      <c r="B74" s="434"/>
      <c r="C74" s="460" t="s">
        <v>202</v>
      </c>
      <c r="D74" s="510">
        <v>100000</v>
      </c>
      <c r="E74" s="510">
        <v>100000</v>
      </c>
      <c r="F74" s="510"/>
      <c r="G74" s="510"/>
      <c r="H74" s="510"/>
      <c r="I74" s="510"/>
      <c r="J74" s="512"/>
      <c r="K74" s="512"/>
      <c r="L74" s="516"/>
      <c r="M74" s="516"/>
      <c r="N74" s="507"/>
      <c r="O74" s="507"/>
      <c r="P74" s="507"/>
    </row>
    <row r="75" spans="1:16" ht="12.75">
      <c r="A75" s="435"/>
      <c r="B75" s="436"/>
      <c r="C75" s="460" t="s">
        <v>203</v>
      </c>
      <c r="D75" s="510">
        <v>106000</v>
      </c>
      <c r="E75" s="510">
        <v>106000</v>
      </c>
      <c r="F75" s="510"/>
      <c r="G75" s="510"/>
      <c r="H75" s="510"/>
      <c r="I75" s="510"/>
      <c r="J75" s="512"/>
      <c r="K75" s="512"/>
      <c r="L75" s="516"/>
      <c r="M75" s="516"/>
      <c r="N75" s="507"/>
      <c r="O75" s="507"/>
      <c r="P75" s="507"/>
    </row>
    <row r="76" spans="1:16" ht="12.75">
      <c r="A76" s="438"/>
      <c r="B76" s="439"/>
      <c r="C76" s="448"/>
      <c r="D76" s="619"/>
      <c r="E76" s="619"/>
      <c r="F76" s="619"/>
      <c r="G76" s="619"/>
      <c r="H76" s="619"/>
      <c r="I76" s="619"/>
      <c r="J76" s="583"/>
      <c r="K76" s="583"/>
      <c r="L76" s="582"/>
      <c r="M76" s="582"/>
      <c r="N76" s="580"/>
      <c r="O76" s="580"/>
      <c r="P76" s="580"/>
    </row>
    <row r="77" spans="1:16" ht="12.75">
      <c r="A77" s="438"/>
      <c r="B77" s="439"/>
      <c r="C77" s="448"/>
      <c r="D77" s="619"/>
      <c r="E77" s="619"/>
      <c r="F77" s="619"/>
      <c r="G77" s="619"/>
      <c r="H77" s="619"/>
      <c r="I77" s="619"/>
      <c r="J77" s="583"/>
      <c r="K77" s="583"/>
      <c r="L77" s="582"/>
      <c r="M77" s="582"/>
      <c r="N77" s="580"/>
      <c r="O77" s="580"/>
      <c r="P77" s="580"/>
    </row>
    <row r="78" spans="1:16" ht="12.75">
      <c r="A78" s="438"/>
      <c r="B78" s="439"/>
      <c r="C78" s="448"/>
      <c r="D78" s="619"/>
      <c r="E78" s="619"/>
      <c r="F78" s="619"/>
      <c r="G78" s="619"/>
      <c r="H78" s="619"/>
      <c r="I78" s="619"/>
      <c r="J78" s="583"/>
      <c r="K78" s="583"/>
      <c r="L78" s="582"/>
      <c r="M78" s="582"/>
      <c r="N78" s="580"/>
      <c r="O78" s="580"/>
      <c r="P78" s="580"/>
    </row>
    <row r="79" spans="1:16" ht="12.75">
      <c r="A79" s="438"/>
      <c r="B79" s="439"/>
      <c r="C79" s="448"/>
      <c r="D79" s="619"/>
      <c r="E79" s="619"/>
      <c r="F79" s="619"/>
      <c r="G79" s="619"/>
      <c r="H79" s="619"/>
      <c r="I79" s="619"/>
      <c r="J79" s="583"/>
      <c r="K79" s="583"/>
      <c r="L79" s="582"/>
      <c r="M79" s="582"/>
      <c r="N79" s="580"/>
      <c r="O79" s="580"/>
      <c r="P79" s="580"/>
    </row>
    <row r="80" spans="1:16" ht="12.75">
      <c r="A80" s="438"/>
      <c r="B80" s="439"/>
      <c r="C80" s="448"/>
      <c r="D80" s="619"/>
      <c r="E80" s="619"/>
      <c r="F80" s="619"/>
      <c r="G80" s="619"/>
      <c r="H80" s="619"/>
      <c r="I80" s="619"/>
      <c r="J80" s="583"/>
      <c r="K80" s="583"/>
      <c r="L80" s="582"/>
      <c r="M80" s="582"/>
      <c r="N80" s="580"/>
      <c r="O80" s="580"/>
      <c r="P80" s="580"/>
    </row>
    <row r="81" spans="1:16" ht="12.75">
      <c r="A81" s="438"/>
      <c r="B81" s="439"/>
      <c r="C81" s="448"/>
      <c r="D81" s="619"/>
      <c r="E81" s="619"/>
      <c r="F81" s="619"/>
      <c r="G81" s="619"/>
      <c r="H81" s="619"/>
      <c r="I81" s="619"/>
      <c r="J81" s="583"/>
      <c r="K81" s="583"/>
      <c r="L81" s="582"/>
      <c r="M81" s="582"/>
      <c r="N81" s="580"/>
      <c r="O81" s="580"/>
      <c r="P81" s="580"/>
    </row>
    <row r="82" spans="1:16" ht="12.75">
      <c r="A82" s="438"/>
      <c r="B82" s="439"/>
      <c r="C82" s="448"/>
      <c r="D82" s="619"/>
      <c r="E82" s="619"/>
      <c r="F82" s="619"/>
      <c r="G82" s="619"/>
      <c r="H82" s="619"/>
      <c r="I82" s="619"/>
      <c r="J82" s="583"/>
      <c r="K82" s="583"/>
      <c r="L82" s="582"/>
      <c r="M82" s="582"/>
      <c r="N82" s="580"/>
      <c r="O82" s="580"/>
      <c r="P82" s="580"/>
    </row>
    <row r="83" spans="1:16" ht="12.75">
      <c r="A83" s="438"/>
      <c r="B83" s="439"/>
      <c r="C83" s="448"/>
      <c r="D83" s="619"/>
      <c r="E83" s="619"/>
      <c r="F83" s="619"/>
      <c r="G83" s="619"/>
      <c r="H83" s="619"/>
      <c r="I83" s="619"/>
      <c r="J83" s="583"/>
      <c r="K83" s="583"/>
      <c r="L83" s="582"/>
      <c r="M83" s="582"/>
      <c r="N83" s="580"/>
      <c r="O83" s="580"/>
      <c r="P83" s="580"/>
    </row>
    <row r="84" spans="1:16" ht="12.75">
      <c r="A84" s="438"/>
      <c r="B84" s="439"/>
      <c r="C84" s="448"/>
      <c r="D84" s="619"/>
      <c r="E84" s="619"/>
      <c r="F84" s="619"/>
      <c r="G84" s="619"/>
      <c r="H84" s="619"/>
      <c r="I84" s="619"/>
      <c r="J84" s="583"/>
      <c r="K84" s="583"/>
      <c r="L84" s="582"/>
      <c r="M84" s="582"/>
      <c r="N84" s="580"/>
      <c r="O84" s="580"/>
      <c r="P84" s="580"/>
    </row>
    <row r="85" spans="1:16" ht="12.75">
      <c r="A85" s="438"/>
      <c r="B85" s="439"/>
      <c r="C85" s="448"/>
      <c r="D85" s="619"/>
      <c r="E85" s="619"/>
      <c r="F85" s="619"/>
      <c r="G85" s="619"/>
      <c r="H85" s="619"/>
      <c r="I85" s="619"/>
      <c r="J85" s="583"/>
      <c r="K85" s="583"/>
      <c r="L85" s="582"/>
      <c r="M85" s="582"/>
      <c r="N85" s="580"/>
      <c r="O85" s="580"/>
      <c r="P85" s="580"/>
    </row>
    <row r="86" spans="1:16" ht="12.75">
      <c r="A86" s="438"/>
      <c r="B86" s="439"/>
      <c r="C86" s="448"/>
      <c r="D86" s="619"/>
      <c r="E86" s="619"/>
      <c r="F86" s="619"/>
      <c r="G86" s="619"/>
      <c r="H86" s="619"/>
      <c r="I86" s="619"/>
      <c r="J86" s="583"/>
      <c r="K86" s="583"/>
      <c r="L86" s="582"/>
      <c r="M86" s="582"/>
      <c r="N86" s="580"/>
      <c r="O86" s="580"/>
      <c r="P86" s="580"/>
    </row>
    <row r="87" spans="1:16" ht="12.75">
      <c r="A87" s="438"/>
      <c r="B87" s="439"/>
      <c r="C87" s="448"/>
      <c r="D87" s="619"/>
      <c r="E87" s="619"/>
      <c r="F87" s="619"/>
      <c r="G87" s="619"/>
      <c r="H87" s="619"/>
      <c r="I87" s="619"/>
      <c r="J87" s="583"/>
      <c r="K87" s="583"/>
      <c r="L87" s="582"/>
      <c r="M87" s="582"/>
      <c r="N87" s="580"/>
      <c r="O87" s="580"/>
      <c r="P87" s="580"/>
    </row>
    <row r="88" spans="1:16" ht="12.75">
      <c r="A88" s="438"/>
      <c r="B88" s="439"/>
      <c r="C88" s="448"/>
      <c r="D88" s="619"/>
      <c r="E88" s="619"/>
      <c r="F88" s="619"/>
      <c r="G88" s="619"/>
      <c r="H88" s="619"/>
      <c r="I88" s="619"/>
      <c r="J88" s="583"/>
      <c r="K88" s="583"/>
      <c r="L88" s="582"/>
      <c r="M88" s="582"/>
      <c r="N88" s="580"/>
      <c r="O88" s="580"/>
      <c r="P88" s="580"/>
    </row>
    <row r="89" spans="1:16" ht="12.75">
      <c r="A89" s="438"/>
      <c r="B89" s="439"/>
      <c r="C89" s="448"/>
      <c r="D89" s="619"/>
      <c r="E89" s="619"/>
      <c r="F89" s="619"/>
      <c r="G89" s="619"/>
      <c r="H89" s="619"/>
      <c r="I89" s="619"/>
      <c r="J89" s="583"/>
      <c r="K89" s="583"/>
      <c r="L89" s="582"/>
      <c r="M89" s="582"/>
      <c r="N89" s="580"/>
      <c r="O89" s="580"/>
      <c r="P89" s="580"/>
    </row>
    <row r="90" spans="1:16" ht="15">
      <c r="A90" s="438"/>
      <c r="B90" s="439"/>
      <c r="C90" s="439"/>
      <c r="D90" s="581"/>
      <c r="E90" s="581"/>
      <c r="F90" s="581"/>
      <c r="G90" s="128"/>
      <c r="H90" s="128" t="s">
        <v>413</v>
      </c>
      <c r="I90" s="128"/>
      <c r="J90" s="582"/>
      <c r="K90" s="582"/>
      <c r="L90" s="582"/>
      <c r="M90" s="582"/>
      <c r="N90" s="580"/>
      <c r="O90" s="580"/>
      <c r="P90" s="580"/>
    </row>
    <row r="91" spans="1:16" ht="12.75">
      <c r="A91" s="392"/>
      <c r="B91" s="393"/>
      <c r="C91" s="393"/>
      <c r="D91" s="466"/>
      <c r="E91" s="467"/>
      <c r="F91" s="468"/>
      <c r="G91" s="469" t="s">
        <v>73</v>
      </c>
      <c r="H91" s="470"/>
      <c r="I91" s="470"/>
      <c r="J91" s="471"/>
      <c r="K91" s="471"/>
      <c r="L91" s="472"/>
      <c r="M91" s="379"/>
      <c r="N91" s="473"/>
      <c r="O91" s="473"/>
      <c r="P91" s="474"/>
    </row>
    <row r="92" spans="1:16" ht="12.75">
      <c r="A92" s="381"/>
      <c r="B92" s="394"/>
      <c r="C92" s="394"/>
      <c r="D92" s="475"/>
      <c r="E92" s="476"/>
      <c r="F92" s="477"/>
      <c r="G92" s="478" t="s">
        <v>164</v>
      </c>
      <c r="H92" s="478"/>
      <c r="I92" s="478"/>
      <c r="J92" s="479"/>
      <c r="K92" s="479"/>
      <c r="L92" s="383"/>
      <c r="M92" s="394"/>
      <c r="N92" s="379" t="s">
        <v>164</v>
      </c>
      <c r="O92" s="382"/>
      <c r="P92" s="383"/>
    </row>
    <row r="93" spans="1:16" ht="12.75">
      <c r="A93" s="395" t="s">
        <v>1</v>
      </c>
      <c r="B93" s="396" t="s">
        <v>2</v>
      </c>
      <c r="C93" s="396" t="s">
        <v>165</v>
      </c>
      <c r="D93" s="475"/>
      <c r="E93" s="475"/>
      <c r="F93" s="475" t="s">
        <v>166</v>
      </c>
      <c r="G93" s="475" t="s">
        <v>7</v>
      </c>
      <c r="H93" s="481" t="s">
        <v>167</v>
      </c>
      <c r="I93" s="475" t="s">
        <v>168</v>
      </c>
      <c r="J93" s="481" t="s">
        <v>169</v>
      </c>
      <c r="K93" s="475" t="s">
        <v>170</v>
      </c>
      <c r="L93" s="395" t="s">
        <v>7</v>
      </c>
      <c r="M93" s="395" t="s">
        <v>170</v>
      </c>
      <c r="N93" s="482"/>
      <c r="O93" s="444" t="s">
        <v>164</v>
      </c>
      <c r="P93" s="444"/>
    </row>
    <row r="94" spans="1:16" ht="12.75">
      <c r="A94" s="395"/>
      <c r="B94" s="396"/>
      <c r="C94" s="396"/>
      <c r="D94" s="475" t="s">
        <v>72</v>
      </c>
      <c r="E94" s="475" t="s">
        <v>7</v>
      </c>
      <c r="F94" s="475" t="s">
        <v>171</v>
      </c>
      <c r="G94" s="475" t="s">
        <v>172</v>
      </c>
      <c r="H94" s="481" t="s">
        <v>173</v>
      </c>
      <c r="I94" s="475" t="s">
        <v>174</v>
      </c>
      <c r="J94" s="481" t="s">
        <v>175</v>
      </c>
      <c r="K94" s="475" t="s">
        <v>318</v>
      </c>
      <c r="L94" s="395" t="s">
        <v>257</v>
      </c>
      <c r="M94" s="395" t="s">
        <v>176</v>
      </c>
      <c r="N94" s="483" t="s">
        <v>323</v>
      </c>
      <c r="O94" s="395" t="s">
        <v>327</v>
      </c>
      <c r="P94" s="395" t="s">
        <v>331</v>
      </c>
    </row>
    <row r="95" spans="1:16" ht="12.75">
      <c r="A95" s="395"/>
      <c r="B95" s="396"/>
      <c r="C95" s="396"/>
      <c r="D95" s="475" t="s">
        <v>379</v>
      </c>
      <c r="E95" s="475" t="s">
        <v>177</v>
      </c>
      <c r="F95" s="475" t="s">
        <v>178</v>
      </c>
      <c r="G95" s="475" t="s">
        <v>179</v>
      </c>
      <c r="H95" s="481" t="s">
        <v>177</v>
      </c>
      <c r="I95" s="475" t="s">
        <v>180</v>
      </c>
      <c r="J95" s="481" t="s">
        <v>181</v>
      </c>
      <c r="K95" s="475" t="s">
        <v>319</v>
      </c>
      <c r="L95" s="395" t="s">
        <v>321</v>
      </c>
      <c r="M95" s="395"/>
      <c r="N95" s="482" t="s">
        <v>324</v>
      </c>
      <c r="O95" s="395" t="s">
        <v>328</v>
      </c>
      <c r="P95" s="395" t="s">
        <v>332</v>
      </c>
    </row>
    <row r="96" spans="1:16" ht="12.75">
      <c r="A96" s="395"/>
      <c r="B96" s="396"/>
      <c r="C96" s="396"/>
      <c r="D96" s="475" t="s">
        <v>338</v>
      </c>
      <c r="E96" s="475"/>
      <c r="F96" s="475" t="s">
        <v>182</v>
      </c>
      <c r="G96" s="475" t="s">
        <v>183</v>
      </c>
      <c r="H96" s="481"/>
      <c r="I96" s="475" t="s">
        <v>184</v>
      </c>
      <c r="J96" s="481" t="s">
        <v>185</v>
      </c>
      <c r="K96" s="475" t="s">
        <v>320</v>
      </c>
      <c r="L96" s="395" t="s">
        <v>322</v>
      </c>
      <c r="M96" s="395"/>
      <c r="N96" s="482" t="s">
        <v>325</v>
      </c>
      <c r="O96" s="395" t="s">
        <v>185</v>
      </c>
      <c r="P96" s="395" t="s">
        <v>333</v>
      </c>
    </row>
    <row r="97" spans="1:16" ht="12.75">
      <c r="A97" s="395"/>
      <c r="B97" s="396"/>
      <c r="C97" s="396"/>
      <c r="D97" s="475"/>
      <c r="E97" s="475"/>
      <c r="F97" s="475"/>
      <c r="G97" s="475"/>
      <c r="H97" s="481"/>
      <c r="I97" s="475"/>
      <c r="J97" s="481" t="s">
        <v>186</v>
      </c>
      <c r="K97" s="475"/>
      <c r="L97" s="395"/>
      <c r="M97" s="395"/>
      <c r="N97" s="482" t="s">
        <v>326</v>
      </c>
      <c r="O97" s="395" t="s">
        <v>329</v>
      </c>
      <c r="P97" s="395" t="s">
        <v>334</v>
      </c>
    </row>
    <row r="98" spans="1:16" ht="12.75">
      <c r="A98" s="395"/>
      <c r="B98" s="396"/>
      <c r="C98" s="396"/>
      <c r="D98" s="475"/>
      <c r="E98" s="475"/>
      <c r="F98" s="475"/>
      <c r="G98" s="475"/>
      <c r="H98" s="481"/>
      <c r="I98" s="475"/>
      <c r="J98" s="481" t="s">
        <v>330</v>
      </c>
      <c r="K98" s="475"/>
      <c r="L98" s="395"/>
      <c r="M98" s="395"/>
      <c r="N98" s="482"/>
      <c r="O98" s="475" t="s">
        <v>330</v>
      </c>
      <c r="P98" s="395"/>
    </row>
    <row r="99" spans="1:16" ht="12.75">
      <c r="A99" s="397"/>
      <c r="B99" s="398"/>
      <c r="C99" s="398"/>
      <c r="D99" s="480"/>
      <c r="E99" s="480"/>
      <c r="F99" s="480"/>
      <c r="G99" s="480"/>
      <c r="H99" s="481"/>
      <c r="I99" s="480"/>
      <c r="J99" s="481" t="s">
        <v>187</v>
      </c>
      <c r="K99" s="480"/>
      <c r="L99" s="397"/>
      <c r="M99" s="397"/>
      <c r="N99" s="484"/>
      <c r="O99" s="480" t="s">
        <v>187</v>
      </c>
      <c r="P99" s="397"/>
    </row>
    <row r="100" spans="1:16" ht="12.75">
      <c r="A100" s="395">
        <v>1</v>
      </c>
      <c r="B100" s="397">
        <v>2</v>
      </c>
      <c r="C100" s="455">
        <v>3</v>
      </c>
      <c r="D100" s="518">
        <v>4</v>
      </c>
      <c r="E100" s="518">
        <v>5</v>
      </c>
      <c r="F100" s="518">
        <v>6</v>
      </c>
      <c r="G100" s="518">
        <v>7</v>
      </c>
      <c r="H100" s="518">
        <v>8</v>
      </c>
      <c r="I100" s="518">
        <v>9</v>
      </c>
      <c r="J100" s="518">
        <v>10</v>
      </c>
      <c r="K100" s="518">
        <v>11</v>
      </c>
      <c r="L100" s="455">
        <v>12</v>
      </c>
      <c r="M100" s="455">
        <v>13</v>
      </c>
      <c r="N100" s="455">
        <v>14</v>
      </c>
      <c r="O100" s="455">
        <v>15</v>
      </c>
      <c r="P100" s="455">
        <v>16</v>
      </c>
    </row>
    <row r="101" spans="1:16" ht="12.75">
      <c r="A101" s="410">
        <v>801</v>
      </c>
      <c r="B101" s="409"/>
      <c r="C101" s="417" t="s">
        <v>131</v>
      </c>
      <c r="D101" s="508">
        <f>D102+D104+D107+D109+D113+D119+D125</f>
        <v>15798196</v>
      </c>
      <c r="E101" s="538">
        <f>E102+E104+E107+E109+E113+E119+E125</f>
        <v>15798196</v>
      </c>
      <c r="F101" s="508">
        <f>F102+F104+F107+F109+F113</f>
        <v>12370523</v>
      </c>
      <c r="G101" s="508">
        <f>G102+G104+G107+G109+G113+G119+G125</f>
        <v>2115042</v>
      </c>
      <c r="H101" s="538">
        <f>H104+H109+H113</f>
        <v>1223773</v>
      </c>
      <c r="I101" s="508">
        <f>I102+I104+I107+I109+I113</f>
        <v>88858</v>
      </c>
      <c r="J101" s="536"/>
      <c r="K101" s="509"/>
      <c r="L101" s="509"/>
      <c r="M101" s="509"/>
      <c r="N101" s="509"/>
      <c r="O101" s="509"/>
      <c r="P101" s="509"/>
    </row>
    <row r="102" spans="1:16" ht="12.75">
      <c r="A102" s="406"/>
      <c r="B102" s="412">
        <v>80102</v>
      </c>
      <c r="C102" s="407" t="s">
        <v>204</v>
      </c>
      <c r="D102" s="505">
        <v>1156047</v>
      </c>
      <c r="E102" s="505">
        <v>1156047</v>
      </c>
      <c r="F102" s="505">
        <v>1053715</v>
      </c>
      <c r="G102" s="505">
        <v>80100</v>
      </c>
      <c r="H102" s="505"/>
      <c r="I102" s="505">
        <v>22232</v>
      </c>
      <c r="J102" s="506"/>
      <c r="K102" s="506"/>
      <c r="L102" s="506"/>
      <c r="M102" s="506"/>
      <c r="N102" s="507"/>
      <c r="O102" s="507"/>
      <c r="P102" s="507"/>
    </row>
    <row r="103" spans="1:16" ht="12.75">
      <c r="A103" s="433"/>
      <c r="B103" s="437"/>
      <c r="C103" s="458" t="s">
        <v>205</v>
      </c>
      <c r="D103" s="514">
        <v>1156047</v>
      </c>
      <c r="E103" s="514">
        <f>F103+G103+I103</f>
        <v>1156047</v>
      </c>
      <c r="F103" s="514">
        <v>1053715</v>
      </c>
      <c r="G103" s="514">
        <v>80100</v>
      </c>
      <c r="H103" s="514"/>
      <c r="I103" s="514">
        <v>22232</v>
      </c>
      <c r="J103" s="516"/>
      <c r="K103" s="516"/>
      <c r="L103" s="516"/>
      <c r="M103" s="516"/>
      <c r="N103" s="507"/>
      <c r="O103" s="507"/>
      <c r="P103" s="507"/>
    </row>
    <row r="104" spans="1:16" ht="12.75">
      <c r="A104" s="413"/>
      <c r="B104" s="440">
        <v>80111</v>
      </c>
      <c r="C104" s="407" t="s">
        <v>206</v>
      </c>
      <c r="D104" s="505">
        <f>D105+D106</f>
        <v>1770118</v>
      </c>
      <c r="E104" s="505">
        <f>E105+E106</f>
        <v>1770118</v>
      </c>
      <c r="F104" s="505">
        <v>892080</v>
      </c>
      <c r="G104" s="505">
        <v>44617</v>
      </c>
      <c r="H104" s="505">
        <v>805462</v>
      </c>
      <c r="I104" s="505">
        <v>27959</v>
      </c>
      <c r="J104" s="498"/>
      <c r="K104" s="506"/>
      <c r="L104" s="506"/>
      <c r="M104" s="507"/>
      <c r="N104" s="507"/>
      <c r="O104" s="507"/>
      <c r="P104" s="507"/>
    </row>
    <row r="105" spans="1:16" ht="12.75">
      <c r="A105" s="433"/>
      <c r="B105" s="441"/>
      <c r="C105" s="458" t="s">
        <v>205</v>
      </c>
      <c r="D105" s="514">
        <v>964656</v>
      </c>
      <c r="E105" s="514">
        <f>F105+G105+I105</f>
        <v>964656</v>
      </c>
      <c r="F105" s="514">
        <v>892080</v>
      </c>
      <c r="G105" s="514">
        <v>44617</v>
      </c>
      <c r="H105" s="514"/>
      <c r="I105" s="514">
        <v>27959</v>
      </c>
      <c r="J105" s="512"/>
      <c r="K105" s="512"/>
      <c r="L105" s="516"/>
      <c r="M105" s="507"/>
      <c r="N105" s="507"/>
      <c r="O105" s="507"/>
      <c r="P105" s="507"/>
    </row>
    <row r="106" spans="1:16" ht="12.75">
      <c r="A106" s="433"/>
      <c r="B106" s="437"/>
      <c r="C106" s="458" t="s">
        <v>207</v>
      </c>
      <c r="D106" s="514">
        <v>805462</v>
      </c>
      <c r="E106" s="514">
        <v>805462</v>
      </c>
      <c r="F106" s="514"/>
      <c r="G106" s="514"/>
      <c r="H106" s="514">
        <v>805462</v>
      </c>
      <c r="I106" s="514"/>
      <c r="J106" s="511"/>
      <c r="K106" s="512"/>
      <c r="L106" s="516"/>
      <c r="M106" s="507"/>
      <c r="N106" s="507"/>
      <c r="O106" s="507"/>
      <c r="P106" s="507"/>
    </row>
    <row r="107" spans="1:16" ht="12.75">
      <c r="A107" s="433"/>
      <c r="B107" s="412">
        <v>80144</v>
      </c>
      <c r="C107" s="407" t="s">
        <v>208</v>
      </c>
      <c r="D107" s="505">
        <v>562261</v>
      </c>
      <c r="E107" s="505">
        <v>562261</v>
      </c>
      <c r="F107" s="505">
        <v>512851</v>
      </c>
      <c r="G107" s="505">
        <v>34264</v>
      </c>
      <c r="H107" s="505"/>
      <c r="I107" s="505">
        <v>15146</v>
      </c>
      <c r="J107" s="498"/>
      <c r="K107" s="506"/>
      <c r="L107" s="516"/>
      <c r="M107" s="507"/>
      <c r="N107" s="507"/>
      <c r="O107" s="507"/>
      <c r="P107" s="507"/>
    </row>
    <row r="108" spans="1:16" ht="12.75">
      <c r="A108" s="433"/>
      <c r="B108" s="437"/>
      <c r="C108" s="458" t="s">
        <v>205</v>
      </c>
      <c r="D108" s="514">
        <v>562261</v>
      </c>
      <c r="E108" s="514">
        <f>F108+G108+I108</f>
        <v>562261</v>
      </c>
      <c r="F108" s="514">
        <v>512851</v>
      </c>
      <c r="G108" s="514">
        <v>34264</v>
      </c>
      <c r="H108" s="514"/>
      <c r="I108" s="514">
        <v>15146</v>
      </c>
      <c r="J108" s="515"/>
      <c r="K108" s="516"/>
      <c r="L108" s="516"/>
      <c r="M108" s="507"/>
      <c r="N108" s="507"/>
      <c r="O108" s="507"/>
      <c r="P108" s="507"/>
    </row>
    <row r="109" spans="1:16" ht="12.75">
      <c r="A109" s="413"/>
      <c r="B109" s="412">
        <v>80120</v>
      </c>
      <c r="C109" s="407" t="s">
        <v>209</v>
      </c>
      <c r="D109" s="505">
        <f aca="true" t="shared" si="0" ref="D109:I109">SUM(D110:D112)</f>
        <v>3615112</v>
      </c>
      <c r="E109" s="505">
        <f t="shared" si="0"/>
        <v>3615112</v>
      </c>
      <c r="F109" s="505">
        <f t="shared" si="0"/>
        <v>2952305</v>
      </c>
      <c r="G109" s="505">
        <f t="shared" si="0"/>
        <v>417862</v>
      </c>
      <c r="H109" s="505">
        <f t="shared" si="0"/>
        <v>235867</v>
      </c>
      <c r="I109" s="505">
        <f t="shared" si="0"/>
        <v>9078</v>
      </c>
      <c r="J109" s="506"/>
      <c r="K109" s="506"/>
      <c r="L109" s="506"/>
      <c r="M109" s="507"/>
      <c r="N109" s="507"/>
      <c r="O109" s="507"/>
      <c r="P109" s="507"/>
    </row>
    <row r="110" spans="1:16" ht="12.75">
      <c r="A110" s="433"/>
      <c r="B110" s="441"/>
      <c r="C110" s="458" t="s">
        <v>343</v>
      </c>
      <c r="D110" s="514">
        <v>936811</v>
      </c>
      <c r="E110" s="514">
        <f>F110+G110+I110</f>
        <v>936811</v>
      </c>
      <c r="F110" s="514">
        <v>816272</v>
      </c>
      <c r="G110" s="514">
        <v>117539</v>
      </c>
      <c r="H110" s="514"/>
      <c r="I110" s="514">
        <v>3000</v>
      </c>
      <c r="J110" s="516"/>
      <c r="K110" s="516"/>
      <c r="L110" s="516"/>
      <c r="M110" s="507"/>
      <c r="N110" s="507"/>
      <c r="O110" s="507"/>
      <c r="P110" s="507"/>
    </row>
    <row r="111" spans="1:16" ht="12.75">
      <c r="A111" s="433"/>
      <c r="B111" s="441"/>
      <c r="C111" s="458" t="s">
        <v>210</v>
      </c>
      <c r="D111" s="514">
        <v>2442434</v>
      </c>
      <c r="E111" s="514">
        <f>F111+G111+I111</f>
        <v>2442434</v>
      </c>
      <c r="F111" s="514">
        <v>2136033</v>
      </c>
      <c r="G111" s="514">
        <v>300323</v>
      </c>
      <c r="H111" s="514"/>
      <c r="I111" s="514">
        <v>6078</v>
      </c>
      <c r="J111" s="516"/>
      <c r="K111" s="516"/>
      <c r="L111" s="516"/>
      <c r="M111" s="507"/>
      <c r="N111" s="507"/>
      <c r="O111" s="507"/>
      <c r="P111" s="507"/>
    </row>
    <row r="112" spans="1:16" ht="12.75">
      <c r="A112" s="433"/>
      <c r="B112" s="441"/>
      <c r="C112" s="458" t="s">
        <v>211</v>
      </c>
      <c r="D112" s="514">
        <v>235867</v>
      </c>
      <c r="E112" s="514">
        <v>235867</v>
      </c>
      <c r="F112" s="514"/>
      <c r="G112" s="514"/>
      <c r="H112" s="514">
        <v>235867</v>
      </c>
      <c r="I112" s="514"/>
      <c r="J112" s="516"/>
      <c r="K112" s="516"/>
      <c r="L112" s="516"/>
      <c r="M112" s="507"/>
      <c r="N112" s="507"/>
      <c r="O112" s="507"/>
      <c r="P112" s="507"/>
    </row>
    <row r="113" spans="1:16" ht="12.75">
      <c r="A113" s="413"/>
      <c r="B113" s="412">
        <v>80130</v>
      </c>
      <c r="C113" s="414" t="s">
        <v>212</v>
      </c>
      <c r="D113" s="496">
        <f aca="true" t="shared" si="1" ref="D113:I113">SUM(D114:D118)</f>
        <v>8113664</v>
      </c>
      <c r="E113" s="496">
        <f t="shared" si="1"/>
        <v>8113664</v>
      </c>
      <c r="F113" s="496">
        <f t="shared" si="1"/>
        <v>6959572</v>
      </c>
      <c r="G113" s="496">
        <f t="shared" si="1"/>
        <v>957205</v>
      </c>
      <c r="H113" s="496">
        <f t="shared" si="1"/>
        <v>182444</v>
      </c>
      <c r="I113" s="496">
        <f t="shared" si="1"/>
        <v>14443</v>
      </c>
      <c r="J113" s="498"/>
      <c r="K113" s="498"/>
      <c r="L113" s="539"/>
      <c r="M113" s="507"/>
      <c r="N113" s="507"/>
      <c r="O113" s="507"/>
      <c r="P113" s="507"/>
    </row>
    <row r="114" spans="1:16" ht="12.75">
      <c r="A114" s="433"/>
      <c r="B114" s="441"/>
      <c r="C114" s="458" t="s">
        <v>343</v>
      </c>
      <c r="D114" s="514">
        <v>1569676</v>
      </c>
      <c r="E114" s="514">
        <f>F114+G114+I114</f>
        <v>1569676</v>
      </c>
      <c r="F114" s="514">
        <v>1377405</v>
      </c>
      <c r="G114" s="514">
        <v>188471</v>
      </c>
      <c r="H114" s="514"/>
      <c r="I114" s="514">
        <v>3800</v>
      </c>
      <c r="J114" s="516"/>
      <c r="K114" s="516"/>
      <c r="L114" s="516"/>
      <c r="M114" s="507"/>
      <c r="N114" s="507"/>
      <c r="O114" s="507"/>
      <c r="P114" s="507"/>
    </row>
    <row r="115" spans="1:16" ht="12.75">
      <c r="A115" s="433"/>
      <c r="B115" s="441"/>
      <c r="C115" s="458" t="s">
        <v>210</v>
      </c>
      <c r="D115" s="514">
        <v>365177</v>
      </c>
      <c r="E115" s="514">
        <f>F115+G115+I115</f>
        <v>365177</v>
      </c>
      <c r="F115" s="514">
        <v>289528</v>
      </c>
      <c r="G115" s="514">
        <v>74681</v>
      </c>
      <c r="H115" s="514"/>
      <c r="I115" s="514">
        <v>968</v>
      </c>
      <c r="J115" s="516"/>
      <c r="K115" s="516"/>
      <c r="L115" s="516"/>
      <c r="M115" s="507"/>
      <c r="N115" s="507"/>
      <c r="O115" s="507"/>
      <c r="P115" s="507"/>
    </row>
    <row r="116" spans="1:16" ht="12.75">
      <c r="A116" s="434"/>
      <c r="B116" s="441"/>
      <c r="C116" s="458" t="s">
        <v>213</v>
      </c>
      <c r="D116" s="514">
        <v>5996367</v>
      </c>
      <c r="E116" s="514">
        <f>F116+G116+I116</f>
        <v>5996367</v>
      </c>
      <c r="F116" s="514">
        <v>5292639</v>
      </c>
      <c r="G116" s="514">
        <v>694053</v>
      </c>
      <c r="H116" s="514"/>
      <c r="I116" s="514">
        <v>9675</v>
      </c>
      <c r="J116" s="516"/>
      <c r="K116" s="516"/>
      <c r="L116" s="516"/>
      <c r="M116" s="507"/>
      <c r="N116" s="507"/>
      <c r="O116" s="507"/>
      <c r="P116" s="507"/>
    </row>
    <row r="117" spans="1:16" ht="12.75">
      <c r="A117" s="423"/>
      <c r="B117" s="442"/>
      <c r="C117" s="458" t="s">
        <v>211</v>
      </c>
      <c r="D117" s="514">
        <v>48916</v>
      </c>
      <c r="E117" s="514">
        <v>48916</v>
      </c>
      <c r="F117" s="514"/>
      <c r="G117" s="514"/>
      <c r="H117" s="514">
        <v>48916</v>
      </c>
      <c r="I117" s="514"/>
      <c r="J117" s="516"/>
      <c r="K117" s="516"/>
      <c r="L117" s="512"/>
      <c r="M117" s="507"/>
      <c r="N117" s="507"/>
      <c r="O117" s="507"/>
      <c r="P117" s="507"/>
    </row>
    <row r="118" spans="1:16" ht="12.75">
      <c r="A118" s="423"/>
      <c r="B118" s="443"/>
      <c r="C118" s="458" t="s">
        <v>344</v>
      </c>
      <c r="D118" s="514">
        <v>133528</v>
      </c>
      <c r="E118" s="514">
        <v>133528</v>
      </c>
      <c r="F118" s="514"/>
      <c r="G118" s="514"/>
      <c r="H118" s="514">
        <v>133528</v>
      </c>
      <c r="I118" s="514"/>
      <c r="J118" s="515"/>
      <c r="K118" s="516"/>
      <c r="L118" s="512"/>
      <c r="M118" s="507"/>
      <c r="N118" s="507"/>
      <c r="O118" s="507"/>
      <c r="P118" s="507"/>
    </row>
    <row r="119" spans="1:16" ht="12.75">
      <c r="A119" s="430"/>
      <c r="B119" s="440">
        <v>80146</v>
      </c>
      <c r="C119" s="407" t="s">
        <v>214</v>
      </c>
      <c r="D119" s="505">
        <f>SUM(D120:D124)</f>
        <v>88677</v>
      </c>
      <c r="E119" s="505">
        <f>SUM(E120:E124)</f>
        <v>88677</v>
      </c>
      <c r="F119" s="505"/>
      <c r="G119" s="505">
        <f>SUM(G120:G124)</f>
        <v>88677</v>
      </c>
      <c r="H119" s="505"/>
      <c r="I119" s="505"/>
      <c r="J119" s="498"/>
      <c r="K119" s="506"/>
      <c r="L119" s="506"/>
      <c r="M119" s="507"/>
      <c r="N119" s="507"/>
      <c r="O119" s="507"/>
      <c r="P119" s="507"/>
    </row>
    <row r="120" spans="1:16" ht="12.75">
      <c r="A120" s="434"/>
      <c r="B120" s="441"/>
      <c r="C120" s="458" t="s">
        <v>205</v>
      </c>
      <c r="D120" s="514">
        <v>17654</v>
      </c>
      <c r="E120" s="514">
        <v>17654</v>
      </c>
      <c r="F120" s="514"/>
      <c r="G120" s="514">
        <v>17654</v>
      </c>
      <c r="H120" s="514"/>
      <c r="I120" s="514"/>
      <c r="J120" s="516"/>
      <c r="K120" s="516"/>
      <c r="L120" s="516"/>
      <c r="M120" s="507"/>
      <c r="N120" s="507"/>
      <c r="O120" s="507"/>
      <c r="P120" s="507"/>
    </row>
    <row r="121" spans="1:16" ht="12.75">
      <c r="A121" s="434"/>
      <c r="B121" s="441"/>
      <c r="C121" s="458" t="s">
        <v>343</v>
      </c>
      <c r="D121" s="514">
        <v>13141</v>
      </c>
      <c r="E121" s="514">
        <v>13141</v>
      </c>
      <c r="F121" s="514"/>
      <c r="G121" s="514">
        <v>13141</v>
      </c>
      <c r="H121" s="514"/>
      <c r="I121" s="514"/>
      <c r="J121" s="516"/>
      <c r="K121" s="516"/>
      <c r="L121" s="516"/>
      <c r="M121" s="507"/>
      <c r="N121" s="507"/>
      <c r="O121" s="507"/>
      <c r="P121" s="507"/>
    </row>
    <row r="122" spans="1:16" ht="12.75">
      <c r="A122" s="434"/>
      <c r="B122" s="441"/>
      <c r="C122" s="458" t="s">
        <v>210</v>
      </c>
      <c r="D122" s="514">
        <v>13803</v>
      </c>
      <c r="E122" s="514">
        <v>13803</v>
      </c>
      <c r="F122" s="514"/>
      <c r="G122" s="514">
        <v>13803</v>
      </c>
      <c r="H122" s="514"/>
      <c r="I122" s="514"/>
      <c r="J122" s="516"/>
      <c r="K122" s="516"/>
      <c r="L122" s="516"/>
      <c r="M122" s="507"/>
      <c r="N122" s="507"/>
      <c r="O122" s="507"/>
      <c r="P122" s="507"/>
    </row>
    <row r="123" spans="1:16" ht="12.75">
      <c r="A123" s="434"/>
      <c r="B123" s="441"/>
      <c r="C123" s="458" t="s">
        <v>213</v>
      </c>
      <c r="D123" s="514">
        <v>30777</v>
      </c>
      <c r="E123" s="514">
        <v>30777</v>
      </c>
      <c r="F123" s="514"/>
      <c r="G123" s="514">
        <v>30777</v>
      </c>
      <c r="H123" s="514"/>
      <c r="I123" s="514"/>
      <c r="J123" s="516"/>
      <c r="K123" s="516"/>
      <c r="L123" s="516"/>
      <c r="M123" s="507"/>
      <c r="N123" s="507"/>
      <c r="O123" s="507"/>
      <c r="P123" s="507"/>
    </row>
    <row r="124" spans="1:16" ht="12.75">
      <c r="A124" s="434"/>
      <c r="B124" s="441"/>
      <c r="C124" s="458" t="s">
        <v>335</v>
      </c>
      <c r="D124" s="514">
        <v>13302</v>
      </c>
      <c r="E124" s="514">
        <v>13302</v>
      </c>
      <c r="F124" s="514"/>
      <c r="G124" s="514">
        <v>13302</v>
      </c>
      <c r="H124" s="514"/>
      <c r="I124" s="514"/>
      <c r="J124" s="516"/>
      <c r="K124" s="516"/>
      <c r="L124" s="516"/>
      <c r="M124" s="507"/>
      <c r="N124" s="507"/>
      <c r="O124" s="507"/>
      <c r="P124" s="507"/>
    </row>
    <row r="125" spans="1:16" ht="12.75">
      <c r="A125" s="430"/>
      <c r="B125" s="412">
        <v>80195</v>
      </c>
      <c r="C125" s="407" t="s">
        <v>196</v>
      </c>
      <c r="D125" s="505">
        <f>SUM(D126:D131)</f>
        <v>492317</v>
      </c>
      <c r="E125" s="505">
        <f>SUM(E126:E131)</f>
        <v>492317</v>
      </c>
      <c r="F125" s="505"/>
      <c r="G125" s="505">
        <f>SUM(G126:G131)</f>
        <v>492317</v>
      </c>
      <c r="H125" s="505"/>
      <c r="I125" s="505"/>
      <c r="J125" s="506"/>
      <c r="K125" s="506"/>
      <c r="L125" s="506"/>
      <c r="M125" s="513"/>
      <c r="N125" s="513"/>
      <c r="O125" s="513"/>
      <c r="P125" s="513"/>
    </row>
    <row r="126" spans="1:16" ht="12.75">
      <c r="A126" s="434"/>
      <c r="B126" s="441"/>
      <c r="C126" s="458" t="s">
        <v>205</v>
      </c>
      <c r="D126" s="514">
        <v>4848</v>
      </c>
      <c r="E126" s="514">
        <v>4848</v>
      </c>
      <c r="F126" s="514"/>
      <c r="G126" s="514">
        <v>4848</v>
      </c>
      <c r="H126" s="514"/>
      <c r="I126" s="514"/>
      <c r="J126" s="516"/>
      <c r="K126" s="516"/>
      <c r="L126" s="516"/>
      <c r="M126" s="507"/>
      <c r="N126" s="507"/>
      <c r="O126" s="507"/>
      <c r="P126" s="507"/>
    </row>
    <row r="127" spans="1:16" ht="12.75">
      <c r="A127" s="434"/>
      <c r="B127" s="441"/>
      <c r="C127" s="458" t="s">
        <v>343</v>
      </c>
      <c r="D127" s="514">
        <v>22272</v>
      </c>
      <c r="E127" s="514">
        <v>22272</v>
      </c>
      <c r="F127" s="514"/>
      <c r="G127" s="514">
        <v>22272</v>
      </c>
      <c r="H127" s="514"/>
      <c r="I127" s="514"/>
      <c r="J127" s="516"/>
      <c r="K127" s="516"/>
      <c r="L127" s="516"/>
      <c r="M127" s="507"/>
      <c r="N127" s="507"/>
      <c r="O127" s="507"/>
      <c r="P127" s="507"/>
    </row>
    <row r="128" spans="1:16" ht="12.75">
      <c r="A128" s="434"/>
      <c r="B128" s="441"/>
      <c r="C128" s="458" t="s">
        <v>210</v>
      </c>
      <c r="D128" s="514">
        <v>23536</v>
      </c>
      <c r="E128" s="514">
        <v>23536</v>
      </c>
      <c r="F128" s="514"/>
      <c r="G128" s="514">
        <v>23536</v>
      </c>
      <c r="H128" s="514"/>
      <c r="I128" s="514"/>
      <c r="J128" s="516"/>
      <c r="K128" s="516"/>
      <c r="L128" s="516"/>
      <c r="M128" s="507"/>
      <c r="N128" s="507"/>
      <c r="O128" s="507"/>
      <c r="P128" s="507"/>
    </row>
    <row r="129" spans="1:16" ht="12.75">
      <c r="A129" s="434"/>
      <c r="B129" s="441"/>
      <c r="C129" s="458" t="s">
        <v>213</v>
      </c>
      <c r="D129" s="514">
        <v>36661</v>
      </c>
      <c r="E129" s="514">
        <v>36661</v>
      </c>
      <c r="F129" s="514"/>
      <c r="G129" s="514">
        <v>36661</v>
      </c>
      <c r="H129" s="514"/>
      <c r="I129" s="514"/>
      <c r="J129" s="516"/>
      <c r="K129" s="516"/>
      <c r="L129" s="516"/>
      <c r="M129" s="517"/>
      <c r="N129" s="517"/>
      <c r="O129" s="517"/>
      <c r="P129" s="517"/>
    </row>
    <row r="130" spans="1:16" ht="12.75">
      <c r="A130" s="434"/>
      <c r="B130" s="441"/>
      <c r="C130" s="458" t="s">
        <v>336</v>
      </c>
      <c r="D130" s="514">
        <v>5000</v>
      </c>
      <c r="E130" s="514">
        <v>5000</v>
      </c>
      <c r="F130" s="514"/>
      <c r="G130" s="514">
        <v>5000</v>
      </c>
      <c r="H130" s="514"/>
      <c r="I130" s="514"/>
      <c r="J130" s="516"/>
      <c r="K130" s="516"/>
      <c r="L130" s="516"/>
      <c r="M130" s="517"/>
      <c r="N130" s="517"/>
      <c r="O130" s="517"/>
      <c r="P130" s="517"/>
    </row>
    <row r="131" spans="1:16" ht="12.75">
      <c r="A131" s="436"/>
      <c r="B131" s="437"/>
      <c r="C131" s="458" t="s">
        <v>215</v>
      </c>
      <c r="D131" s="510">
        <v>400000</v>
      </c>
      <c r="E131" s="510">
        <v>400000</v>
      </c>
      <c r="F131" s="510"/>
      <c r="G131" s="510">
        <v>400000</v>
      </c>
      <c r="H131" s="510"/>
      <c r="I131" s="510"/>
      <c r="J131" s="512"/>
      <c r="K131" s="512"/>
      <c r="L131" s="512"/>
      <c r="M131" s="507"/>
      <c r="N131" s="507"/>
      <c r="O131" s="507"/>
      <c r="P131" s="507"/>
    </row>
    <row r="132" spans="1:16" ht="15">
      <c r="A132" s="439"/>
      <c r="B132" s="439"/>
      <c r="C132" s="439"/>
      <c r="D132" s="581"/>
      <c r="E132" s="581"/>
      <c r="F132" s="581"/>
      <c r="G132" s="128"/>
      <c r="H132" s="581"/>
      <c r="I132" s="581"/>
      <c r="J132" s="582"/>
      <c r="K132" s="582"/>
      <c r="L132" s="582"/>
      <c r="M132" s="580"/>
      <c r="N132" s="580"/>
      <c r="O132" s="580"/>
      <c r="P132" s="580"/>
    </row>
    <row r="133" spans="1:16" ht="15">
      <c r="A133" s="439"/>
      <c r="B133" s="439"/>
      <c r="C133" s="439"/>
      <c r="D133" s="581"/>
      <c r="E133" s="581"/>
      <c r="F133" s="581"/>
      <c r="G133" s="128"/>
      <c r="H133" s="581"/>
      <c r="I133" s="581"/>
      <c r="J133" s="582"/>
      <c r="K133" s="582"/>
      <c r="L133" s="582"/>
      <c r="M133" s="580"/>
      <c r="N133" s="580"/>
      <c r="O133" s="580"/>
      <c r="P133" s="580"/>
    </row>
    <row r="134" spans="1:16" ht="15">
      <c r="A134" s="439"/>
      <c r="B134" s="439"/>
      <c r="C134" s="439"/>
      <c r="D134" s="581"/>
      <c r="E134" s="581"/>
      <c r="F134" s="581"/>
      <c r="G134" s="128"/>
      <c r="H134" s="128" t="s">
        <v>415</v>
      </c>
      <c r="I134" s="128"/>
      <c r="J134" s="582"/>
      <c r="K134" s="582"/>
      <c r="L134" s="582"/>
      <c r="M134" s="580"/>
      <c r="N134" s="580"/>
      <c r="O134" s="580"/>
      <c r="P134" s="580"/>
    </row>
    <row r="135" spans="1:16" ht="12.75">
      <c r="A135" s="392"/>
      <c r="B135" s="393"/>
      <c r="C135" s="393"/>
      <c r="D135" s="466"/>
      <c r="E135" s="467"/>
      <c r="F135" s="468"/>
      <c r="G135" s="469" t="s">
        <v>73</v>
      </c>
      <c r="H135" s="470"/>
      <c r="I135" s="470"/>
      <c r="J135" s="471"/>
      <c r="K135" s="471"/>
      <c r="L135" s="472"/>
      <c r="M135" s="379"/>
      <c r="N135" s="473"/>
      <c r="O135" s="473"/>
      <c r="P135" s="474"/>
    </row>
    <row r="136" spans="1:16" ht="12.75">
      <c r="A136" s="381"/>
      <c r="B136" s="394"/>
      <c r="C136" s="394"/>
      <c r="D136" s="475"/>
      <c r="E136" s="476"/>
      <c r="F136" s="477"/>
      <c r="G136" s="478" t="s">
        <v>164</v>
      </c>
      <c r="H136" s="478"/>
      <c r="I136" s="478"/>
      <c r="J136" s="479"/>
      <c r="K136" s="479"/>
      <c r="L136" s="383"/>
      <c r="M136" s="394"/>
      <c r="N136" s="379" t="s">
        <v>164</v>
      </c>
      <c r="O136" s="382"/>
      <c r="P136" s="383"/>
    </row>
    <row r="137" spans="1:16" ht="12.75">
      <c r="A137" s="395" t="s">
        <v>1</v>
      </c>
      <c r="B137" s="396" t="s">
        <v>2</v>
      </c>
      <c r="C137" s="396" t="s">
        <v>165</v>
      </c>
      <c r="D137" s="475"/>
      <c r="E137" s="475"/>
      <c r="F137" s="475" t="s">
        <v>166</v>
      </c>
      <c r="G137" s="475" t="s">
        <v>7</v>
      </c>
      <c r="H137" s="481" t="s">
        <v>167</v>
      </c>
      <c r="I137" s="475" t="s">
        <v>168</v>
      </c>
      <c r="J137" s="481" t="s">
        <v>169</v>
      </c>
      <c r="K137" s="475" t="s">
        <v>170</v>
      </c>
      <c r="L137" s="395" t="s">
        <v>7</v>
      </c>
      <c r="M137" s="395" t="s">
        <v>170</v>
      </c>
      <c r="N137" s="482"/>
      <c r="O137" s="444" t="s">
        <v>164</v>
      </c>
      <c r="P137" s="444"/>
    </row>
    <row r="138" spans="1:16" ht="12.75">
      <c r="A138" s="395"/>
      <c r="B138" s="396"/>
      <c r="C138" s="396"/>
      <c r="D138" s="475" t="s">
        <v>72</v>
      </c>
      <c r="E138" s="475" t="s">
        <v>7</v>
      </c>
      <c r="F138" s="475" t="s">
        <v>171</v>
      </c>
      <c r="G138" s="475" t="s">
        <v>172</v>
      </c>
      <c r="H138" s="481" t="s">
        <v>173</v>
      </c>
      <c r="I138" s="475" t="s">
        <v>174</v>
      </c>
      <c r="J138" s="481" t="s">
        <v>175</v>
      </c>
      <c r="K138" s="475" t="s">
        <v>318</v>
      </c>
      <c r="L138" s="395" t="s">
        <v>257</v>
      </c>
      <c r="M138" s="395" t="s">
        <v>176</v>
      </c>
      <c r="N138" s="483" t="s">
        <v>323</v>
      </c>
      <c r="O138" s="395" t="s">
        <v>327</v>
      </c>
      <c r="P138" s="395" t="s">
        <v>331</v>
      </c>
    </row>
    <row r="139" spans="1:16" ht="12.75">
      <c r="A139" s="395"/>
      <c r="B139" s="396"/>
      <c r="C139" s="396"/>
      <c r="D139" s="475" t="s">
        <v>379</v>
      </c>
      <c r="E139" s="475" t="s">
        <v>177</v>
      </c>
      <c r="F139" s="475" t="s">
        <v>178</v>
      </c>
      <c r="G139" s="475" t="s">
        <v>179</v>
      </c>
      <c r="H139" s="481" t="s">
        <v>177</v>
      </c>
      <c r="I139" s="475" t="s">
        <v>180</v>
      </c>
      <c r="J139" s="481" t="s">
        <v>181</v>
      </c>
      <c r="K139" s="475" t="s">
        <v>319</v>
      </c>
      <c r="L139" s="395" t="s">
        <v>321</v>
      </c>
      <c r="M139" s="395"/>
      <c r="N139" s="482" t="s">
        <v>324</v>
      </c>
      <c r="O139" s="395" t="s">
        <v>328</v>
      </c>
      <c r="P139" s="395" t="s">
        <v>332</v>
      </c>
    </row>
    <row r="140" spans="1:16" ht="12.75">
      <c r="A140" s="395"/>
      <c r="B140" s="396"/>
      <c r="C140" s="396"/>
      <c r="D140" s="475" t="s">
        <v>338</v>
      </c>
      <c r="E140" s="475"/>
      <c r="F140" s="475" t="s">
        <v>182</v>
      </c>
      <c r="G140" s="475" t="s">
        <v>183</v>
      </c>
      <c r="H140" s="481"/>
      <c r="I140" s="475" t="s">
        <v>184</v>
      </c>
      <c r="J140" s="481" t="s">
        <v>185</v>
      </c>
      <c r="K140" s="475" t="s">
        <v>320</v>
      </c>
      <c r="L140" s="395" t="s">
        <v>322</v>
      </c>
      <c r="M140" s="395"/>
      <c r="N140" s="482" t="s">
        <v>325</v>
      </c>
      <c r="O140" s="395" t="s">
        <v>185</v>
      </c>
      <c r="P140" s="395" t="s">
        <v>333</v>
      </c>
    </row>
    <row r="141" spans="1:16" ht="12.75">
      <c r="A141" s="395"/>
      <c r="B141" s="396"/>
      <c r="C141" s="396"/>
      <c r="D141" s="475"/>
      <c r="E141" s="475"/>
      <c r="F141" s="475"/>
      <c r="G141" s="475"/>
      <c r="H141" s="481"/>
      <c r="I141" s="475"/>
      <c r="J141" s="481" t="s">
        <v>186</v>
      </c>
      <c r="K141" s="475"/>
      <c r="L141" s="395"/>
      <c r="M141" s="395"/>
      <c r="N141" s="482" t="s">
        <v>326</v>
      </c>
      <c r="O141" s="395" t="s">
        <v>329</v>
      </c>
      <c r="P141" s="395" t="s">
        <v>334</v>
      </c>
    </row>
    <row r="142" spans="1:16" ht="12.75">
      <c r="A142" s="395"/>
      <c r="B142" s="396"/>
      <c r="C142" s="396"/>
      <c r="D142" s="475"/>
      <c r="E142" s="475"/>
      <c r="F142" s="475"/>
      <c r="G142" s="475"/>
      <c r="H142" s="481"/>
      <c r="I142" s="475"/>
      <c r="J142" s="481" t="s">
        <v>330</v>
      </c>
      <c r="K142" s="475"/>
      <c r="L142" s="395"/>
      <c r="M142" s="395"/>
      <c r="N142" s="482"/>
      <c r="O142" s="475" t="s">
        <v>330</v>
      </c>
      <c r="P142" s="395"/>
    </row>
    <row r="143" spans="1:16" ht="12.75">
      <c r="A143" s="397"/>
      <c r="B143" s="398"/>
      <c r="C143" s="398"/>
      <c r="D143" s="480"/>
      <c r="E143" s="480"/>
      <c r="F143" s="480"/>
      <c r="G143" s="480"/>
      <c r="H143" s="481"/>
      <c r="I143" s="480"/>
      <c r="J143" s="481" t="s">
        <v>187</v>
      </c>
      <c r="K143" s="480"/>
      <c r="L143" s="397"/>
      <c r="M143" s="397"/>
      <c r="N143" s="484"/>
      <c r="O143" s="480" t="s">
        <v>187</v>
      </c>
      <c r="P143" s="397"/>
    </row>
    <row r="144" spans="1:16" ht="12.75">
      <c r="A144" s="397">
        <v>1</v>
      </c>
      <c r="B144" s="397">
        <v>2</v>
      </c>
      <c r="C144" s="455">
        <v>3</v>
      </c>
      <c r="D144" s="518">
        <v>4</v>
      </c>
      <c r="E144" s="518">
        <v>5</v>
      </c>
      <c r="F144" s="518">
        <v>6</v>
      </c>
      <c r="G144" s="518">
        <v>7</v>
      </c>
      <c r="H144" s="518">
        <v>8</v>
      </c>
      <c r="I144" s="518">
        <v>9</v>
      </c>
      <c r="J144" s="518">
        <v>10</v>
      </c>
      <c r="K144" s="518">
        <v>11</v>
      </c>
      <c r="L144" s="455">
        <v>12</v>
      </c>
      <c r="M144" s="455">
        <v>13</v>
      </c>
      <c r="N144" s="455">
        <v>14</v>
      </c>
      <c r="O144" s="455">
        <v>15</v>
      </c>
      <c r="P144" s="455">
        <v>16</v>
      </c>
    </row>
    <row r="145" spans="1:16" s="27" customFormat="1" ht="12.75">
      <c r="A145" s="409">
        <v>851</v>
      </c>
      <c r="B145" s="410"/>
      <c r="C145" s="417" t="s">
        <v>137</v>
      </c>
      <c r="D145" s="508">
        <f>D146+D149</f>
        <v>2800396</v>
      </c>
      <c r="E145" s="508">
        <f>E146+E149</f>
        <v>2800396</v>
      </c>
      <c r="F145" s="508"/>
      <c r="G145" s="508">
        <v>2289000</v>
      </c>
      <c r="H145" s="508"/>
      <c r="I145" s="508"/>
      <c r="J145" s="509"/>
      <c r="K145" s="509">
        <v>511396</v>
      </c>
      <c r="L145" s="536"/>
      <c r="M145" s="488"/>
      <c r="N145" s="540"/>
      <c r="O145" s="540"/>
      <c r="P145" s="540"/>
    </row>
    <row r="146" spans="1:16" s="27" customFormat="1" ht="12.75">
      <c r="A146" s="411"/>
      <c r="B146" s="412">
        <v>85111</v>
      </c>
      <c r="C146" s="407" t="s">
        <v>303</v>
      </c>
      <c r="D146" s="505">
        <v>511396</v>
      </c>
      <c r="E146" s="505">
        <v>511396</v>
      </c>
      <c r="F146" s="505"/>
      <c r="G146" s="505"/>
      <c r="H146" s="505"/>
      <c r="I146" s="505"/>
      <c r="J146" s="506"/>
      <c r="K146" s="506">
        <v>511396</v>
      </c>
      <c r="L146" s="656"/>
      <c r="M146" s="512"/>
      <c r="N146" s="541"/>
      <c r="O146" s="541"/>
      <c r="P146" s="541"/>
    </row>
    <row r="147" spans="1:16" ht="12.75">
      <c r="A147" s="419"/>
      <c r="B147" s="440">
        <v>85156</v>
      </c>
      <c r="C147" s="407" t="s">
        <v>216</v>
      </c>
      <c r="D147" s="505"/>
      <c r="E147" s="505"/>
      <c r="F147" s="505"/>
      <c r="G147" s="505"/>
      <c r="H147" s="505"/>
      <c r="I147" s="505"/>
      <c r="J147" s="506"/>
      <c r="K147" s="506"/>
      <c r="L147" s="506"/>
      <c r="M147" s="506"/>
      <c r="N147" s="507"/>
      <c r="O147" s="507"/>
      <c r="P147" s="507"/>
    </row>
    <row r="148" spans="1:16" ht="12.75">
      <c r="A148" s="419"/>
      <c r="B148" s="440"/>
      <c r="C148" s="407" t="s">
        <v>217</v>
      </c>
      <c r="D148" s="505"/>
      <c r="E148" s="505"/>
      <c r="F148" s="505"/>
      <c r="G148" s="505"/>
      <c r="H148" s="505"/>
      <c r="I148" s="505"/>
      <c r="J148" s="498"/>
      <c r="K148" s="506"/>
      <c r="L148" s="506"/>
      <c r="M148" s="506"/>
      <c r="N148" s="507"/>
      <c r="O148" s="507"/>
      <c r="P148" s="507"/>
    </row>
    <row r="149" spans="1:16" ht="12.75">
      <c r="A149" s="419"/>
      <c r="B149" s="440"/>
      <c r="C149" s="407" t="s">
        <v>218</v>
      </c>
      <c r="D149" s="505">
        <f>D150+D151</f>
        <v>2289000</v>
      </c>
      <c r="E149" s="505">
        <v>2289000</v>
      </c>
      <c r="F149" s="505"/>
      <c r="G149" s="505">
        <v>2289000</v>
      </c>
      <c r="H149" s="505"/>
      <c r="I149" s="505">
        <f>I150+I151</f>
        <v>0</v>
      </c>
      <c r="J149" s="498"/>
      <c r="K149" s="506"/>
      <c r="L149" s="506"/>
      <c r="M149" s="506"/>
      <c r="N149" s="507"/>
      <c r="O149" s="507"/>
      <c r="P149" s="507"/>
    </row>
    <row r="150" spans="1:16" ht="12.75">
      <c r="A150" s="433"/>
      <c r="B150" s="441"/>
      <c r="C150" s="458" t="s">
        <v>219</v>
      </c>
      <c r="D150" s="510">
        <v>2272000</v>
      </c>
      <c r="E150" s="510">
        <v>2272000</v>
      </c>
      <c r="F150" s="510"/>
      <c r="G150" s="510">
        <v>2272000</v>
      </c>
      <c r="H150" s="510"/>
      <c r="I150" s="510"/>
      <c r="J150" s="512"/>
      <c r="K150" s="512"/>
      <c r="L150" s="516"/>
      <c r="M150" s="516"/>
      <c r="N150" s="507"/>
      <c r="O150" s="507"/>
      <c r="P150" s="507"/>
    </row>
    <row r="151" spans="1:16" ht="12.75">
      <c r="A151" s="435"/>
      <c r="B151" s="437"/>
      <c r="C151" s="458" t="s">
        <v>220</v>
      </c>
      <c r="D151" s="510">
        <v>17000</v>
      </c>
      <c r="E151" s="510">
        <v>17000</v>
      </c>
      <c r="F151" s="510"/>
      <c r="G151" s="510">
        <v>17000</v>
      </c>
      <c r="H151" s="510"/>
      <c r="I151" s="510"/>
      <c r="J151" s="512"/>
      <c r="K151" s="512"/>
      <c r="L151" s="516"/>
      <c r="M151" s="516"/>
      <c r="N151" s="507"/>
      <c r="O151" s="507"/>
      <c r="P151" s="507"/>
    </row>
    <row r="152" spans="1:16" ht="12.75">
      <c r="A152" s="409">
        <v>852</v>
      </c>
      <c r="B152" s="417"/>
      <c r="C152" s="417" t="s">
        <v>140</v>
      </c>
      <c r="D152" s="508">
        <f>D153+D157+D160+D163+D165+D168+D169</f>
        <v>8757010</v>
      </c>
      <c r="E152" s="508">
        <f>E153+E157+E160+E163+E165+E168+E169</f>
        <v>8748010</v>
      </c>
      <c r="F152" s="508">
        <f>F153+F157+F160+F165+F168</f>
        <v>5140554</v>
      </c>
      <c r="G152" s="508">
        <f>G153+G157+G160+G163+G165+G168</f>
        <v>3357936</v>
      </c>
      <c r="H152" s="508">
        <f>H153+H157+H160+H163+H165+H168+H169</f>
        <v>226220</v>
      </c>
      <c r="I152" s="508">
        <f>I153+I157+I165</f>
        <v>23300</v>
      </c>
      <c r="J152" s="509"/>
      <c r="K152" s="509"/>
      <c r="L152" s="509"/>
      <c r="M152" s="509">
        <v>9000</v>
      </c>
      <c r="N152" s="509">
        <v>9000</v>
      </c>
      <c r="O152" s="509"/>
      <c r="P152" s="509"/>
    </row>
    <row r="153" spans="1:16" ht="12.75">
      <c r="A153" s="406"/>
      <c r="B153" s="412">
        <v>85201</v>
      </c>
      <c r="C153" s="407" t="s">
        <v>141</v>
      </c>
      <c r="D153" s="505">
        <f>SUM(D154:D156)</f>
        <v>1351200</v>
      </c>
      <c r="E153" s="505">
        <f>SUM(E154:E156)</f>
        <v>1351200</v>
      </c>
      <c r="F153" s="505">
        <f>SUM(F154:F156)</f>
        <v>898470</v>
      </c>
      <c r="G153" s="505">
        <f>SUM(G154:G156)</f>
        <v>399810</v>
      </c>
      <c r="H153" s="505">
        <v>44770</v>
      </c>
      <c r="I153" s="505">
        <f>SUM(I154:I156)</f>
        <v>8150</v>
      </c>
      <c r="J153" s="506"/>
      <c r="K153" s="506"/>
      <c r="L153" s="506"/>
      <c r="M153" s="506"/>
      <c r="N153" s="513"/>
      <c r="O153" s="513"/>
      <c r="P153" s="513"/>
    </row>
    <row r="154" spans="1:16" ht="12.75">
      <c r="A154" s="413"/>
      <c r="B154" s="426"/>
      <c r="C154" s="458" t="s">
        <v>220</v>
      </c>
      <c r="D154" s="514">
        <v>1156430</v>
      </c>
      <c r="E154" s="514">
        <f>F154+G154+I154</f>
        <v>1156430</v>
      </c>
      <c r="F154" s="514">
        <v>898470</v>
      </c>
      <c r="G154" s="514">
        <v>249810</v>
      </c>
      <c r="H154" s="514"/>
      <c r="I154" s="514">
        <v>8150</v>
      </c>
      <c r="J154" s="515"/>
      <c r="K154" s="542"/>
      <c r="L154" s="512"/>
      <c r="M154" s="512"/>
      <c r="N154" s="507"/>
      <c r="O154" s="507"/>
      <c r="P154" s="507"/>
    </row>
    <row r="155" spans="1:16" ht="12.75">
      <c r="A155" s="445"/>
      <c r="B155" s="446"/>
      <c r="C155" s="461" t="s">
        <v>221</v>
      </c>
      <c r="D155" s="543">
        <v>150000</v>
      </c>
      <c r="E155" s="543">
        <v>150000</v>
      </c>
      <c r="F155" s="543"/>
      <c r="G155" s="543">
        <v>150000</v>
      </c>
      <c r="H155" s="543"/>
      <c r="I155" s="543"/>
      <c r="J155" s="544"/>
      <c r="K155" s="545"/>
      <c r="L155" s="546"/>
      <c r="M155" s="546"/>
      <c r="N155" s="507"/>
      <c r="O155" s="507"/>
      <c r="P155" s="507"/>
    </row>
    <row r="156" spans="1:16" ht="12.75">
      <c r="A156" s="433"/>
      <c r="B156" s="437"/>
      <c r="C156" s="458" t="s">
        <v>215</v>
      </c>
      <c r="D156" s="514">
        <v>44770</v>
      </c>
      <c r="E156" s="514">
        <v>44770</v>
      </c>
      <c r="F156" s="514"/>
      <c r="G156" s="514"/>
      <c r="H156" s="514">
        <v>44770</v>
      </c>
      <c r="I156" s="514"/>
      <c r="J156" s="515"/>
      <c r="K156" s="516"/>
      <c r="L156" s="512"/>
      <c r="M156" s="512"/>
      <c r="N156" s="507"/>
      <c r="O156" s="507"/>
      <c r="P156" s="507"/>
    </row>
    <row r="157" spans="1:16" ht="12.75">
      <c r="A157" s="433"/>
      <c r="B157" s="412">
        <v>85202</v>
      </c>
      <c r="C157" s="407" t="s">
        <v>222</v>
      </c>
      <c r="D157" s="505">
        <f>D158+D159</f>
        <v>5321400</v>
      </c>
      <c r="E157" s="505">
        <f>E158+E159</f>
        <v>5312400</v>
      </c>
      <c r="F157" s="505">
        <f>F158+F159</f>
        <v>3729724</v>
      </c>
      <c r="G157" s="505">
        <f>G158+G159</f>
        <v>1567676</v>
      </c>
      <c r="H157" s="505"/>
      <c r="I157" s="505">
        <f>I158+I159</f>
        <v>15000</v>
      </c>
      <c r="J157" s="506"/>
      <c r="K157" s="506"/>
      <c r="L157" s="506"/>
      <c r="M157" s="506">
        <v>9000</v>
      </c>
      <c r="N157" s="507">
        <v>9000</v>
      </c>
      <c r="O157" s="507"/>
      <c r="P157" s="507"/>
    </row>
    <row r="158" spans="1:16" ht="12.75">
      <c r="A158" s="433"/>
      <c r="B158" s="441"/>
      <c r="C158" s="458" t="s">
        <v>223</v>
      </c>
      <c r="D158" s="514">
        <f>E158+M158</f>
        <v>2385400</v>
      </c>
      <c r="E158" s="514">
        <f>F158+G158+I158</f>
        <v>2376400</v>
      </c>
      <c r="F158" s="514">
        <v>1533154</v>
      </c>
      <c r="G158" s="514">
        <v>837246</v>
      </c>
      <c r="H158" s="514"/>
      <c r="I158" s="514">
        <v>6000</v>
      </c>
      <c r="J158" s="515"/>
      <c r="K158" s="516"/>
      <c r="L158" s="516"/>
      <c r="M158" s="516">
        <v>9000</v>
      </c>
      <c r="N158" s="517">
        <v>9000</v>
      </c>
      <c r="O158" s="517"/>
      <c r="P158" s="517"/>
    </row>
    <row r="159" spans="1:16" ht="12.75">
      <c r="A159" s="433"/>
      <c r="B159" s="447"/>
      <c r="C159" s="458" t="s">
        <v>224</v>
      </c>
      <c r="D159" s="514">
        <v>2936000</v>
      </c>
      <c r="E159" s="514">
        <f>F159+G159+I159</f>
        <v>2936000</v>
      </c>
      <c r="F159" s="514">
        <v>2196570</v>
      </c>
      <c r="G159" s="514">
        <v>730430</v>
      </c>
      <c r="H159" s="514"/>
      <c r="I159" s="514">
        <v>9000</v>
      </c>
      <c r="J159" s="516"/>
      <c r="K159" s="516"/>
      <c r="L159" s="512"/>
      <c r="M159" s="512"/>
      <c r="N159" s="507"/>
      <c r="O159" s="507"/>
      <c r="P159" s="507"/>
    </row>
    <row r="160" spans="1:16" ht="12.75">
      <c r="A160" s="413"/>
      <c r="B160" s="412">
        <v>85204</v>
      </c>
      <c r="C160" s="414" t="s">
        <v>148</v>
      </c>
      <c r="D160" s="496">
        <f>D161+D162</f>
        <v>1628990</v>
      </c>
      <c r="E160" s="496">
        <f>E161+E162</f>
        <v>1628990</v>
      </c>
      <c r="F160" s="496">
        <f>F161</f>
        <v>153940</v>
      </c>
      <c r="G160" s="496">
        <f>G161+G162</f>
        <v>1323600</v>
      </c>
      <c r="H160" s="496">
        <v>151450</v>
      </c>
      <c r="I160" s="496"/>
      <c r="J160" s="498"/>
      <c r="K160" s="547"/>
      <c r="L160" s="539"/>
      <c r="M160" s="539"/>
      <c r="N160" s="507"/>
      <c r="O160" s="507"/>
      <c r="P160" s="507"/>
    </row>
    <row r="161" spans="1:16" ht="12.75">
      <c r="A161" s="413"/>
      <c r="B161" s="426"/>
      <c r="C161" s="458" t="s">
        <v>221</v>
      </c>
      <c r="D161" s="514">
        <f>F161+G161</f>
        <v>1477540</v>
      </c>
      <c r="E161" s="514">
        <f>F161+G161</f>
        <v>1477540</v>
      </c>
      <c r="F161" s="514">
        <v>153940</v>
      </c>
      <c r="G161" s="514">
        <v>1323600</v>
      </c>
      <c r="H161" s="514"/>
      <c r="I161" s="514"/>
      <c r="J161" s="548"/>
      <c r="K161" s="516"/>
      <c r="L161" s="516"/>
      <c r="M161" s="516"/>
      <c r="N161" s="507"/>
      <c r="O161" s="507"/>
      <c r="P161" s="507"/>
    </row>
    <row r="162" spans="1:16" ht="12.75">
      <c r="A162" s="413"/>
      <c r="B162" s="426"/>
      <c r="C162" s="458" t="s">
        <v>215</v>
      </c>
      <c r="D162" s="514">
        <v>151450</v>
      </c>
      <c r="E162" s="514">
        <v>151450</v>
      </c>
      <c r="F162" s="514"/>
      <c r="G162" s="514"/>
      <c r="H162" s="514">
        <v>151450</v>
      </c>
      <c r="I162" s="514"/>
      <c r="J162" s="515"/>
      <c r="K162" s="516"/>
      <c r="L162" s="516"/>
      <c r="M162" s="516"/>
      <c r="N162" s="507"/>
      <c r="O162" s="507"/>
      <c r="P162" s="507"/>
    </row>
    <row r="163" spans="1:16" ht="12.75">
      <c r="A163" s="413"/>
      <c r="B163" s="440">
        <v>85205</v>
      </c>
      <c r="C163" s="407" t="s">
        <v>310</v>
      </c>
      <c r="D163" s="505">
        <v>18000</v>
      </c>
      <c r="E163" s="505">
        <v>18000</v>
      </c>
      <c r="F163" s="505"/>
      <c r="G163" s="505">
        <v>18000</v>
      </c>
      <c r="H163" s="505"/>
      <c r="I163" s="505"/>
      <c r="J163" s="498"/>
      <c r="K163" s="506"/>
      <c r="L163" s="506"/>
      <c r="M163" s="506"/>
      <c r="N163" s="507"/>
      <c r="O163" s="507"/>
      <c r="P163" s="507"/>
    </row>
    <row r="164" spans="1:16" ht="12.75">
      <c r="A164" s="413"/>
      <c r="B164" s="426"/>
      <c r="C164" s="458" t="s">
        <v>221</v>
      </c>
      <c r="D164" s="514">
        <v>18000</v>
      </c>
      <c r="E164" s="514">
        <v>18000</v>
      </c>
      <c r="F164" s="514"/>
      <c r="G164" s="514">
        <v>18000</v>
      </c>
      <c r="H164" s="514"/>
      <c r="I164" s="514"/>
      <c r="J164" s="515"/>
      <c r="K164" s="516"/>
      <c r="L164" s="516"/>
      <c r="M164" s="516"/>
      <c r="N164" s="507"/>
      <c r="O164" s="507"/>
      <c r="P164" s="507"/>
    </row>
    <row r="165" spans="1:16" ht="12.75">
      <c r="A165" s="413"/>
      <c r="B165" s="412">
        <v>85218</v>
      </c>
      <c r="C165" s="407" t="s">
        <v>225</v>
      </c>
      <c r="D165" s="505">
        <v>405420</v>
      </c>
      <c r="E165" s="505">
        <f>F165+G165+I165</f>
        <v>405420</v>
      </c>
      <c r="F165" s="505">
        <v>357420</v>
      </c>
      <c r="G165" s="505">
        <v>47850</v>
      </c>
      <c r="H165" s="505"/>
      <c r="I165" s="505">
        <v>150</v>
      </c>
      <c r="J165" s="498"/>
      <c r="K165" s="506"/>
      <c r="L165" s="506"/>
      <c r="M165" s="506"/>
      <c r="N165" s="507"/>
      <c r="O165" s="507"/>
      <c r="P165" s="507"/>
    </row>
    <row r="166" spans="1:16" ht="12.75">
      <c r="A166" s="413"/>
      <c r="B166" s="426"/>
      <c r="C166" s="458" t="s">
        <v>221</v>
      </c>
      <c r="D166" s="514">
        <v>405420</v>
      </c>
      <c r="E166" s="514">
        <f>F166+G166+I166</f>
        <v>405420</v>
      </c>
      <c r="F166" s="514">
        <v>357420</v>
      </c>
      <c r="G166" s="514">
        <v>47850</v>
      </c>
      <c r="H166" s="514"/>
      <c r="I166" s="514">
        <v>150</v>
      </c>
      <c r="J166" s="515"/>
      <c r="K166" s="516"/>
      <c r="L166" s="512"/>
      <c r="M166" s="512"/>
      <c r="N166" s="507"/>
      <c r="O166" s="507"/>
      <c r="P166" s="507"/>
    </row>
    <row r="167" spans="1:16" ht="12.75">
      <c r="A167" s="669"/>
      <c r="B167" s="411">
        <v>85220</v>
      </c>
      <c r="C167" s="412" t="s">
        <v>393</v>
      </c>
      <c r="D167" s="664"/>
      <c r="E167" s="665"/>
      <c r="F167" s="664"/>
      <c r="G167" s="665"/>
      <c r="H167" s="664"/>
      <c r="I167" s="665"/>
      <c r="J167" s="539"/>
      <c r="K167" s="666"/>
      <c r="L167" s="492"/>
      <c r="M167" s="492"/>
      <c r="N167" s="659"/>
      <c r="O167" s="658"/>
      <c r="P167" s="667"/>
    </row>
    <row r="168" spans="1:16" ht="12.75">
      <c r="A168" s="669"/>
      <c r="B168" s="670"/>
      <c r="C168" s="412" t="s">
        <v>394</v>
      </c>
      <c r="D168" s="491">
        <v>2000</v>
      </c>
      <c r="E168" s="490">
        <v>2000</v>
      </c>
      <c r="F168" s="491">
        <v>1000</v>
      </c>
      <c r="G168" s="490">
        <v>1000</v>
      </c>
      <c r="H168" s="491"/>
      <c r="I168" s="490"/>
      <c r="J168" s="506"/>
      <c r="K168" s="492"/>
      <c r="L168" s="492"/>
      <c r="M168" s="492"/>
      <c r="N168" s="659"/>
      <c r="O168" s="658"/>
      <c r="P168" s="667"/>
    </row>
    <row r="169" spans="1:16" ht="12.75">
      <c r="A169" s="413"/>
      <c r="B169" s="440">
        <v>85295</v>
      </c>
      <c r="C169" s="412" t="s">
        <v>231</v>
      </c>
      <c r="D169" s="491">
        <v>30000</v>
      </c>
      <c r="E169" s="490">
        <v>30000</v>
      </c>
      <c r="F169" s="491"/>
      <c r="G169" s="490"/>
      <c r="H169" s="491">
        <v>30000</v>
      </c>
      <c r="I169" s="490"/>
      <c r="J169" s="493"/>
      <c r="K169" s="492"/>
      <c r="L169" s="492"/>
      <c r="M169" s="492"/>
      <c r="N169" s="659"/>
      <c r="O169" s="658"/>
      <c r="P169" s="667"/>
    </row>
    <row r="170" spans="1:16" ht="12.75">
      <c r="A170" s="410">
        <v>853</v>
      </c>
      <c r="B170" s="449"/>
      <c r="C170" s="410" t="s">
        <v>226</v>
      </c>
      <c r="D170" s="549"/>
      <c r="E170" s="485"/>
      <c r="F170" s="549"/>
      <c r="G170" s="485"/>
      <c r="H170" s="549"/>
      <c r="I170" s="485"/>
      <c r="J170" s="550"/>
      <c r="K170" s="551"/>
      <c r="L170" s="552"/>
      <c r="M170" s="551"/>
      <c r="N170" s="529"/>
      <c r="O170" s="528"/>
      <c r="P170" s="530"/>
    </row>
    <row r="171" spans="1:16" ht="12.75">
      <c r="A171" s="405"/>
      <c r="B171" s="450"/>
      <c r="C171" s="405" t="s">
        <v>227</v>
      </c>
      <c r="D171" s="531">
        <f>SUM(D172:D177)</f>
        <v>2619579</v>
      </c>
      <c r="E171" s="501">
        <f>SUM(E172:E177)</f>
        <v>2619579</v>
      </c>
      <c r="F171" s="531">
        <f>SUM(F172:F177)</f>
        <v>1790097</v>
      </c>
      <c r="G171" s="501">
        <f>SUM(G172:G177)</f>
        <v>239163</v>
      </c>
      <c r="H171" s="531">
        <v>43600</v>
      </c>
      <c r="I171" s="501">
        <v>620</v>
      </c>
      <c r="J171" s="553">
        <v>546099</v>
      </c>
      <c r="K171" s="554"/>
      <c r="L171" s="555"/>
      <c r="M171" s="554"/>
      <c r="N171" s="534"/>
      <c r="O171" s="533"/>
      <c r="P171" s="535"/>
    </row>
    <row r="172" spans="1:16" ht="12.75">
      <c r="A172" s="411"/>
      <c r="B172" s="411">
        <v>85311</v>
      </c>
      <c r="C172" s="407" t="s">
        <v>228</v>
      </c>
      <c r="D172" s="556"/>
      <c r="E172" s="505"/>
      <c r="F172" s="556"/>
      <c r="G172" s="505"/>
      <c r="H172" s="556"/>
      <c r="I172" s="505"/>
      <c r="J172" s="557"/>
      <c r="K172" s="506"/>
      <c r="L172" s="390"/>
      <c r="M172" s="506"/>
      <c r="N172" s="386"/>
      <c r="O172" s="507"/>
      <c r="P172" s="387"/>
    </row>
    <row r="173" spans="1:16" ht="12.75">
      <c r="A173" s="415"/>
      <c r="B173" s="416"/>
      <c r="C173" s="414" t="s">
        <v>229</v>
      </c>
      <c r="D173" s="497">
        <v>43600</v>
      </c>
      <c r="E173" s="496">
        <v>43600</v>
      </c>
      <c r="F173" s="497"/>
      <c r="G173" s="496"/>
      <c r="H173" s="497">
        <v>43600</v>
      </c>
      <c r="I173" s="496"/>
      <c r="J173" s="499"/>
      <c r="K173" s="506"/>
      <c r="L173" s="390"/>
      <c r="M173" s="506"/>
      <c r="N173" s="386"/>
      <c r="O173" s="507"/>
      <c r="P173" s="387"/>
    </row>
    <row r="174" spans="1:16" ht="12.75">
      <c r="A174" s="413"/>
      <c r="B174" s="431">
        <v>85321</v>
      </c>
      <c r="C174" s="416" t="s">
        <v>152</v>
      </c>
      <c r="D174" s="496">
        <v>78000</v>
      </c>
      <c r="E174" s="496">
        <f>F174+G174</f>
        <v>78000</v>
      </c>
      <c r="F174" s="496">
        <v>69607</v>
      </c>
      <c r="G174" s="496">
        <v>8393</v>
      </c>
      <c r="H174" s="496"/>
      <c r="I174" s="496"/>
      <c r="J174" s="498"/>
      <c r="K174" s="506"/>
      <c r="L174" s="390"/>
      <c r="M174" s="506"/>
      <c r="N174" s="386"/>
      <c r="O174" s="507"/>
      <c r="P174" s="387"/>
    </row>
    <row r="175" spans="1:16" ht="12.75">
      <c r="A175" s="413"/>
      <c r="B175" s="415">
        <v>85333</v>
      </c>
      <c r="C175" s="431" t="s">
        <v>230</v>
      </c>
      <c r="D175" s="505">
        <v>1902780</v>
      </c>
      <c r="E175" s="505">
        <f>F175+G175+I175</f>
        <v>1902780</v>
      </c>
      <c r="F175" s="505">
        <v>1671390</v>
      </c>
      <c r="G175" s="505">
        <v>230770</v>
      </c>
      <c r="H175" s="505"/>
      <c r="I175" s="505">
        <v>620</v>
      </c>
      <c r="J175" s="498"/>
      <c r="K175" s="506"/>
      <c r="L175" s="505"/>
      <c r="M175" s="506"/>
      <c r="N175" s="386"/>
      <c r="O175" s="507"/>
      <c r="P175" s="387"/>
    </row>
    <row r="176" spans="1:16" ht="12.75">
      <c r="A176" s="413"/>
      <c r="B176" s="411">
        <v>85395</v>
      </c>
      <c r="C176" s="431" t="s">
        <v>231</v>
      </c>
      <c r="D176" s="505">
        <v>49100</v>
      </c>
      <c r="E176" s="505">
        <v>49100</v>
      </c>
      <c r="F176" s="505">
        <v>49100</v>
      </c>
      <c r="G176" s="505"/>
      <c r="H176" s="505"/>
      <c r="I176" s="505"/>
      <c r="J176" s="498"/>
      <c r="K176" s="506"/>
      <c r="L176" s="390"/>
      <c r="M176" s="506"/>
      <c r="N176" s="386"/>
      <c r="O176" s="507"/>
      <c r="P176" s="387"/>
    </row>
    <row r="177" spans="1:16" ht="12.75">
      <c r="A177" s="408"/>
      <c r="B177" s="431">
        <v>85395</v>
      </c>
      <c r="C177" s="431" t="s">
        <v>462</v>
      </c>
      <c r="D177" s="505">
        <v>546099</v>
      </c>
      <c r="E177" s="505">
        <v>546099</v>
      </c>
      <c r="F177" s="505"/>
      <c r="G177" s="505"/>
      <c r="H177" s="505"/>
      <c r="I177" s="505"/>
      <c r="J177" s="498">
        <v>546099</v>
      </c>
      <c r="K177" s="506"/>
      <c r="L177" s="390"/>
      <c r="M177" s="506"/>
      <c r="N177" s="386"/>
      <c r="O177" s="507"/>
      <c r="P177" s="387"/>
    </row>
    <row r="178" spans="1:12" ht="15">
      <c r="A178" s="422"/>
      <c r="B178" s="422"/>
      <c r="C178" s="422"/>
      <c r="D178" s="125"/>
      <c r="E178" s="125"/>
      <c r="F178" s="125"/>
      <c r="G178" s="128"/>
      <c r="H178" s="128" t="s">
        <v>349</v>
      </c>
      <c r="I178" s="128"/>
      <c r="J178" s="126"/>
      <c r="K178" s="126"/>
      <c r="L178" s="260"/>
    </row>
    <row r="179" spans="1:12" ht="15">
      <c r="A179" s="422"/>
      <c r="B179" s="422"/>
      <c r="C179" s="422"/>
      <c r="D179" s="125"/>
      <c r="E179" s="128"/>
      <c r="F179" s="125"/>
      <c r="H179" s="128"/>
      <c r="I179" s="125"/>
      <c r="J179" s="126"/>
      <c r="K179" s="126"/>
      <c r="L179" s="260"/>
    </row>
    <row r="180" spans="1:16" ht="12.75">
      <c r="A180" s="392"/>
      <c r="B180" s="393"/>
      <c r="C180" s="393"/>
      <c r="D180" s="466"/>
      <c r="E180" s="467"/>
      <c r="F180" s="468"/>
      <c r="G180" s="469" t="s">
        <v>73</v>
      </c>
      <c r="H180" s="470"/>
      <c r="I180" s="470"/>
      <c r="J180" s="471"/>
      <c r="K180" s="471"/>
      <c r="L180" s="472"/>
      <c r="M180" s="379"/>
      <c r="N180" s="473"/>
      <c r="O180" s="473"/>
      <c r="P180" s="474"/>
    </row>
    <row r="181" spans="1:16" ht="12.75">
      <c r="A181" s="381"/>
      <c r="B181" s="394"/>
      <c r="C181" s="394"/>
      <c r="D181" s="475"/>
      <c r="E181" s="476"/>
      <c r="F181" s="477"/>
      <c r="G181" s="478" t="s">
        <v>164</v>
      </c>
      <c r="H181" s="478"/>
      <c r="I181" s="478"/>
      <c r="J181" s="479"/>
      <c r="K181" s="479"/>
      <c r="L181" s="383"/>
      <c r="M181" s="394"/>
      <c r="N181" s="379" t="s">
        <v>164</v>
      </c>
      <c r="O181" s="382"/>
      <c r="P181" s="383"/>
    </row>
    <row r="182" spans="1:16" ht="12.75">
      <c r="A182" s="395" t="s">
        <v>1</v>
      </c>
      <c r="B182" s="396" t="s">
        <v>2</v>
      </c>
      <c r="C182" s="396" t="s">
        <v>165</v>
      </c>
      <c r="D182" s="475"/>
      <c r="E182" s="475"/>
      <c r="F182" s="475" t="s">
        <v>166</v>
      </c>
      <c r="G182" s="475" t="s">
        <v>7</v>
      </c>
      <c r="H182" s="481" t="s">
        <v>167</v>
      </c>
      <c r="I182" s="475" t="s">
        <v>168</v>
      </c>
      <c r="J182" s="481" t="s">
        <v>169</v>
      </c>
      <c r="K182" s="475" t="s">
        <v>170</v>
      </c>
      <c r="L182" s="395" t="s">
        <v>7</v>
      </c>
      <c r="M182" s="395" t="s">
        <v>170</v>
      </c>
      <c r="N182" s="482"/>
      <c r="O182" s="444" t="s">
        <v>164</v>
      </c>
      <c r="P182" s="444"/>
    </row>
    <row r="183" spans="1:16" ht="12.75">
      <c r="A183" s="395"/>
      <c r="B183" s="396"/>
      <c r="C183" s="396"/>
      <c r="D183" s="475" t="s">
        <v>72</v>
      </c>
      <c r="E183" s="475" t="s">
        <v>7</v>
      </c>
      <c r="F183" s="475" t="s">
        <v>171</v>
      </c>
      <c r="G183" s="475" t="s">
        <v>172</v>
      </c>
      <c r="H183" s="481" t="s">
        <v>173</v>
      </c>
      <c r="I183" s="475" t="s">
        <v>174</v>
      </c>
      <c r="J183" s="481" t="s">
        <v>175</v>
      </c>
      <c r="K183" s="475" t="s">
        <v>318</v>
      </c>
      <c r="L183" s="395" t="s">
        <v>257</v>
      </c>
      <c r="M183" s="395" t="s">
        <v>176</v>
      </c>
      <c r="N183" s="483" t="s">
        <v>323</v>
      </c>
      <c r="O183" s="395" t="s">
        <v>327</v>
      </c>
      <c r="P183" s="395" t="s">
        <v>331</v>
      </c>
    </row>
    <row r="184" spans="1:16" ht="12.75">
      <c r="A184" s="395"/>
      <c r="B184" s="396"/>
      <c r="C184" s="396"/>
      <c r="D184" s="475" t="s">
        <v>379</v>
      </c>
      <c r="E184" s="475" t="s">
        <v>177</v>
      </c>
      <c r="F184" s="475" t="s">
        <v>178</v>
      </c>
      <c r="G184" s="475" t="s">
        <v>179</v>
      </c>
      <c r="H184" s="481" t="s">
        <v>177</v>
      </c>
      <c r="I184" s="475" t="s">
        <v>180</v>
      </c>
      <c r="J184" s="481" t="s">
        <v>181</v>
      </c>
      <c r="K184" s="475" t="s">
        <v>319</v>
      </c>
      <c r="L184" s="395" t="s">
        <v>321</v>
      </c>
      <c r="M184" s="395"/>
      <c r="N184" s="482" t="s">
        <v>324</v>
      </c>
      <c r="O184" s="395" t="s">
        <v>328</v>
      </c>
      <c r="P184" s="395" t="s">
        <v>332</v>
      </c>
    </row>
    <row r="185" spans="1:16" s="31" customFormat="1" ht="12.75">
      <c r="A185" s="395"/>
      <c r="B185" s="396"/>
      <c r="C185" s="396"/>
      <c r="D185" s="475" t="s">
        <v>338</v>
      </c>
      <c r="E185" s="475"/>
      <c r="F185" s="475" t="s">
        <v>182</v>
      </c>
      <c r="G185" s="475" t="s">
        <v>183</v>
      </c>
      <c r="H185" s="481"/>
      <c r="I185" s="475" t="s">
        <v>184</v>
      </c>
      <c r="J185" s="481" t="s">
        <v>185</v>
      </c>
      <c r="K185" s="475" t="s">
        <v>320</v>
      </c>
      <c r="L185" s="395" t="s">
        <v>322</v>
      </c>
      <c r="M185" s="395"/>
      <c r="N185" s="482" t="s">
        <v>325</v>
      </c>
      <c r="O185" s="395" t="s">
        <v>185</v>
      </c>
      <c r="P185" s="395" t="s">
        <v>333</v>
      </c>
    </row>
    <row r="186" spans="1:16" s="35" customFormat="1" ht="12.75">
      <c r="A186" s="395"/>
      <c r="B186" s="396"/>
      <c r="C186" s="396"/>
      <c r="D186" s="475"/>
      <c r="E186" s="475"/>
      <c r="F186" s="475"/>
      <c r="G186" s="475"/>
      <c r="H186" s="481"/>
      <c r="I186" s="475"/>
      <c r="J186" s="481" t="s">
        <v>186</v>
      </c>
      <c r="K186" s="475"/>
      <c r="L186" s="395"/>
      <c r="M186" s="395"/>
      <c r="N186" s="482" t="s">
        <v>326</v>
      </c>
      <c r="O186" s="395" t="s">
        <v>329</v>
      </c>
      <c r="P186" s="395" t="s">
        <v>334</v>
      </c>
    </row>
    <row r="187" spans="1:16" ht="12.75">
      <c r="A187" s="395"/>
      <c r="B187" s="396"/>
      <c r="C187" s="396"/>
      <c r="D187" s="475"/>
      <c r="E187" s="475"/>
      <c r="F187" s="475"/>
      <c r="G187" s="475"/>
      <c r="H187" s="481"/>
      <c r="I187" s="475"/>
      <c r="J187" s="481" t="s">
        <v>330</v>
      </c>
      <c r="K187" s="475"/>
      <c r="L187" s="395"/>
      <c r="M187" s="395"/>
      <c r="N187" s="482"/>
      <c r="O187" s="475" t="s">
        <v>330</v>
      </c>
      <c r="P187" s="395"/>
    </row>
    <row r="188" spans="1:16" ht="12.75">
      <c r="A188" s="397"/>
      <c r="B188" s="398"/>
      <c r="C188" s="398"/>
      <c r="D188" s="480"/>
      <c r="E188" s="480"/>
      <c r="F188" s="480"/>
      <c r="G188" s="480"/>
      <c r="H188" s="481"/>
      <c r="I188" s="480"/>
      <c r="J188" s="481" t="s">
        <v>187</v>
      </c>
      <c r="K188" s="480"/>
      <c r="L188" s="397"/>
      <c r="M188" s="397"/>
      <c r="N188" s="484"/>
      <c r="O188" s="480" t="s">
        <v>187</v>
      </c>
      <c r="P188" s="397"/>
    </row>
    <row r="189" spans="1:16" ht="12.75">
      <c r="A189" s="397">
        <v>1</v>
      </c>
      <c r="B189" s="397">
        <v>2</v>
      </c>
      <c r="C189" s="455">
        <v>3</v>
      </c>
      <c r="D189" s="518">
        <v>4</v>
      </c>
      <c r="E189" s="518">
        <v>5</v>
      </c>
      <c r="F189" s="518">
        <v>6</v>
      </c>
      <c r="G189" s="518">
        <v>7</v>
      </c>
      <c r="H189" s="518">
        <v>8</v>
      </c>
      <c r="I189" s="518">
        <v>9</v>
      </c>
      <c r="J189" s="518">
        <v>10</v>
      </c>
      <c r="K189" s="518">
        <v>11</v>
      </c>
      <c r="L189" s="455">
        <v>12</v>
      </c>
      <c r="M189" s="455">
        <v>13</v>
      </c>
      <c r="N189" s="455">
        <v>14</v>
      </c>
      <c r="O189" s="455">
        <v>15</v>
      </c>
      <c r="P189" s="455">
        <v>16</v>
      </c>
    </row>
    <row r="190" spans="1:16" ht="12.75">
      <c r="A190" s="409">
        <v>854</v>
      </c>
      <c r="B190" s="417"/>
      <c r="C190" s="405" t="s">
        <v>232</v>
      </c>
      <c r="D190" s="501">
        <f>D191+D193+D196+D199+D201+D203+D208</f>
        <v>8969683</v>
      </c>
      <c r="E190" s="501">
        <f>E191+E193+E196+E199+E201+E203+E208</f>
        <v>8969683</v>
      </c>
      <c r="F190" s="501">
        <f>F191+F193+F196+F199</f>
        <v>3843099</v>
      </c>
      <c r="G190" s="501">
        <f>G191+G193+G196+G199+G203+G208</f>
        <v>1940006</v>
      </c>
      <c r="H190" s="563">
        <f>H201</f>
        <v>3141876</v>
      </c>
      <c r="I190" s="501">
        <f>I191+I193+I196+I199</f>
        <v>44702</v>
      </c>
      <c r="J190" s="554"/>
      <c r="K190" s="504"/>
      <c r="L190" s="509"/>
      <c r="M190" s="509">
        <f>M191+M199</f>
        <v>0</v>
      </c>
      <c r="N190" s="558"/>
      <c r="O190" s="509"/>
      <c r="P190" s="559"/>
    </row>
    <row r="191" spans="1:16" ht="12.75">
      <c r="A191" s="406"/>
      <c r="B191" s="412">
        <v>85403</v>
      </c>
      <c r="C191" s="407" t="s">
        <v>158</v>
      </c>
      <c r="D191" s="505">
        <v>1201318</v>
      </c>
      <c r="E191" s="505">
        <v>1201318</v>
      </c>
      <c r="F191" s="505">
        <v>1038690</v>
      </c>
      <c r="G191" s="505">
        <v>133862</v>
      </c>
      <c r="H191" s="505"/>
      <c r="I191" s="505">
        <v>28766</v>
      </c>
      <c r="J191" s="506"/>
      <c r="K191" s="506"/>
      <c r="L191" s="506"/>
      <c r="M191" s="506"/>
      <c r="N191" s="507"/>
      <c r="O191" s="507"/>
      <c r="P191" s="507"/>
    </row>
    <row r="192" spans="1:16" s="35" customFormat="1" ht="12.75">
      <c r="A192" s="433"/>
      <c r="B192" s="441"/>
      <c r="C192" s="458" t="s">
        <v>205</v>
      </c>
      <c r="D192" s="514">
        <v>1201318</v>
      </c>
      <c r="E192" s="514">
        <f>F192+G192+I192</f>
        <v>1201318</v>
      </c>
      <c r="F192" s="514">
        <v>1038690</v>
      </c>
      <c r="G192" s="514">
        <v>133862</v>
      </c>
      <c r="H192" s="514"/>
      <c r="I192" s="514">
        <v>28766</v>
      </c>
      <c r="J192" s="516"/>
      <c r="K192" s="560"/>
      <c r="L192" s="516"/>
      <c r="M192" s="516"/>
      <c r="N192" s="561"/>
      <c r="O192" s="561"/>
      <c r="P192" s="561"/>
    </row>
    <row r="193" spans="1:16" ht="12.75">
      <c r="A193" s="413"/>
      <c r="B193" s="412">
        <v>85406</v>
      </c>
      <c r="C193" s="407" t="s">
        <v>233</v>
      </c>
      <c r="D193" s="505">
        <f>D194+D195</f>
        <v>980105</v>
      </c>
      <c r="E193" s="505">
        <f>E194+E195</f>
        <v>980105</v>
      </c>
      <c r="F193" s="505">
        <f>F194+F195</f>
        <v>836095</v>
      </c>
      <c r="G193" s="505">
        <f>G194+G195</f>
        <v>143750</v>
      </c>
      <c r="H193" s="505"/>
      <c r="I193" s="505">
        <v>260</v>
      </c>
      <c r="J193" s="498"/>
      <c r="K193" s="506"/>
      <c r="L193" s="506"/>
      <c r="M193" s="506"/>
      <c r="N193" s="507"/>
      <c r="O193" s="507"/>
      <c r="P193" s="507"/>
    </row>
    <row r="194" spans="1:16" ht="12.75">
      <c r="A194" s="433"/>
      <c r="B194" s="441"/>
      <c r="C194" s="458" t="s">
        <v>234</v>
      </c>
      <c r="D194" s="514">
        <v>446460</v>
      </c>
      <c r="E194" s="514">
        <f>F194+G194</f>
        <v>446460</v>
      </c>
      <c r="F194" s="514">
        <v>382880</v>
      </c>
      <c r="G194" s="514">
        <v>63580</v>
      </c>
      <c r="H194" s="514"/>
      <c r="I194" s="514">
        <v>0</v>
      </c>
      <c r="J194" s="516"/>
      <c r="K194" s="539"/>
      <c r="L194" s="539"/>
      <c r="M194" s="539"/>
      <c r="N194" s="507"/>
      <c r="O194" s="507"/>
      <c r="P194" s="507"/>
    </row>
    <row r="195" spans="1:16" ht="12.75">
      <c r="A195" s="433"/>
      <c r="B195" s="437"/>
      <c r="C195" s="458" t="s">
        <v>235</v>
      </c>
      <c r="D195" s="514">
        <v>533645</v>
      </c>
      <c r="E195" s="514">
        <f>F195+G195+I195</f>
        <v>533645</v>
      </c>
      <c r="F195" s="514">
        <v>453215</v>
      </c>
      <c r="G195" s="514">
        <v>80170</v>
      </c>
      <c r="H195" s="514"/>
      <c r="I195" s="514">
        <v>260</v>
      </c>
      <c r="J195" s="516"/>
      <c r="K195" s="542"/>
      <c r="L195" s="542"/>
      <c r="M195" s="542"/>
      <c r="N195" s="507"/>
      <c r="O195" s="507"/>
      <c r="P195" s="507"/>
    </row>
    <row r="196" spans="1:16" ht="12.75">
      <c r="A196" s="413"/>
      <c r="B196" s="412">
        <v>85410</v>
      </c>
      <c r="C196" s="407" t="s">
        <v>236</v>
      </c>
      <c r="D196" s="505">
        <f>D197+D198</f>
        <v>2005545</v>
      </c>
      <c r="E196" s="505">
        <f>E197+E198</f>
        <v>2005545</v>
      </c>
      <c r="F196" s="505">
        <f>F197+F198</f>
        <v>871323</v>
      </c>
      <c r="G196" s="505">
        <f>G197+G198</f>
        <v>1130546</v>
      </c>
      <c r="H196" s="505"/>
      <c r="I196" s="505">
        <f>I197+I198</f>
        <v>3676</v>
      </c>
      <c r="J196" s="498"/>
      <c r="K196" s="506"/>
      <c r="L196" s="539"/>
      <c r="M196" s="539"/>
      <c r="N196" s="507"/>
      <c r="O196" s="507"/>
      <c r="P196" s="507"/>
    </row>
    <row r="197" spans="1:16" ht="12.75">
      <c r="A197" s="433"/>
      <c r="B197" s="441"/>
      <c r="C197" s="458" t="s">
        <v>213</v>
      </c>
      <c r="D197" s="514">
        <v>1755954</v>
      </c>
      <c r="E197" s="514">
        <f>F197+G197+I197</f>
        <v>1755954</v>
      </c>
      <c r="F197" s="514">
        <v>771081</v>
      </c>
      <c r="G197" s="514">
        <v>983997</v>
      </c>
      <c r="H197" s="514"/>
      <c r="I197" s="514">
        <v>876</v>
      </c>
      <c r="J197" s="516"/>
      <c r="K197" s="542"/>
      <c r="L197" s="542"/>
      <c r="M197" s="542"/>
      <c r="N197" s="507"/>
      <c r="O197" s="507"/>
      <c r="P197" s="507"/>
    </row>
    <row r="198" spans="1:16" ht="12.75">
      <c r="A198" s="433"/>
      <c r="B198" s="441"/>
      <c r="C198" s="458" t="s">
        <v>237</v>
      </c>
      <c r="D198" s="514">
        <v>249591</v>
      </c>
      <c r="E198" s="514">
        <f>F198+G198+I198</f>
        <v>249591</v>
      </c>
      <c r="F198" s="514">
        <v>100242</v>
      </c>
      <c r="G198" s="514">
        <v>146549</v>
      </c>
      <c r="H198" s="514"/>
      <c r="I198" s="514">
        <v>2800</v>
      </c>
      <c r="J198" s="516"/>
      <c r="K198" s="516"/>
      <c r="L198" s="516"/>
      <c r="M198" s="516"/>
      <c r="N198" s="507"/>
      <c r="O198" s="507"/>
      <c r="P198" s="507"/>
    </row>
    <row r="199" spans="1:16" ht="12.75">
      <c r="A199" s="413"/>
      <c r="B199" s="412">
        <v>85411</v>
      </c>
      <c r="C199" s="407" t="s">
        <v>161</v>
      </c>
      <c r="D199" s="505">
        <v>1507158</v>
      </c>
      <c r="E199" s="505">
        <v>1507158</v>
      </c>
      <c r="F199" s="505">
        <v>1096991</v>
      </c>
      <c r="G199" s="505">
        <v>398167</v>
      </c>
      <c r="H199" s="505"/>
      <c r="I199" s="505">
        <v>12000</v>
      </c>
      <c r="J199" s="498"/>
      <c r="K199" s="506"/>
      <c r="L199" s="506"/>
      <c r="M199" s="506"/>
      <c r="N199" s="513"/>
      <c r="O199" s="513"/>
      <c r="P199" s="513"/>
    </row>
    <row r="200" spans="1:16" ht="12.75">
      <c r="A200" s="433"/>
      <c r="B200" s="437"/>
      <c r="C200" s="458" t="s">
        <v>237</v>
      </c>
      <c r="D200" s="514">
        <v>1507158</v>
      </c>
      <c r="E200" s="514">
        <f>F200+G200+I200</f>
        <v>1507158</v>
      </c>
      <c r="F200" s="514">
        <v>1096991</v>
      </c>
      <c r="G200" s="514">
        <v>398167</v>
      </c>
      <c r="H200" s="514"/>
      <c r="I200" s="514">
        <v>12000</v>
      </c>
      <c r="J200" s="516"/>
      <c r="K200" s="516"/>
      <c r="L200" s="516"/>
      <c r="M200" s="516"/>
      <c r="N200" s="517"/>
      <c r="O200" s="517"/>
      <c r="P200" s="517"/>
    </row>
    <row r="201" spans="1:16" ht="12.75">
      <c r="A201" s="413"/>
      <c r="B201" s="412">
        <v>85420</v>
      </c>
      <c r="C201" s="407" t="s">
        <v>238</v>
      </c>
      <c r="D201" s="505">
        <v>3141876</v>
      </c>
      <c r="E201" s="505">
        <v>3141876</v>
      </c>
      <c r="F201" s="505"/>
      <c r="G201" s="505"/>
      <c r="H201" s="564">
        <v>3141876</v>
      </c>
      <c r="I201" s="505"/>
      <c r="J201" s="506"/>
      <c r="K201" s="506"/>
      <c r="L201" s="506"/>
      <c r="M201" s="506"/>
      <c r="N201" s="507"/>
      <c r="O201" s="507"/>
      <c r="P201" s="507"/>
    </row>
    <row r="202" spans="1:16" ht="12.75">
      <c r="A202" s="433"/>
      <c r="B202" s="437"/>
      <c r="C202" s="458" t="s">
        <v>239</v>
      </c>
      <c r="D202" s="510">
        <v>3141876</v>
      </c>
      <c r="E202" s="510">
        <v>3141876</v>
      </c>
      <c r="F202" s="510"/>
      <c r="G202" s="510"/>
      <c r="H202" s="565">
        <v>3141876</v>
      </c>
      <c r="I202" s="510"/>
      <c r="J202" s="511"/>
      <c r="K202" s="562"/>
      <c r="L202" s="562"/>
      <c r="M202" s="562"/>
      <c r="N202" s="507"/>
      <c r="O202" s="507"/>
      <c r="P202" s="507"/>
    </row>
    <row r="203" spans="1:16" ht="12.75">
      <c r="A203" s="413"/>
      <c r="B203" s="412">
        <v>85446</v>
      </c>
      <c r="C203" s="407" t="s">
        <v>240</v>
      </c>
      <c r="D203" s="505">
        <f>SUM(D204:D207)</f>
        <v>6540</v>
      </c>
      <c r="E203" s="505">
        <f>SUM(E204:E207)</f>
        <v>6540</v>
      </c>
      <c r="F203" s="505"/>
      <c r="G203" s="505">
        <f>SUM(G204:G207)</f>
        <v>6540</v>
      </c>
      <c r="H203" s="505"/>
      <c r="I203" s="505"/>
      <c r="J203" s="506"/>
      <c r="K203" s="506"/>
      <c r="L203" s="539"/>
      <c r="M203" s="539"/>
      <c r="N203" s="507"/>
      <c r="O203" s="507"/>
      <c r="P203" s="507"/>
    </row>
    <row r="204" spans="1:16" ht="12.75">
      <c r="A204" s="433"/>
      <c r="B204" s="441"/>
      <c r="C204" s="458" t="s">
        <v>234</v>
      </c>
      <c r="D204" s="514">
        <v>1981</v>
      </c>
      <c r="E204" s="514">
        <v>1981</v>
      </c>
      <c r="F204" s="514"/>
      <c r="G204" s="514">
        <v>1981</v>
      </c>
      <c r="H204" s="514"/>
      <c r="I204" s="514"/>
      <c r="J204" s="516"/>
      <c r="K204" s="542"/>
      <c r="L204" s="516"/>
      <c r="M204" s="516"/>
      <c r="N204" s="507"/>
      <c r="O204" s="507"/>
      <c r="P204" s="507"/>
    </row>
    <row r="205" spans="1:16" ht="12.75">
      <c r="A205" s="433"/>
      <c r="B205" s="441"/>
      <c r="C205" s="458" t="s">
        <v>235</v>
      </c>
      <c r="D205" s="514">
        <v>2486</v>
      </c>
      <c r="E205" s="514">
        <v>2486</v>
      </c>
      <c r="F205" s="514"/>
      <c r="G205" s="514">
        <v>2486</v>
      </c>
      <c r="H205" s="514"/>
      <c r="I205" s="514"/>
      <c r="J205" s="516"/>
      <c r="K205" s="516"/>
      <c r="L205" s="516"/>
      <c r="M205" s="516"/>
      <c r="N205" s="507"/>
      <c r="O205" s="507"/>
      <c r="P205" s="507"/>
    </row>
    <row r="206" spans="1:16" ht="12.75">
      <c r="A206" s="395"/>
      <c r="B206" s="442"/>
      <c r="C206" s="458" t="s">
        <v>237</v>
      </c>
      <c r="D206" s="514">
        <v>1092</v>
      </c>
      <c r="E206" s="514">
        <v>1092</v>
      </c>
      <c r="F206" s="514"/>
      <c r="G206" s="514">
        <v>1092</v>
      </c>
      <c r="H206" s="514"/>
      <c r="I206" s="514"/>
      <c r="J206" s="516"/>
      <c r="K206" s="542"/>
      <c r="L206" s="516"/>
      <c r="M206" s="516"/>
      <c r="N206" s="507"/>
      <c r="O206" s="507"/>
      <c r="P206" s="507"/>
    </row>
    <row r="207" spans="1:16" ht="12.75">
      <c r="A207" s="395"/>
      <c r="B207" s="443"/>
      <c r="C207" s="458" t="s">
        <v>335</v>
      </c>
      <c r="D207" s="514">
        <v>981</v>
      </c>
      <c r="E207" s="514">
        <v>981</v>
      </c>
      <c r="F207" s="514"/>
      <c r="G207" s="514">
        <v>981</v>
      </c>
      <c r="H207" s="514"/>
      <c r="I207" s="514"/>
      <c r="J207" s="516"/>
      <c r="K207" s="516"/>
      <c r="L207" s="516"/>
      <c r="M207" s="516"/>
      <c r="N207" s="507"/>
      <c r="O207" s="507"/>
      <c r="P207" s="507"/>
    </row>
    <row r="208" spans="1:16" ht="12.75">
      <c r="A208" s="413"/>
      <c r="B208" s="412">
        <v>85495</v>
      </c>
      <c r="C208" s="407" t="s">
        <v>196</v>
      </c>
      <c r="D208" s="505">
        <f>SUM(D209:D214)</f>
        <v>127141</v>
      </c>
      <c r="E208" s="505">
        <f>SUM(E209:E214)</f>
        <v>127141</v>
      </c>
      <c r="F208" s="505"/>
      <c r="G208" s="505">
        <f>SUM(G209:G214)</f>
        <v>127141</v>
      </c>
      <c r="H208" s="505"/>
      <c r="I208" s="505"/>
      <c r="J208" s="498"/>
      <c r="K208" s="539"/>
      <c r="L208" s="539"/>
      <c r="M208" s="539"/>
      <c r="N208" s="507"/>
      <c r="O208" s="507"/>
      <c r="P208" s="507"/>
    </row>
    <row r="209" spans="1:16" ht="12.75">
      <c r="A209" s="433"/>
      <c r="B209" s="441"/>
      <c r="C209" s="458" t="s">
        <v>205</v>
      </c>
      <c r="D209" s="510">
        <v>9686</v>
      </c>
      <c r="E209" s="510">
        <v>9686</v>
      </c>
      <c r="F209" s="510"/>
      <c r="G209" s="510">
        <v>9686</v>
      </c>
      <c r="H209" s="510"/>
      <c r="I209" s="510"/>
      <c r="J209" s="512"/>
      <c r="K209" s="512"/>
      <c r="L209" s="516"/>
      <c r="M209" s="516"/>
      <c r="N209" s="517"/>
      <c r="O209" s="517"/>
      <c r="P209" s="517"/>
    </row>
    <row r="210" spans="1:16" ht="12.75">
      <c r="A210" s="433"/>
      <c r="B210" s="441"/>
      <c r="C210" s="458" t="s">
        <v>234</v>
      </c>
      <c r="D210" s="510">
        <v>2660</v>
      </c>
      <c r="E210" s="510">
        <v>2660</v>
      </c>
      <c r="F210" s="510"/>
      <c r="G210" s="510">
        <v>2660</v>
      </c>
      <c r="H210" s="510"/>
      <c r="I210" s="510"/>
      <c r="J210" s="512"/>
      <c r="K210" s="512"/>
      <c r="L210" s="516"/>
      <c r="M210" s="516"/>
      <c r="N210" s="507"/>
      <c r="O210" s="507"/>
      <c r="P210" s="507"/>
    </row>
    <row r="211" spans="1:16" ht="12.75">
      <c r="A211" s="433"/>
      <c r="B211" s="441"/>
      <c r="C211" s="458" t="s">
        <v>235</v>
      </c>
      <c r="D211" s="510">
        <v>862</v>
      </c>
      <c r="E211" s="510">
        <v>862</v>
      </c>
      <c r="F211" s="510"/>
      <c r="G211" s="510">
        <v>862</v>
      </c>
      <c r="H211" s="510"/>
      <c r="I211" s="510"/>
      <c r="J211" s="512"/>
      <c r="K211" s="512"/>
      <c r="L211" s="516"/>
      <c r="M211" s="516"/>
      <c r="N211" s="507"/>
      <c r="O211" s="507"/>
      <c r="P211" s="507"/>
    </row>
    <row r="212" spans="1:16" ht="12.75">
      <c r="A212" s="433"/>
      <c r="B212" s="441"/>
      <c r="C212" s="462" t="s">
        <v>237</v>
      </c>
      <c r="D212" s="522">
        <v>1189</v>
      </c>
      <c r="E212" s="522">
        <v>1189</v>
      </c>
      <c r="F212" s="522"/>
      <c r="G212" s="522">
        <v>1189</v>
      </c>
      <c r="H212" s="522"/>
      <c r="I212" s="522"/>
      <c r="J212" s="566"/>
      <c r="K212" s="567"/>
      <c r="L212" s="567"/>
      <c r="M212" s="567"/>
      <c r="N212" s="507"/>
      <c r="O212" s="507"/>
      <c r="P212" s="507"/>
    </row>
    <row r="213" spans="1:16" ht="12.75">
      <c r="A213" s="433"/>
      <c r="B213" s="441"/>
      <c r="C213" s="462" t="s">
        <v>337</v>
      </c>
      <c r="D213" s="522">
        <v>50000</v>
      </c>
      <c r="E213" s="522">
        <v>50000</v>
      </c>
      <c r="F213" s="522"/>
      <c r="G213" s="522">
        <v>50000</v>
      </c>
      <c r="H213" s="522"/>
      <c r="I213" s="522"/>
      <c r="J213" s="566"/>
      <c r="K213" s="567"/>
      <c r="L213" s="567"/>
      <c r="M213" s="567"/>
      <c r="N213" s="507"/>
      <c r="O213" s="507"/>
      <c r="P213" s="507"/>
    </row>
    <row r="214" spans="1:16" ht="12.75">
      <c r="A214" s="435"/>
      <c r="B214" s="437"/>
      <c r="C214" s="463" t="s">
        <v>215</v>
      </c>
      <c r="D214" s="510">
        <v>62744</v>
      </c>
      <c r="E214" s="510">
        <v>62744</v>
      </c>
      <c r="F214" s="510"/>
      <c r="G214" s="510">
        <v>62744</v>
      </c>
      <c r="H214" s="510"/>
      <c r="I214" s="510"/>
      <c r="J214" s="512"/>
      <c r="K214" s="567"/>
      <c r="L214" s="567"/>
      <c r="M214" s="567"/>
      <c r="N214" s="507"/>
      <c r="O214" s="507"/>
      <c r="P214" s="507"/>
    </row>
    <row r="215" spans="1:16" ht="12.75">
      <c r="A215" s="451"/>
      <c r="B215" s="452"/>
      <c r="C215" s="439"/>
      <c r="D215" s="581"/>
      <c r="E215" s="581"/>
      <c r="F215" s="581"/>
      <c r="G215" s="581"/>
      <c r="H215" s="581"/>
      <c r="I215" s="581"/>
      <c r="J215" s="582"/>
      <c r="K215" s="582"/>
      <c r="L215" s="582"/>
      <c r="M215" s="582"/>
      <c r="N215" s="580"/>
      <c r="O215" s="580"/>
      <c r="P215" s="580"/>
    </row>
    <row r="216" spans="1:16" ht="12.75">
      <c r="A216" s="451"/>
      <c r="B216" s="452"/>
      <c r="C216" s="439"/>
      <c r="D216" s="581"/>
      <c r="E216" s="581"/>
      <c r="F216" s="581"/>
      <c r="G216" s="581"/>
      <c r="H216" s="581"/>
      <c r="I216" s="581"/>
      <c r="J216" s="582"/>
      <c r="K216" s="582"/>
      <c r="L216" s="582"/>
      <c r="M216" s="582"/>
      <c r="N216" s="580"/>
      <c r="O216" s="580"/>
      <c r="P216" s="580"/>
    </row>
    <row r="217" spans="1:16" ht="12.75">
      <c r="A217" s="451"/>
      <c r="B217" s="452"/>
      <c r="C217" s="439"/>
      <c r="D217" s="581"/>
      <c r="E217" s="581"/>
      <c r="F217" s="581"/>
      <c r="G217" s="581"/>
      <c r="H217" s="581"/>
      <c r="I217" s="581"/>
      <c r="J217" s="582"/>
      <c r="K217" s="582"/>
      <c r="L217" s="582"/>
      <c r="M217" s="582"/>
      <c r="N217" s="580"/>
      <c r="O217" s="580"/>
      <c r="P217" s="580"/>
    </row>
    <row r="218" spans="1:16" ht="12.75">
      <c r="A218" s="451"/>
      <c r="B218" s="452"/>
      <c r="C218" s="439"/>
      <c r="D218" s="581"/>
      <c r="E218" s="581"/>
      <c r="F218" s="581"/>
      <c r="G218" s="581"/>
      <c r="H218" s="581"/>
      <c r="I218" s="581"/>
      <c r="J218" s="582"/>
      <c r="K218" s="582"/>
      <c r="L218" s="582"/>
      <c r="M218" s="582"/>
      <c r="N218" s="580"/>
      <c r="O218" s="580"/>
      <c r="P218" s="580"/>
    </row>
    <row r="219" spans="1:16" ht="12.75">
      <c r="A219" s="451"/>
      <c r="B219" s="452"/>
      <c r="C219" s="439"/>
      <c r="D219" s="581"/>
      <c r="E219" s="581"/>
      <c r="F219" s="581"/>
      <c r="G219" s="581"/>
      <c r="H219" s="581"/>
      <c r="I219" s="581"/>
      <c r="J219" s="582"/>
      <c r="K219" s="582"/>
      <c r="L219" s="582"/>
      <c r="M219" s="582"/>
      <c r="N219" s="580"/>
      <c r="O219" s="580"/>
      <c r="P219" s="580"/>
    </row>
    <row r="220" spans="1:16" ht="12.75">
      <c r="A220" s="451"/>
      <c r="B220" s="452"/>
      <c r="C220" s="439"/>
      <c r="D220" s="581"/>
      <c r="E220" s="581"/>
      <c r="F220" s="581"/>
      <c r="G220" s="581"/>
      <c r="H220" s="581"/>
      <c r="I220" s="581"/>
      <c r="J220" s="582"/>
      <c r="K220" s="582"/>
      <c r="L220" s="582"/>
      <c r="M220" s="582"/>
      <c r="N220" s="580"/>
      <c r="O220" s="580"/>
      <c r="P220" s="580"/>
    </row>
    <row r="221" spans="1:16" ht="12.75">
      <c r="A221" s="451"/>
      <c r="B221" s="452"/>
      <c r="C221" s="439"/>
      <c r="D221" s="581"/>
      <c r="E221" s="581"/>
      <c r="F221" s="581"/>
      <c r="G221" s="581"/>
      <c r="H221" s="581"/>
      <c r="I221" s="581"/>
      <c r="J221" s="582"/>
      <c r="K221" s="582"/>
      <c r="L221" s="582"/>
      <c r="M221" s="582"/>
      <c r="N221" s="580"/>
      <c r="O221" s="580"/>
      <c r="P221" s="580"/>
    </row>
    <row r="222" spans="1:16" ht="15">
      <c r="A222" s="451"/>
      <c r="B222" s="452"/>
      <c r="C222" s="439"/>
      <c r="D222" s="581"/>
      <c r="E222" s="581"/>
      <c r="F222" s="128"/>
      <c r="G222" s="128"/>
      <c r="H222" s="128" t="s">
        <v>414</v>
      </c>
      <c r="I222" s="128"/>
      <c r="J222" s="582"/>
      <c r="K222" s="582"/>
      <c r="L222" s="582"/>
      <c r="M222" s="582"/>
      <c r="N222" s="580"/>
      <c r="O222" s="580"/>
      <c r="P222" s="580"/>
    </row>
    <row r="223" spans="1:12" ht="15">
      <c r="A223" s="451"/>
      <c r="B223" s="452"/>
      <c r="C223" s="439"/>
      <c r="D223" s="128"/>
      <c r="E223" s="128"/>
      <c r="G223" s="128"/>
      <c r="H223" s="128"/>
      <c r="I223" s="128"/>
      <c r="J223" s="129"/>
      <c r="K223" s="272"/>
      <c r="L223" s="272"/>
    </row>
    <row r="224" spans="1:16" ht="12.75">
      <c r="A224" s="392"/>
      <c r="B224" s="393"/>
      <c r="C224" s="393"/>
      <c r="D224" s="466"/>
      <c r="E224" s="467"/>
      <c r="F224" s="468"/>
      <c r="G224" s="469" t="s">
        <v>73</v>
      </c>
      <c r="H224" s="470"/>
      <c r="I224" s="470"/>
      <c r="J224" s="471"/>
      <c r="K224" s="471"/>
      <c r="L224" s="472"/>
      <c r="M224" s="379"/>
      <c r="N224" s="473"/>
      <c r="O224" s="473"/>
      <c r="P224" s="474"/>
    </row>
    <row r="225" spans="1:16" ht="12.75">
      <c r="A225" s="381"/>
      <c r="B225" s="394"/>
      <c r="C225" s="394"/>
      <c r="D225" s="475"/>
      <c r="E225" s="476"/>
      <c r="F225" s="477"/>
      <c r="G225" s="478" t="s">
        <v>164</v>
      </c>
      <c r="H225" s="478"/>
      <c r="I225" s="478"/>
      <c r="J225" s="479"/>
      <c r="K225" s="479"/>
      <c r="L225" s="383"/>
      <c r="M225" s="394"/>
      <c r="N225" s="379" t="s">
        <v>164</v>
      </c>
      <c r="O225" s="382"/>
      <c r="P225" s="383"/>
    </row>
    <row r="226" spans="1:16" ht="12.75">
      <c r="A226" s="395" t="s">
        <v>1</v>
      </c>
      <c r="B226" s="396" t="s">
        <v>2</v>
      </c>
      <c r="C226" s="396" t="s">
        <v>165</v>
      </c>
      <c r="D226" s="475"/>
      <c r="E226" s="475"/>
      <c r="F226" s="475" t="s">
        <v>166</v>
      </c>
      <c r="G226" s="475" t="s">
        <v>7</v>
      </c>
      <c r="H226" s="481" t="s">
        <v>167</v>
      </c>
      <c r="I226" s="475" t="s">
        <v>168</v>
      </c>
      <c r="J226" s="481" t="s">
        <v>169</v>
      </c>
      <c r="K226" s="475" t="s">
        <v>170</v>
      </c>
      <c r="L226" s="395" t="s">
        <v>7</v>
      </c>
      <c r="M226" s="395" t="s">
        <v>170</v>
      </c>
      <c r="N226" s="482"/>
      <c r="O226" s="444" t="s">
        <v>164</v>
      </c>
      <c r="P226" s="444"/>
    </row>
    <row r="227" spans="1:16" ht="12.75">
      <c r="A227" s="395"/>
      <c r="B227" s="396"/>
      <c r="C227" s="396"/>
      <c r="D227" s="475" t="s">
        <v>72</v>
      </c>
      <c r="E227" s="475" t="s">
        <v>7</v>
      </c>
      <c r="F227" s="475" t="s">
        <v>171</v>
      </c>
      <c r="G227" s="475" t="s">
        <v>172</v>
      </c>
      <c r="H227" s="481" t="s">
        <v>173</v>
      </c>
      <c r="I227" s="475" t="s">
        <v>174</v>
      </c>
      <c r="J227" s="481" t="s">
        <v>175</v>
      </c>
      <c r="K227" s="475" t="s">
        <v>318</v>
      </c>
      <c r="L227" s="395" t="s">
        <v>257</v>
      </c>
      <c r="M227" s="395" t="s">
        <v>176</v>
      </c>
      <c r="N227" s="483" t="s">
        <v>323</v>
      </c>
      <c r="O227" s="395" t="s">
        <v>327</v>
      </c>
      <c r="P227" s="395" t="s">
        <v>331</v>
      </c>
    </row>
    <row r="228" spans="1:16" ht="12.75">
      <c r="A228" s="395"/>
      <c r="B228" s="396"/>
      <c r="C228" s="396"/>
      <c r="D228" s="475" t="s">
        <v>379</v>
      </c>
      <c r="E228" s="475" t="s">
        <v>177</v>
      </c>
      <c r="F228" s="475" t="s">
        <v>178</v>
      </c>
      <c r="G228" s="475" t="s">
        <v>179</v>
      </c>
      <c r="H228" s="481" t="s">
        <v>177</v>
      </c>
      <c r="I228" s="475" t="s">
        <v>180</v>
      </c>
      <c r="J228" s="481" t="s">
        <v>181</v>
      </c>
      <c r="K228" s="475" t="s">
        <v>319</v>
      </c>
      <c r="L228" s="395" t="s">
        <v>321</v>
      </c>
      <c r="M228" s="395"/>
      <c r="N228" s="482" t="s">
        <v>324</v>
      </c>
      <c r="O228" s="395" t="s">
        <v>328</v>
      </c>
      <c r="P228" s="395" t="s">
        <v>332</v>
      </c>
    </row>
    <row r="229" spans="1:16" ht="12.75">
      <c r="A229" s="395"/>
      <c r="B229" s="396"/>
      <c r="C229" s="396"/>
      <c r="D229" s="475" t="s">
        <v>338</v>
      </c>
      <c r="E229" s="475"/>
      <c r="F229" s="475" t="s">
        <v>182</v>
      </c>
      <c r="G229" s="475" t="s">
        <v>183</v>
      </c>
      <c r="H229" s="481"/>
      <c r="I229" s="475" t="s">
        <v>184</v>
      </c>
      <c r="J229" s="481" t="s">
        <v>185</v>
      </c>
      <c r="K229" s="475" t="s">
        <v>320</v>
      </c>
      <c r="L229" s="395" t="s">
        <v>322</v>
      </c>
      <c r="M229" s="395"/>
      <c r="N229" s="482" t="s">
        <v>325</v>
      </c>
      <c r="O229" s="395" t="s">
        <v>185</v>
      </c>
      <c r="P229" s="395" t="s">
        <v>333</v>
      </c>
    </row>
    <row r="230" spans="1:16" ht="12.75">
      <c r="A230" s="395"/>
      <c r="B230" s="396"/>
      <c r="C230" s="396"/>
      <c r="D230" s="475"/>
      <c r="E230" s="475"/>
      <c r="F230" s="475"/>
      <c r="G230" s="475"/>
      <c r="H230" s="481"/>
      <c r="I230" s="475"/>
      <c r="J230" s="481" t="s">
        <v>186</v>
      </c>
      <c r="K230" s="475"/>
      <c r="L230" s="395"/>
      <c r="M230" s="395"/>
      <c r="N230" s="482" t="s">
        <v>326</v>
      </c>
      <c r="O230" s="395" t="s">
        <v>329</v>
      </c>
      <c r="P230" s="395" t="s">
        <v>334</v>
      </c>
    </row>
    <row r="231" spans="1:16" ht="12.75">
      <c r="A231" s="395"/>
      <c r="B231" s="396"/>
      <c r="C231" s="396"/>
      <c r="D231" s="475"/>
      <c r="E231" s="475"/>
      <c r="F231" s="475"/>
      <c r="G231" s="475"/>
      <c r="H231" s="481"/>
      <c r="I231" s="475"/>
      <c r="J231" s="481" t="s">
        <v>330</v>
      </c>
      <c r="K231" s="475"/>
      <c r="L231" s="395"/>
      <c r="M231" s="395"/>
      <c r="N231" s="482"/>
      <c r="O231" s="475" t="s">
        <v>330</v>
      </c>
      <c r="P231" s="395"/>
    </row>
    <row r="232" spans="1:16" s="36" customFormat="1" ht="12.75">
      <c r="A232" s="397"/>
      <c r="B232" s="398"/>
      <c r="C232" s="398"/>
      <c r="D232" s="480"/>
      <c r="E232" s="480"/>
      <c r="F232" s="480"/>
      <c r="G232" s="480"/>
      <c r="H232" s="481"/>
      <c r="I232" s="480"/>
      <c r="J232" s="481" t="s">
        <v>187</v>
      </c>
      <c r="K232" s="480"/>
      <c r="L232" s="397"/>
      <c r="M232" s="397"/>
      <c r="N232" s="484"/>
      <c r="O232" s="480" t="s">
        <v>187</v>
      </c>
      <c r="P232" s="397"/>
    </row>
    <row r="233" spans="1:16" ht="12.75">
      <c r="A233" s="397">
        <v>1</v>
      </c>
      <c r="B233" s="397">
        <v>2</v>
      </c>
      <c r="C233" s="455">
        <v>3</v>
      </c>
      <c r="D233" s="518">
        <v>4</v>
      </c>
      <c r="E233" s="518">
        <v>5</v>
      </c>
      <c r="F233" s="518">
        <v>6</v>
      </c>
      <c r="G233" s="518">
        <v>7</v>
      </c>
      <c r="H233" s="518">
        <v>8</v>
      </c>
      <c r="I233" s="518">
        <v>9</v>
      </c>
      <c r="J233" s="518">
        <v>10</v>
      </c>
      <c r="K233" s="518">
        <v>11</v>
      </c>
      <c r="L233" s="455">
        <v>12</v>
      </c>
      <c r="M233" s="455">
        <v>13</v>
      </c>
      <c r="N233" s="455">
        <v>14</v>
      </c>
      <c r="O233" s="455">
        <v>15</v>
      </c>
      <c r="P233" s="455">
        <v>16</v>
      </c>
    </row>
    <row r="234" spans="1:16" ht="12.75">
      <c r="A234" s="417">
        <v>900</v>
      </c>
      <c r="B234" s="453"/>
      <c r="C234" s="464" t="s">
        <v>311</v>
      </c>
      <c r="D234" s="485">
        <f>D237+D238</f>
        <v>2001995</v>
      </c>
      <c r="E234" s="549">
        <v>130000</v>
      </c>
      <c r="F234" s="485"/>
      <c r="G234" s="549">
        <v>110000</v>
      </c>
      <c r="H234" s="485">
        <v>20000</v>
      </c>
      <c r="I234" s="549"/>
      <c r="J234" s="487"/>
      <c r="K234" s="568"/>
      <c r="L234" s="487"/>
      <c r="M234" s="487">
        <v>1871995</v>
      </c>
      <c r="N234" s="509"/>
      <c r="O234" s="509">
        <v>1871995</v>
      </c>
      <c r="P234" s="509"/>
    </row>
    <row r="235" spans="1:16" ht="12.75">
      <c r="A235" s="433"/>
      <c r="B235" s="411">
        <v>90019</v>
      </c>
      <c r="C235" s="456" t="s">
        <v>312</v>
      </c>
      <c r="D235" s="490"/>
      <c r="E235" s="491"/>
      <c r="F235" s="490"/>
      <c r="G235" s="491"/>
      <c r="H235" s="490"/>
      <c r="I235" s="491"/>
      <c r="J235" s="492"/>
      <c r="K235" s="569"/>
      <c r="L235" s="492"/>
      <c r="M235" s="492"/>
      <c r="N235" s="507"/>
      <c r="O235" s="507"/>
      <c r="P235" s="507"/>
    </row>
    <row r="236" spans="1:16" ht="12.75">
      <c r="A236" s="433"/>
      <c r="B236" s="415"/>
      <c r="C236" s="456" t="s">
        <v>313</v>
      </c>
      <c r="D236" s="522"/>
      <c r="E236" s="521"/>
      <c r="F236" s="522"/>
      <c r="G236" s="521"/>
      <c r="H236" s="522"/>
      <c r="I236" s="521"/>
      <c r="J236" s="566"/>
      <c r="K236" s="570"/>
      <c r="L236" s="566"/>
      <c r="M236" s="566"/>
      <c r="N236" s="507"/>
      <c r="O236" s="507"/>
      <c r="P236" s="507"/>
    </row>
    <row r="237" spans="1:16" ht="12.75">
      <c r="A237" s="433"/>
      <c r="B237" s="416"/>
      <c r="C237" s="456" t="s">
        <v>314</v>
      </c>
      <c r="D237" s="490">
        <v>130000</v>
      </c>
      <c r="E237" s="491">
        <v>130000</v>
      </c>
      <c r="F237" s="490"/>
      <c r="G237" s="491">
        <v>110000</v>
      </c>
      <c r="H237" s="490">
        <v>20000</v>
      </c>
      <c r="I237" s="491"/>
      <c r="J237" s="492"/>
      <c r="K237" s="569"/>
      <c r="L237" s="492"/>
      <c r="M237" s="492"/>
      <c r="N237" s="513"/>
      <c r="O237" s="513"/>
      <c r="P237" s="513"/>
    </row>
    <row r="238" spans="1:16" ht="12.75">
      <c r="A238" s="433"/>
      <c r="B238" s="440">
        <v>90095</v>
      </c>
      <c r="C238" s="456" t="s">
        <v>231</v>
      </c>
      <c r="D238" s="490">
        <f>D239+D244</f>
        <v>1871995</v>
      </c>
      <c r="E238" s="491"/>
      <c r="F238" s="490"/>
      <c r="G238" s="491"/>
      <c r="H238" s="490"/>
      <c r="I238" s="491"/>
      <c r="J238" s="492"/>
      <c r="K238" s="569"/>
      <c r="L238" s="657"/>
      <c r="M238" s="657">
        <v>1871995</v>
      </c>
      <c r="N238" s="658"/>
      <c r="O238" s="659">
        <v>1871995</v>
      </c>
      <c r="P238" s="658"/>
    </row>
    <row r="239" spans="1:16" ht="12.75">
      <c r="A239" s="433"/>
      <c r="B239" s="440"/>
      <c r="C239" s="661" t="s">
        <v>463</v>
      </c>
      <c r="D239" s="663">
        <f>SUM(D240:D243)</f>
        <v>1311995</v>
      </c>
      <c r="E239" s="491"/>
      <c r="F239" s="490"/>
      <c r="G239" s="491"/>
      <c r="H239" s="490"/>
      <c r="I239" s="491"/>
      <c r="J239" s="492"/>
      <c r="K239" s="569"/>
      <c r="L239" s="657"/>
      <c r="M239" s="657"/>
      <c r="N239" s="658"/>
      <c r="O239" s="659"/>
      <c r="P239" s="658"/>
    </row>
    <row r="240" spans="1:16" ht="12.75">
      <c r="A240" s="433"/>
      <c r="B240" s="440"/>
      <c r="C240" s="660" t="s">
        <v>388</v>
      </c>
      <c r="D240" s="662">
        <v>761995</v>
      </c>
      <c r="E240" s="491"/>
      <c r="F240" s="490"/>
      <c r="G240" s="491"/>
      <c r="H240" s="490"/>
      <c r="I240" s="491"/>
      <c r="J240" s="492"/>
      <c r="K240" s="569"/>
      <c r="L240" s="657"/>
      <c r="M240" s="657"/>
      <c r="N240" s="658"/>
      <c r="O240" s="659"/>
      <c r="P240" s="658"/>
    </row>
    <row r="241" spans="1:16" ht="12.75">
      <c r="A241" s="433"/>
      <c r="B241" s="440"/>
      <c r="C241" s="660" t="s">
        <v>389</v>
      </c>
      <c r="D241" s="662">
        <v>250000</v>
      </c>
      <c r="E241" s="491"/>
      <c r="F241" s="490"/>
      <c r="G241" s="491"/>
      <c r="H241" s="490"/>
      <c r="I241" s="491"/>
      <c r="J241" s="492"/>
      <c r="K241" s="569"/>
      <c r="L241" s="657"/>
      <c r="M241" s="657"/>
      <c r="N241" s="658"/>
      <c r="O241" s="659"/>
      <c r="P241" s="658"/>
    </row>
    <row r="242" spans="1:16" ht="12.75">
      <c r="A242" s="433"/>
      <c r="B242" s="440"/>
      <c r="C242" s="660" t="s">
        <v>390</v>
      </c>
      <c r="D242" s="662">
        <v>200000</v>
      </c>
      <c r="E242" s="491"/>
      <c r="F242" s="490"/>
      <c r="G242" s="491"/>
      <c r="H242" s="490"/>
      <c r="I242" s="491"/>
      <c r="J242" s="492"/>
      <c r="K242" s="569"/>
      <c r="L242" s="657"/>
      <c r="M242" s="657"/>
      <c r="N242" s="658"/>
      <c r="O242" s="659"/>
      <c r="P242" s="658"/>
    </row>
    <row r="243" spans="1:16" ht="12.75">
      <c r="A243" s="433"/>
      <c r="B243" s="440"/>
      <c r="C243" s="660" t="s">
        <v>391</v>
      </c>
      <c r="D243" s="662">
        <v>100000</v>
      </c>
      <c r="E243" s="491"/>
      <c r="F243" s="490"/>
      <c r="G243" s="491"/>
      <c r="H243" s="490"/>
      <c r="I243" s="491"/>
      <c r="J243" s="492"/>
      <c r="K243" s="569"/>
      <c r="L243" s="657"/>
      <c r="M243" s="657"/>
      <c r="N243" s="658"/>
      <c r="O243" s="659"/>
      <c r="P243" s="658"/>
    </row>
    <row r="244" spans="1:16" ht="12.75">
      <c r="A244" s="433"/>
      <c r="B244" s="440"/>
      <c r="C244" s="660" t="s">
        <v>392</v>
      </c>
      <c r="D244" s="662">
        <v>560000</v>
      </c>
      <c r="E244" s="491"/>
      <c r="F244" s="490"/>
      <c r="G244" s="491"/>
      <c r="H244" s="490"/>
      <c r="I244" s="491"/>
      <c r="J244" s="492"/>
      <c r="K244" s="569"/>
      <c r="L244" s="657"/>
      <c r="M244" s="657"/>
      <c r="N244" s="658"/>
      <c r="O244" s="659"/>
      <c r="P244" s="658"/>
    </row>
    <row r="245" spans="1:16" ht="12.75">
      <c r="A245" s="410">
        <v>921</v>
      </c>
      <c r="B245" s="410"/>
      <c r="C245" s="464" t="s">
        <v>241</v>
      </c>
      <c r="D245" s="485"/>
      <c r="E245" s="549"/>
      <c r="F245" s="485"/>
      <c r="G245" s="549"/>
      <c r="H245" s="485"/>
      <c r="I245" s="549"/>
      <c r="J245" s="487"/>
      <c r="K245" s="571"/>
      <c r="L245" s="571"/>
      <c r="M245" s="571"/>
      <c r="N245" s="528"/>
      <c r="O245" s="529"/>
      <c r="P245" s="528"/>
    </row>
    <row r="246" spans="1:16" ht="12.75">
      <c r="A246" s="409"/>
      <c r="B246" s="405"/>
      <c r="C246" s="465" t="s">
        <v>242</v>
      </c>
      <c r="D246" s="501">
        <f>D247+D249</f>
        <v>42000</v>
      </c>
      <c r="E246" s="531">
        <f>E247+E249</f>
        <v>42000</v>
      </c>
      <c r="F246" s="501"/>
      <c r="G246" s="531"/>
      <c r="H246" s="501">
        <f>H247+H249</f>
        <v>42000</v>
      </c>
      <c r="I246" s="531"/>
      <c r="J246" s="504"/>
      <c r="K246" s="572"/>
      <c r="L246" s="572"/>
      <c r="M246" s="572"/>
      <c r="N246" s="533"/>
      <c r="O246" s="534"/>
      <c r="P246" s="533"/>
    </row>
    <row r="247" spans="1:16" ht="12.75">
      <c r="A247" s="406"/>
      <c r="B247" s="440">
        <v>92116</v>
      </c>
      <c r="C247" s="414" t="s">
        <v>243</v>
      </c>
      <c r="D247" s="496">
        <v>17000</v>
      </c>
      <c r="E247" s="496">
        <v>17000</v>
      </c>
      <c r="F247" s="496"/>
      <c r="G247" s="496"/>
      <c r="H247" s="496">
        <v>17000</v>
      </c>
      <c r="I247" s="496"/>
      <c r="J247" s="498"/>
      <c r="K247" s="573"/>
      <c r="L247" s="547"/>
      <c r="M247" s="547"/>
      <c r="N247" s="389"/>
      <c r="O247" s="389"/>
      <c r="P247" s="389"/>
    </row>
    <row r="248" spans="1:16" ht="12.75">
      <c r="A248" s="433"/>
      <c r="B248" s="441"/>
      <c r="C248" s="437" t="s">
        <v>215</v>
      </c>
      <c r="D248" s="574">
        <v>17000</v>
      </c>
      <c r="E248" s="574">
        <v>17000</v>
      </c>
      <c r="F248" s="574"/>
      <c r="G248" s="574"/>
      <c r="H248" s="574">
        <v>17000</v>
      </c>
      <c r="I248" s="574"/>
      <c r="J248" s="515"/>
      <c r="K248" s="516"/>
      <c r="L248" s="515"/>
      <c r="M248" s="515"/>
      <c r="N248" s="507"/>
      <c r="O248" s="507"/>
      <c r="P248" s="507"/>
    </row>
    <row r="249" spans="1:16" ht="12.75">
      <c r="A249" s="668"/>
      <c r="B249" s="411">
        <v>92120</v>
      </c>
      <c r="C249" s="414" t="s">
        <v>395</v>
      </c>
      <c r="D249" s="496">
        <v>25000</v>
      </c>
      <c r="E249" s="496">
        <v>25000</v>
      </c>
      <c r="F249" s="496"/>
      <c r="G249" s="496"/>
      <c r="H249" s="496">
        <v>25000</v>
      </c>
      <c r="I249" s="496"/>
      <c r="J249" s="498"/>
      <c r="K249" s="506"/>
      <c r="L249" s="498"/>
      <c r="M249" s="498"/>
      <c r="N249" s="513"/>
      <c r="O249" s="513"/>
      <c r="P249" s="513"/>
    </row>
    <row r="250" spans="1:16" ht="12.75">
      <c r="A250" s="417">
        <v>926</v>
      </c>
      <c r="B250" s="417"/>
      <c r="C250" s="405" t="s">
        <v>162</v>
      </c>
      <c r="D250" s="501">
        <f>D251</f>
        <v>100000</v>
      </c>
      <c r="E250" s="501">
        <v>100000</v>
      </c>
      <c r="F250" s="501"/>
      <c r="G250" s="501">
        <v>60000</v>
      </c>
      <c r="H250" s="501">
        <v>40000</v>
      </c>
      <c r="I250" s="501"/>
      <c r="J250" s="554"/>
      <c r="K250" s="575"/>
      <c r="L250" s="509"/>
      <c r="M250" s="509"/>
      <c r="N250" s="509"/>
      <c r="O250" s="488"/>
      <c r="P250" s="488"/>
    </row>
    <row r="251" spans="1:16" ht="12.75">
      <c r="A251" s="413"/>
      <c r="B251" s="440">
        <v>92695</v>
      </c>
      <c r="C251" s="407" t="s">
        <v>231</v>
      </c>
      <c r="D251" s="505">
        <v>100000</v>
      </c>
      <c r="E251" s="505">
        <v>100000</v>
      </c>
      <c r="F251" s="505"/>
      <c r="G251" s="505">
        <v>60000</v>
      </c>
      <c r="H251" s="505">
        <v>40000</v>
      </c>
      <c r="I251" s="505"/>
      <c r="J251" s="498"/>
      <c r="K251" s="539"/>
      <c r="L251" s="539"/>
      <c r="M251" s="539"/>
      <c r="N251" s="507"/>
      <c r="O251" s="507"/>
      <c r="P251" s="507"/>
    </row>
    <row r="252" spans="1:16" ht="12.75">
      <c r="A252" s="435"/>
      <c r="B252" s="437"/>
      <c r="C252" s="437" t="s">
        <v>215</v>
      </c>
      <c r="D252" s="574">
        <v>100000</v>
      </c>
      <c r="E252" s="574">
        <v>100000</v>
      </c>
      <c r="F252" s="574"/>
      <c r="G252" s="574">
        <v>60000</v>
      </c>
      <c r="H252" s="574">
        <v>40000</v>
      </c>
      <c r="I252" s="574"/>
      <c r="J252" s="515"/>
      <c r="K252" s="515"/>
      <c r="L252" s="516"/>
      <c r="M252" s="516"/>
      <c r="N252" s="507"/>
      <c r="O252" s="507"/>
      <c r="P252" s="507"/>
    </row>
    <row r="253" spans="1:16" ht="12.75">
      <c r="A253" s="405"/>
      <c r="B253" s="405"/>
      <c r="C253" s="405" t="s">
        <v>244</v>
      </c>
      <c r="D253" s="501">
        <f>D16+D19+D22+D25+D29+D56+D67+D70+D72+D101+D145+D152+D171+D190+D234+D246+D250</f>
        <v>59148252</v>
      </c>
      <c r="E253" s="563">
        <f>E16+E19+E22+E25+E29+E56+E67+E70+E72+E101+E145+E152+E171+E190+E234+E246+E250</f>
        <v>53335542</v>
      </c>
      <c r="F253" s="584">
        <f>F16+F19+F22+F25+F29+F56+F67+F70+F72+F101+F145+F152+F171+F190+F234+F246+F250</f>
        <v>31280223</v>
      </c>
      <c r="G253" s="563">
        <f>G16+G19+G22+G25+G29+G56+G67+G72+G101+G152+G171+G190+G250+G234+G145</f>
        <v>14773155</v>
      </c>
      <c r="H253" s="563">
        <f>H56+H101+H152+H171+H190+H234+H246+H250</f>
        <v>4737469</v>
      </c>
      <c r="I253" s="584">
        <f>I16+I19+I22+I56+I101+I145+I152+I171+I190+I234+I246+I250+I67</f>
        <v>787200</v>
      </c>
      <c r="J253" s="584">
        <f>J171</f>
        <v>546099</v>
      </c>
      <c r="K253" s="584">
        <f>K145</f>
        <v>511396</v>
      </c>
      <c r="L253" s="536">
        <f>L70</f>
        <v>700000</v>
      </c>
      <c r="M253" s="536">
        <f>M22+M25+M29+M56+M190+M250+M234+M152</f>
        <v>5812710</v>
      </c>
      <c r="N253" s="536">
        <f>N22+N29+N152</f>
        <v>125450</v>
      </c>
      <c r="O253" s="536">
        <f>O56+O234</f>
        <v>2383774</v>
      </c>
      <c r="P253" s="536"/>
    </row>
    <row r="254" spans="2:16" ht="12.75">
      <c r="B254" s="595"/>
      <c r="C254" s="595"/>
      <c r="D254" s="576"/>
      <c r="E254" s="577"/>
      <c r="F254" s="576"/>
      <c r="G254" s="576"/>
      <c r="H254" s="576"/>
      <c r="I254" s="576"/>
      <c r="J254" s="596"/>
      <c r="K254" s="595"/>
      <c r="L254" s="597"/>
      <c r="M254" s="380"/>
      <c r="N254" s="37"/>
      <c r="O254" s="37"/>
      <c r="P254" s="37"/>
    </row>
    <row r="255" spans="2:16" ht="12.75">
      <c r="B255" s="595"/>
      <c r="C255" s="595"/>
      <c r="D255" s="576"/>
      <c r="E255" s="577"/>
      <c r="F255" s="576"/>
      <c r="G255" s="576"/>
      <c r="H255" s="576"/>
      <c r="I255" s="576"/>
      <c r="J255" s="596"/>
      <c r="K255" s="595"/>
      <c r="L255" s="597"/>
      <c r="M255" s="598"/>
      <c r="N255" s="599"/>
      <c r="O255" s="585"/>
      <c r="P255" s="585"/>
    </row>
    <row r="256" spans="2:14" ht="12.75">
      <c r="B256" s="595"/>
      <c r="C256" s="595"/>
      <c r="D256" s="576"/>
      <c r="E256" s="577"/>
      <c r="F256" s="576"/>
      <c r="G256" s="576"/>
      <c r="H256" s="576"/>
      <c r="I256" s="576"/>
      <c r="J256" s="596"/>
      <c r="K256" s="595"/>
      <c r="L256" s="597"/>
      <c r="M256" s="607"/>
      <c r="N256" s="37"/>
    </row>
    <row r="257" spans="2:14" ht="12.75">
      <c r="B257" s="595"/>
      <c r="C257" s="595"/>
      <c r="D257" s="576"/>
      <c r="E257" s="577"/>
      <c r="F257" s="576"/>
      <c r="G257" s="576"/>
      <c r="H257" s="576"/>
      <c r="I257" s="576"/>
      <c r="J257" s="596"/>
      <c r="K257" s="595"/>
      <c r="L257" s="595"/>
      <c r="M257" s="607"/>
      <c r="N257" s="37"/>
    </row>
    <row r="258" spans="2:14" ht="12.75">
      <c r="B258" s="595"/>
      <c r="C258" s="595"/>
      <c r="D258" s="576"/>
      <c r="E258" s="576"/>
      <c r="F258" s="576"/>
      <c r="G258" s="576"/>
      <c r="H258" s="576"/>
      <c r="I258" s="576"/>
      <c r="J258" s="596"/>
      <c r="K258" s="595"/>
      <c r="L258" s="595"/>
      <c r="M258" s="380"/>
      <c r="N258" s="37"/>
    </row>
    <row r="259" spans="2:14" ht="12.75">
      <c r="B259" s="595"/>
      <c r="C259" s="595"/>
      <c r="D259" s="576"/>
      <c r="E259" s="576"/>
      <c r="F259" s="576"/>
      <c r="G259" s="576"/>
      <c r="H259" s="576"/>
      <c r="I259" s="576"/>
      <c r="J259" s="596"/>
      <c r="K259" s="595"/>
      <c r="L259" s="595"/>
      <c r="M259" s="380"/>
      <c r="N259" s="37"/>
    </row>
    <row r="260" spans="2:14" ht="12.75">
      <c r="B260" s="595"/>
      <c r="C260" s="595"/>
      <c r="D260" s="576"/>
      <c r="E260" s="577"/>
      <c r="F260" s="576"/>
      <c r="G260" s="576"/>
      <c r="H260" s="576"/>
      <c r="I260" s="576"/>
      <c r="J260" s="596"/>
      <c r="K260" s="595"/>
      <c r="L260" s="595"/>
      <c r="M260" s="380"/>
      <c r="N260" s="37"/>
    </row>
    <row r="261" spans="2:14" ht="12.75">
      <c r="B261" s="595"/>
      <c r="C261" s="595"/>
      <c r="D261" s="576"/>
      <c r="E261" s="576"/>
      <c r="F261" s="576"/>
      <c r="G261" s="576"/>
      <c r="H261" s="576"/>
      <c r="I261" s="576"/>
      <c r="J261" s="596"/>
      <c r="K261" s="595"/>
      <c r="L261" s="595"/>
      <c r="M261" s="380"/>
      <c r="N261" s="37"/>
    </row>
    <row r="262" spans="2:14" ht="12.75">
      <c r="B262" s="595"/>
      <c r="C262" s="595"/>
      <c r="D262" s="576"/>
      <c r="E262" s="576"/>
      <c r="F262" s="576"/>
      <c r="G262" s="576"/>
      <c r="H262" s="576"/>
      <c r="I262" s="576"/>
      <c r="J262" s="576"/>
      <c r="K262" s="576"/>
      <c r="L262" s="595"/>
      <c r="M262" s="380"/>
      <c r="N262" s="37"/>
    </row>
    <row r="263" spans="2:14" ht="12.75">
      <c r="B263" s="595"/>
      <c r="C263" s="595"/>
      <c r="D263" s="576"/>
      <c r="E263" s="576"/>
      <c r="F263" s="576"/>
      <c r="G263" s="576"/>
      <c r="H263" s="576"/>
      <c r="I263" s="576"/>
      <c r="J263" s="596"/>
      <c r="K263" s="595"/>
      <c r="L263" s="595"/>
      <c r="M263" s="380"/>
      <c r="N263" s="37"/>
    </row>
    <row r="264" spans="2:14" ht="12.75">
      <c r="B264" s="595"/>
      <c r="C264" s="595"/>
      <c r="D264" s="600"/>
      <c r="E264" s="576"/>
      <c r="F264" s="576"/>
      <c r="G264" s="576"/>
      <c r="H264" s="576"/>
      <c r="I264" s="576"/>
      <c r="J264" s="596"/>
      <c r="K264" s="595"/>
      <c r="L264" s="595"/>
      <c r="M264" s="380"/>
      <c r="N264" s="37"/>
    </row>
    <row r="265" spans="2:14" ht="12.75">
      <c r="B265" s="595"/>
      <c r="C265" s="595"/>
      <c r="D265" s="601"/>
      <c r="E265" s="576"/>
      <c r="F265" s="576"/>
      <c r="G265" s="576"/>
      <c r="H265" s="576"/>
      <c r="I265" s="576"/>
      <c r="J265" s="596"/>
      <c r="K265" s="595"/>
      <c r="L265" s="595"/>
      <c r="M265" s="380"/>
      <c r="N265" s="37"/>
    </row>
    <row r="266" spans="2:14" ht="15">
      <c r="B266" s="595"/>
      <c r="C266" s="595"/>
      <c r="D266" s="576"/>
      <c r="E266" s="576"/>
      <c r="F266" s="576"/>
      <c r="G266" s="235"/>
      <c r="H266" s="270" t="s">
        <v>350</v>
      </c>
      <c r="I266" s="576"/>
      <c r="J266" s="596"/>
      <c r="K266" s="595"/>
      <c r="L266" s="595"/>
      <c r="M266" s="380"/>
      <c r="N266" s="37"/>
    </row>
    <row r="267" spans="2:14" ht="12.75">
      <c r="B267" s="595"/>
      <c r="C267" s="595"/>
      <c r="D267" s="576"/>
      <c r="E267" s="576"/>
      <c r="F267" s="576"/>
      <c r="G267" s="576"/>
      <c r="H267" s="576"/>
      <c r="I267" s="576"/>
      <c r="J267" s="596"/>
      <c r="K267" s="595"/>
      <c r="L267" s="595"/>
      <c r="M267" s="380"/>
      <c r="N267" s="37"/>
    </row>
    <row r="268" spans="2:14" ht="12.75">
      <c r="B268" s="595"/>
      <c r="C268" s="595"/>
      <c r="D268" s="576"/>
      <c r="E268" s="603"/>
      <c r="F268" s="576"/>
      <c r="G268" s="576"/>
      <c r="H268" s="576"/>
      <c r="I268" s="576"/>
      <c r="J268" s="596"/>
      <c r="K268" s="595"/>
      <c r="L268" s="595"/>
      <c r="M268" s="380"/>
      <c r="N268" s="37"/>
    </row>
    <row r="269" spans="2:14" ht="12.75">
      <c r="B269" s="595"/>
      <c r="C269" s="595"/>
      <c r="D269" s="576"/>
      <c r="E269" s="576"/>
      <c r="F269" s="576"/>
      <c r="G269" s="576"/>
      <c r="H269" s="576"/>
      <c r="I269" s="576"/>
      <c r="J269" s="596"/>
      <c r="K269" s="595"/>
      <c r="L269" s="595"/>
      <c r="M269" s="380"/>
      <c r="N269" s="37"/>
    </row>
    <row r="270" spans="2:14" ht="12.75">
      <c r="B270" s="595"/>
      <c r="C270" s="595"/>
      <c r="D270" s="600"/>
      <c r="E270" s="576"/>
      <c r="F270" s="576"/>
      <c r="G270" s="576"/>
      <c r="H270" s="576"/>
      <c r="I270" s="576"/>
      <c r="J270" s="596"/>
      <c r="K270" s="595"/>
      <c r="L270" s="595"/>
      <c r="M270" s="380"/>
      <c r="N270" s="37"/>
    </row>
    <row r="271" spans="2:14" ht="12.75">
      <c r="B271" s="595"/>
      <c r="C271" s="595"/>
      <c r="D271" s="576"/>
      <c r="E271" s="576"/>
      <c r="F271" s="576"/>
      <c r="G271" s="576"/>
      <c r="H271" s="576"/>
      <c r="I271" s="576"/>
      <c r="J271" s="596"/>
      <c r="K271" s="595"/>
      <c r="L271" s="595"/>
      <c r="M271" s="380"/>
      <c r="N271" s="37"/>
    </row>
    <row r="272" spans="2:14" ht="15">
      <c r="B272" s="595"/>
      <c r="C272" s="595"/>
      <c r="D272" s="576"/>
      <c r="E272" s="576"/>
      <c r="F272" s="576"/>
      <c r="G272" s="235"/>
      <c r="H272" s="576"/>
      <c r="I272" s="576"/>
      <c r="J272" s="596"/>
      <c r="K272" s="595"/>
      <c r="L272" s="595"/>
      <c r="M272" s="380"/>
      <c r="N272" s="37"/>
    </row>
    <row r="273" spans="2:14" ht="12.75">
      <c r="B273" s="595"/>
      <c r="C273" s="595"/>
      <c r="D273" s="576"/>
      <c r="E273" s="576"/>
      <c r="F273" s="576"/>
      <c r="G273" s="576"/>
      <c r="H273" s="576"/>
      <c r="I273" s="576"/>
      <c r="J273" s="596"/>
      <c r="K273" s="595"/>
      <c r="L273" s="595"/>
      <c r="M273" s="380"/>
      <c r="N273" s="37"/>
    </row>
    <row r="274" spans="2:14" ht="12.75">
      <c r="B274" s="595"/>
      <c r="C274" s="595"/>
      <c r="D274" s="601"/>
      <c r="E274" s="576"/>
      <c r="F274" s="576"/>
      <c r="G274" s="576"/>
      <c r="H274" s="576"/>
      <c r="I274" s="576"/>
      <c r="J274" s="596"/>
      <c r="K274" s="595"/>
      <c r="L274" s="595"/>
      <c r="M274" s="380"/>
      <c r="N274" s="37"/>
    </row>
    <row r="275" spans="2:14" ht="12.75">
      <c r="B275" s="595"/>
      <c r="C275" s="595"/>
      <c r="D275" s="576"/>
      <c r="E275" s="576"/>
      <c r="F275" s="576"/>
      <c r="G275" s="576"/>
      <c r="H275" s="576"/>
      <c r="I275" s="576"/>
      <c r="J275" s="596"/>
      <c r="K275" s="595"/>
      <c r="L275" s="595"/>
      <c r="M275" s="380"/>
      <c r="N275" s="37"/>
    </row>
    <row r="276" spans="2:14" ht="12.75">
      <c r="B276" s="595"/>
      <c r="C276" s="595"/>
      <c r="D276" s="601"/>
      <c r="E276" s="306"/>
      <c r="F276" s="576"/>
      <c r="G276" s="576"/>
      <c r="H276" s="576"/>
      <c r="I276" s="576"/>
      <c r="J276" s="596"/>
      <c r="K276" s="604"/>
      <c r="L276" s="604"/>
      <c r="M276" s="380"/>
      <c r="N276" s="37"/>
    </row>
    <row r="277" spans="2:14" ht="12.75">
      <c r="B277" s="595"/>
      <c r="C277" s="595"/>
      <c r="D277" s="601"/>
      <c r="E277" s="576"/>
      <c r="F277" s="576"/>
      <c r="G277" s="576"/>
      <c r="H277" s="576"/>
      <c r="I277" s="576"/>
      <c r="J277" s="596"/>
      <c r="K277" s="595"/>
      <c r="L277" s="595"/>
      <c r="M277" s="380"/>
      <c r="N277" s="37"/>
    </row>
    <row r="278" spans="2:14" ht="12.75">
      <c r="B278" s="595"/>
      <c r="C278" s="595"/>
      <c r="D278" s="576"/>
      <c r="E278" s="576"/>
      <c r="F278" s="576"/>
      <c r="G278" s="576"/>
      <c r="H278" s="602"/>
      <c r="I278" s="576"/>
      <c r="J278" s="596"/>
      <c r="K278" s="605"/>
      <c r="L278" s="605"/>
      <c r="M278" s="380"/>
      <c r="N278" s="37"/>
    </row>
    <row r="279" spans="2:14" ht="12.75">
      <c r="B279" s="595"/>
      <c r="C279" s="595"/>
      <c r="D279" s="576"/>
      <c r="E279" s="576"/>
      <c r="F279" s="576"/>
      <c r="G279" s="576"/>
      <c r="H279" s="576"/>
      <c r="I279" s="576"/>
      <c r="J279" s="596"/>
      <c r="K279" s="605"/>
      <c r="L279" s="605"/>
      <c r="M279" s="380"/>
      <c r="N279" s="37"/>
    </row>
    <row r="280" spans="2:14" ht="12.75">
      <c r="B280" s="595"/>
      <c r="C280" s="595"/>
      <c r="D280" s="576"/>
      <c r="E280" s="576"/>
      <c r="F280" s="576"/>
      <c r="G280" s="576"/>
      <c r="H280" s="576"/>
      <c r="I280" s="576"/>
      <c r="J280" s="596"/>
      <c r="K280" s="606"/>
      <c r="L280" s="606"/>
      <c r="M280" s="380"/>
      <c r="N280" s="37"/>
    </row>
    <row r="281" spans="2:14" ht="12.75">
      <c r="B281" s="595"/>
      <c r="C281" s="595"/>
      <c r="D281" s="576"/>
      <c r="E281" s="576"/>
      <c r="F281" s="576"/>
      <c r="G281" s="576"/>
      <c r="H281" s="576"/>
      <c r="I281" s="576"/>
      <c r="J281" s="596"/>
      <c r="K281" s="606"/>
      <c r="L281" s="606"/>
      <c r="M281" s="380"/>
      <c r="N281" s="37"/>
    </row>
    <row r="282" spans="2:14" ht="12.75">
      <c r="B282" s="595"/>
      <c r="C282" s="595"/>
      <c r="D282" s="576"/>
      <c r="E282" s="576"/>
      <c r="F282" s="576"/>
      <c r="G282" s="576"/>
      <c r="H282" s="576"/>
      <c r="I282" s="576"/>
      <c r="J282" s="596"/>
      <c r="K282" s="606"/>
      <c r="L282" s="606"/>
      <c r="M282" s="380"/>
      <c r="N282" s="37"/>
    </row>
    <row r="283" spans="2:14" ht="12.75">
      <c r="B283" s="595"/>
      <c r="C283" s="595"/>
      <c r="D283" s="576"/>
      <c r="E283" s="576"/>
      <c r="F283" s="576"/>
      <c r="G283" s="576"/>
      <c r="H283" s="576"/>
      <c r="I283" s="576"/>
      <c r="J283" s="596"/>
      <c r="K283" s="606"/>
      <c r="L283" s="606"/>
      <c r="M283" s="380"/>
      <c r="N283" s="37"/>
    </row>
    <row r="284" spans="2:14" ht="12.75">
      <c r="B284" s="380"/>
      <c r="C284" s="380"/>
      <c r="D284" s="607"/>
      <c r="E284" s="607"/>
      <c r="F284" s="607"/>
      <c r="G284" s="607"/>
      <c r="H284" s="607"/>
      <c r="I284" s="607"/>
      <c r="J284" s="608"/>
      <c r="K284" s="609"/>
      <c r="L284" s="609"/>
      <c r="M284" s="380"/>
      <c r="N284" s="37"/>
    </row>
    <row r="285" spans="2:14" ht="12.75">
      <c r="B285" s="380"/>
      <c r="C285" s="380"/>
      <c r="D285" s="607"/>
      <c r="E285" s="607"/>
      <c r="F285" s="607"/>
      <c r="G285" s="607"/>
      <c r="H285" s="607"/>
      <c r="I285" s="607"/>
      <c r="J285" s="608"/>
      <c r="K285" s="610"/>
      <c r="L285" s="610"/>
      <c r="M285" s="380"/>
      <c r="N285" s="37"/>
    </row>
    <row r="286" spans="2:14" ht="12.75">
      <c r="B286" s="380"/>
      <c r="C286" s="380"/>
      <c r="D286" s="607"/>
      <c r="E286" s="607"/>
      <c r="F286" s="607"/>
      <c r="G286" s="607"/>
      <c r="H286" s="607"/>
      <c r="I286" s="607"/>
      <c r="J286" s="608"/>
      <c r="K286" s="610"/>
      <c r="L286" s="610"/>
      <c r="M286" s="380"/>
      <c r="N286" s="37"/>
    </row>
    <row r="287" spans="2:14" ht="12.75">
      <c r="B287" s="380"/>
      <c r="C287" s="380"/>
      <c r="D287" s="607"/>
      <c r="E287" s="607"/>
      <c r="F287" s="607"/>
      <c r="G287" s="607"/>
      <c r="H287" s="607"/>
      <c r="I287" s="607"/>
      <c r="J287" s="608"/>
      <c r="K287" s="610"/>
      <c r="L287" s="610"/>
      <c r="M287" s="380"/>
      <c r="N287" s="37"/>
    </row>
    <row r="288" spans="2:14" ht="12.75">
      <c r="B288" s="380"/>
      <c r="C288" s="380"/>
      <c r="D288" s="607"/>
      <c r="E288" s="607"/>
      <c r="F288" s="607"/>
      <c r="G288" s="607"/>
      <c r="H288" s="607"/>
      <c r="I288" s="607"/>
      <c r="J288" s="608"/>
      <c r="K288" s="610"/>
      <c r="L288" s="610"/>
      <c r="M288" s="380"/>
      <c r="N288" s="37"/>
    </row>
    <row r="289" spans="2:14" ht="12.75">
      <c r="B289" s="380"/>
      <c r="C289" s="380"/>
      <c r="D289" s="607"/>
      <c r="E289" s="607"/>
      <c r="F289" s="607"/>
      <c r="G289" s="607"/>
      <c r="H289" s="607"/>
      <c r="I289" s="607"/>
      <c r="J289" s="608"/>
      <c r="K289" s="610"/>
      <c r="L289" s="610"/>
      <c r="M289" s="380"/>
      <c r="N289" s="37"/>
    </row>
    <row r="290" spans="2:14" ht="12.75">
      <c r="B290" s="380"/>
      <c r="C290" s="380"/>
      <c r="D290" s="607"/>
      <c r="E290" s="607"/>
      <c r="F290" s="607"/>
      <c r="G290" s="607"/>
      <c r="H290" s="607"/>
      <c r="I290" s="607"/>
      <c r="J290" s="608"/>
      <c r="K290" s="610"/>
      <c r="L290" s="610"/>
      <c r="M290" s="380"/>
      <c r="N290" s="37"/>
    </row>
    <row r="291" spans="2:14" ht="12.75">
      <c r="B291" s="380"/>
      <c r="C291" s="380"/>
      <c r="D291" s="607"/>
      <c r="E291" s="607"/>
      <c r="F291" s="607"/>
      <c r="G291" s="607"/>
      <c r="H291" s="607"/>
      <c r="I291" s="607"/>
      <c r="J291" s="608"/>
      <c r="K291" s="380"/>
      <c r="L291" s="380"/>
      <c r="M291" s="380"/>
      <c r="N291" s="37"/>
    </row>
    <row r="292" spans="2:14" ht="12.75">
      <c r="B292" s="380"/>
      <c r="C292" s="380"/>
      <c r="D292" s="607"/>
      <c r="E292" s="607"/>
      <c r="F292" s="607"/>
      <c r="G292" s="607"/>
      <c r="H292" s="607"/>
      <c r="I292" s="607"/>
      <c r="J292" s="608"/>
      <c r="K292" s="380"/>
      <c r="L292" s="380"/>
      <c r="M292" s="380"/>
      <c r="N292" s="37"/>
    </row>
    <row r="293" spans="2:14" ht="12.75">
      <c r="B293" s="380"/>
      <c r="C293" s="380"/>
      <c r="D293" s="607"/>
      <c r="E293" s="607"/>
      <c r="F293" s="607"/>
      <c r="G293" s="607"/>
      <c r="H293" s="607"/>
      <c r="I293" s="607"/>
      <c r="J293" s="608"/>
      <c r="K293" s="380"/>
      <c r="L293" s="380"/>
      <c r="M293" s="380"/>
      <c r="N293" s="37"/>
    </row>
    <row r="294" spans="2:14" ht="12.75">
      <c r="B294" s="380"/>
      <c r="C294" s="380"/>
      <c r="D294" s="607"/>
      <c r="E294" s="607"/>
      <c r="F294" s="607"/>
      <c r="G294" s="607"/>
      <c r="H294" s="607"/>
      <c r="I294" s="607"/>
      <c r="J294" s="608"/>
      <c r="K294" s="380"/>
      <c r="L294" s="380"/>
      <c r="M294" s="380"/>
      <c r="N294" s="37"/>
    </row>
    <row r="295" spans="2:14" ht="12.75">
      <c r="B295" s="380"/>
      <c r="C295" s="380"/>
      <c r="D295" s="607"/>
      <c r="E295" s="607"/>
      <c r="F295" s="607"/>
      <c r="G295" s="607"/>
      <c r="H295" s="607"/>
      <c r="I295" s="607"/>
      <c r="J295" s="608"/>
      <c r="K295" s="380"/>
      <c r="L295" s="380"/>
      <c r="M295" s="380"/>
      <c r="N295" s="37"/>
    </row>
    <row r="296" spans="2:14" ht="12.75">
      <c r="B296" s="380"/>
      <c r="C296" s="380"/>
      <c r="D296" s="607"/>
      <c r="E296" s="607"/>
      <c r="F296" s="607"/>
      <c r="G296" s="607"/>
      <c r="H296" s="607"/>
      <c r="I296" s="607"/>
      <c r="J296" s="608"/>
      <c r="K296" s="380"/>
      <c r="L296" s="380"/>
      <c r="M296" s="380"/>
      <c r="N296" s="37"/>
    </row>
    <row r="297" spans="2:14" ht="12.75">
      <c r="B297" s="380"/>
      <c r="C297" s="380"/>
      <c r="D297" s="607"/>
      <c r="E297" s="607"/>
      <c r="F297" s="607"/>
      <c r="G297" s="607"/>
      <c r="H297" s="607"/>
      <c r="I297" s="607"/>
      <c r="J297" s="608"/>
      <c r="K297" s="380"/>
      <c r="L297" s="380"/>
      <c r="M297" s="380"/>
      <c r="N297" s="37"/>
    </row>
    <row r="298" spans="2:14" ht="12.75">
      <c r="B298" s="380"/>
      <c r="C298" s="380"/>
      <c r="D298" s="607"/>
      <c r="E298" s="607"/>
      <c r="F298" s="607"/>
      <c r="G298" s="607"/>
      <c r="H298" s="607"/>
      <c r="I298" s="607"/>
      <c r="J298" s="608"/>
      <c r="K298" s="380"/>
      <c r="L298" s="380"/>
      <c r="M298" s="380"/>
      <c r="N298" s="37"/>
    </row>
    <row r="299" spans="2:14" ht="12.75">
      <c r="B299" s="380"/>
      <c r="C299" s="380"/>
      <c r="D299" s="607"/>
      <c r="E299" s="607"/>
      <c r="F299" s="607"/>
      <c r="G299" s="607"/>
      <c r="H299" s="607"/>
      <c r="I299" s="607"/>
      <c r="J299" s="608"/>
      <c r="K299" s="380"/>
      <c r="L299" s="380"/>
      <c r="M299" s="380"/>
      <c r="N299" s="37"/>
    </row>
    <row r="300" spans="2:14" ht="12.75">
      <c r="B300" s="611"/>
      <c r="C300" s="611"/>
      <c r="D300" s="380"/>
      <c r="E300" s="612"/>
      <c r="F300" s="607"/>
      <c r="G300" s="607"/>
      <c r="H300" s="607"/>
      <c r="I300" s="607"/>
      <c r="J300" s="608"/>
      <c r="K300" s="380"/>
      <c r="L300" s="380"/>
      <c r="M300" s="380"/>
      <c r="N300" s="37"/>
    </row>
    <row r="301" spans="2:14" ht="12.75">
      <c r="B301" s="611"/>
      <c r="C301" s="611"/>
      <c r="D301" s="380"/>
      <c r="E301" s="612"/>
      <c r="F301" s="607"/>
      <c r="G301" s="607"/>
      <c r="H301" s="607"/>
      <c r="I301" s="607"/>
      <c r="J301" s="608"/>
      <c r="K301" s="380"/>
      <c r="L301" s="380"/>
      <c r="M301" s="380"/>
      <c r="N301" s="37"/>
    </row>
    <row r="302" spans="2:14" ht="12.75">
      <c r="B302" s="611"/>
      <c r="C302" s="611"/>
      <c r="D302" s="380"/>
      <c r="E302" s="612"/>
      <c r="F302" s="607"/>
      <c r="G302" s="607"/>
      <c r="H302" s="607"/>
      <c r="I302" s="607"/>
      <c r="J302" s="608"/>
      <c r="K302" s="609"/>
      <c r="L302" s="609"/>
      <c r="M302" s="380"/>
      <c r="N302" s="37"/>
    </row>
    <row r="303" spans="2:14" ht="12.75">
      <c r="B303" s="611"/>
      <c r="C303" s="611"/>
      <c r="D303" s="613"/>
      <c r="E303" s="607"/>
      <c r="F303" s="607"/>
      <c r="G303" s="607"/>
      <c r="H303" s="607"/>
      <c r="I303" s="607"/>
      <c r="J303" s="608"/>
      <c r="K303" s="610"/>
      <c r="L303" s="610"/>
      <c r="M303" s="380"/>
      <c r="N303" s="37"/>
    </row>
    <row r="304" spans="2:14" ht="12.75">
      <c r="B304" s="611"/>
      <c r="C304" s="380"/>
      <c r="D304" s="613"/>
      <c r="E304" s="607"/>
      <c r="F304" s="607"/>
      <c r="G304" s="607"/>
      <c r="H304" s="607"/>
      <c r="I304" s="607"/>
      <c r="J304" s="608"/>
      <c r="K304" s="610"/>
      <c r="L304" s="610"/>
      <c r="M304" s="380"/>
      <c r="N304" s="37"/>
    </row>
    <row r="305" spans="2:14" ht="12.75">
      <c r="B305" s="611"/>
      <c r="C305" s="380"/>
      <c r="D305" s="614"/>
      <c r="E305" s="607"/>
      <c r="F305" s="607"/>
      <c r="G305" s="607"/>
      <c r="H305" s="607"/>
      <c r="I305" s="607"/>
      <c r="J305" s="608"/>
      <c r="K305" s="610"/>
      <c r="L305" s="610"/>
      <c r="M305" s="380"/>
      <c r="N305" s="37"/>
    </row>
    <row r="306" spans="2:14" ht="12.75">
      <c r="B306" s="611"/>
      <c r="C306" s="380"/>
      <c r="D306" s="614"/>
      <c r="E306" s="607"/>
      <c r="F306" s="607"/>
      <c r="G306" s="607"/>
      <c r="H306" s="607"/>
      <c r="I306" s="607"/>
      <c r="J306" s="608"/>
      <c r="K306" s="610"/>
      <c r="L306" s="610"/>
      <c r="M306" s="380"/>
      <c r="N306" s="37"/>
    </row>
    <row r="307" spans="2:14" ht="12.75">
      <c r="B307" s="380"/>
      <c r="C307" s="380"/>
      <c r="D307" s="614"/>
      <c r="E307" s="607"/>
      <c r="F307" s="607"/>
      <c r="G307" s="607"/>
      <c r="H307" s="607"/>
      <c r="I307" s="607"/>
      <c r="J307" s="608"/>
      <c r="K307" s="610"/>
      <c r="L307" s="610"/>
      <c r="M307" s="380"/>
      <c r="N307" s="37"/>
    </row>
    <row r="308" spans="2:14" ht="12.75">
      <c r="B308" s="380"/>
      <c r="C308" s="380"/>
      <c r="D308" s="607"/>
      <c r="E308" s="607"/>
      <c r="F308" s="607"/>
      <c r="G308" s="607"/>
      <c r="H308" s="607"/>
      <c r="I308" s="607"/>
      <c r="J308" s="608"/>
      <c r="K308" s="610"/>
      <c r="L308" s="610"/>
      <c r="M308" s="380"/>
      <c r="N308" s="37"/>
    </row>
    <row r="309" spans="2:14" ht="12.75">
      <c r="B309" s="380"/>
      <c r="C309" s="380"/>
      <c r="D309" s="607"/>
      <c r="E309" s="607"/>
      <c r="F309" s="607"/>
      <c r="G309" s="607"/>
      <c r="H309" s="607"/>
      <c r="I309" s="607"/>
      <c r="J309" s="608"/>
      <c r="K309" s="610"/>
      <c r="L309" s="610"/>
      <c r="M309" s="380"/>
      <c r="N309" s="37"/>
    </row>
    <row r="310" spans="2:14" ht="12.75">
      <c r="B310" s="380"/>
      <c r="C310" s="380"/>
      <c r="D310" s="607"/>
      <c r="E310" s="607"/>
      <c r="F310" s="607"/>
      <c r="G310" s="607"/>
      <c r="H310" s="607"/>
      <c r="I310" s="607"/>
      <c r="J310" s="608"/>
      <c r="K310" s="380"/>
      <c r="L310" s="380"/>
      <c r="M310" s="380"/>
      <c r="N310" s="37"/>
    </row>
    <row r="311" spans="2:14" ht="12.75">
      <c r="B311" s="380"/>
      <c r="C311" s="380"/>
      <c r="D311" s="607"/>
      <c r="E311" s="607"/>
      <c r="F311" s="607"/>
      <c r="G311" s="607"/>
      <c r="H311" s="607"/>
      <c r="I311" s="607"/>
      <c r="J311" s="608"/>
      <c r="K311" s="380"/>
      <c r="L311" s="380"/>
      <c r="M311" s="380"/>
      <c r="N311" s="37"/>
    </row>
    <row r="312" spans="2:14" ht="12.75">
      <c r="B312" s="380"/>
      <c r="C312" s="380"/>
      <c r="D312" s="607"/>
      <c r="E312" s="607"/>
      <c r="F312" s="607"/>
      <c r="G312" s="607"/>
      <c r="H312" s="607"/>
      <c r="I312" s="607"/>
      <c r="J312" s="608"/>
      <c r="K312" s="380"/>
      <c r="L312" s="380"/>
      <c r="M312" s="380"/>
      <c r="N312" s="37"/>
    </row>
    <row r="313" spans="2:14" ht="12.75">
      <c r="B313" s="380"/>
      <c r="C313" s="380"/>
      <c r="D313" s="607"/>
      <c r="E313" s="607"/>
      <c r="F313" s="607"/>
      <c r="G313" s="607"/>
      <c r="H313" s="607"/>
      <c r="I313" s="607"/>
      <c r="J313" s="608"/>
      <c r="K313" s="380"/>
      <c r="L313" s="380"/>
      <c r="M313" s="380"/>
      <c r="N313" s="37"/>
    </row>
    <row r="314" spans="2:14" ht="12.75">
      <c r="B314" s="380"/>
      <c r="C314" s="380"/>
      <c r="D314" s="607"/>
      <c r="E314" s="607"/>
      <c r="F314" s="607"/>
      <c r="G314" s="607"/>
      <c r="H314" s="607"/>
      <c r="I314" s="607"/>
      <c r="J314" s="608"/>
      <c r="K314" s="380"/>
      <c r="L314" s="380"/>
      <c r="M314" s="380"/>
      <c r="N314" s="37"/>
    </row>
    <row r="315" spans="2:14" ht="12.75">
      <c r="B315" s="380"/>
      <c r="C315" s="380"/>
      <c r="D315" s="607"/>
      <c r="E315" s="607"/>
      <c r="F315" s="607"/>
      <c r="G315" s="607"/>
      <c r="H315" s="607"/>
      <c r="I315" s="607"/>
      <c r="J315" s="608"/>
      <c r="K315" s="380"/>
      <c r="L315" s="380"/>
      <c r="M315" s="380"/>
      <c r="N315" s="37"/>
    </row>
    <row r="316" spans="2:14" ht="12.75">
      <c r="B316" s="380"/>
      <c r="C316" s="380"/>
      <c r="D316" s="607"/>
      <c r="E316" s="607"/>
      <c r="F316" s="607"/>
      <c r="G316" s="607"/>
      <c r="H316" s="607"/>
      <c r="I316" s="607"/>
      <c r="J316" s="608"/>
      <c r="K316" s="380"/>
      <c r="L316" s="380"/>
      <c r="M316" s="380"/>
      <c r="N316" s="37"/>
    </row>
    <row r="317" spans="2:14" ht="12.75">
      <c r="B317" s="380"/>
      <c r="C317" s="380"/>
      <c r="D317" s="607"/>
      <c r="E317" s="607"/>
      <c r="F317" s="607"/>
      <c r="G317" s="607"/>
      <c r="H317" s="607"/>
      <c r="I317" s="607"/>
      <c r="J317" s="608"/>
      <c r="K317" s="380"/>
      <c r="L317" s="380"/>
      <c r="M317" s="380"/>
      <c r="N317" s="37"/>
    </row>
    <row r="318" spans="2:14" ht="12.75">
      <c r="B318" s="380"/>
      <c r="C318" s="380"/>
      <c r="D318" s="607"/>
      <c r="E318" s="607"/>
      <c r="F318" s="607"/>
      <c r="G318" s="607"/>
      <c r="H318" s="607"/>
      <c r="I318" s="607"/>
      <c r="J318" s="608"/>
      <c r="K318" s="380"/>
      <c r="L318" s="380"/>
      <c r="M318" s="380"/>
      <c r="N318" s="37"/>
    </row>
    <row r="319" spans="2:14" ht="12.75">
      <c r="B319" s="380"/>
      <c r="C319" s="380"/>
      <c r="D319" s="607"/>
      <c r="E319" s="607"/>
      <c r="F319" s="607"/>
      <c r="G319" s="607"/>
      <c r="H319" s="607"/>
      <c r="I319" s="607"/>
      <c r="J319" s="608"/>
      <c r="K319" s="380"/>
      <c r="L319" s="380"/>
      <c r="M319" s="380"/>
      <c r="N319" s="37"/>
    </row>
    <row r="320" spans="2:14" ht="12.75">
      <c r="B320" s="380"/>
      <c r="C320" s="380"/>
      <c r="D320" s="607"/>
      <c r="E320" s="607"/>
      <c r="F320" s="607"/>
      <c r="G320" s="607"/>
      <c r="H320" s="607"/>
      <c r="I320" s="607"/>
      <c r="J320" s="608"/>
      <c r="K320" s="380"/>
      <c r="L320" s="380"/>
      <c r="M320" s="380"/>
      <c r="N320" s="37"/>
    </row>
    <row r="321" spans="2:14" ht="12.75">
      <c r="B321" s="380"/>
      <c r="C321" s="380"/>
      <c r="D321" s="607"/>
      <c r="E321" s="607"/>
      <c r="F321" s="607"/>
      <c r="G321" s="607"/>
      <c r="H321" s="607"/>
      <c r="I321" s="607"/>
      <c r="J321" s="608"/>
      <c r="K321" s="380"/>
      <c r="L321" s="380"/>
      <c r="M321" s="380"/>
      <c r="N321" s="37"/>
    </row>
    <row r="322" spans="2:14" ht="12.75">
      <c r="B322" s="380"/>
      <c r="C322" s="380"/>
      <c r="D322" s="615"/>
      <c r="E322" s="607"/>
      <c r="F322" s="607"/>
      <c r="G322" s="607"/>
      <c r="H322" s="607"/>
      <c r="I322" s="607"/>
      <c r="J322" s="608"/>
      <c r="K322" s="380"/>
      <c r="L322" s="380"/>
      <c r="M322" s="380"/>
      <c r="N322" s="37"/>
    </row>
    <row r="323" spans="2:14" ht="12.75">
      <c r="B323" s="380"/>
      <c r="C323" s="380"/>
      <c r="D323" s="607"/>
      <c r="E323" s="607"/>
      <c r="F323" s="607"/>
      <c r="G323" s="607"/>
      <c r="H323" s="607"/>
      <c r="I323" s="607"/>
      <c r="J323" s="608"/>
      <c r="K323" s="380"/>
      <c r="L323" s="380"/>
      <c r="M323" s="380"/>
      <c r="N323" s="37"/>
    </row>
    <row r="324" spans="2:14" ht="12.75">
      <c r="B324" s="380"/>
      <c r="C324" s="380"/>
      <c r="D324" s="607"/>
      <c r="E324" s="607"/>
      <c r="F324" s="607"/>
      <c r="G324" s="607"/>
      <c r="H324" s="607"/>
      <c r="I324" s="607"/>
      <c r="J324" s="608"/>
      <c r="K324" s="380"/>
      <c r="L324" s="380"/>
      <c r="M324" s="380"/>
      <c r="N324" s="37"/>
    </row>
    <row r="325" spans="2:14" ht="12.75">
      <c r="B325" s="380"/>
      <c r="C325" s="380"/>
      <c r="D325" s="607"/>
      <c r="E325" s="607"/>
      <c r="F325" s="607"/>
      <c r="G325" s="607"/>
      <c r="H325" s="607"/>
      <c r="I325" s="607"/>
      <c r="J325" s="608"/>
      <c r="K325" s="380"/>
      <c r="L325" s="380"/>
      <c r="M325" s="380"/>
      <c r="N325" s="37"/>
    </row>
    <row r="326" spans="2:14" ht="12.75">
      <c r="B326" s="611"/>
      <c r="C326" s="611"/>
      <c r="D326" s="380"/>
      <c r="E326" s="612"/>
      <c r="F326" s="607"/>
      <c r="G326" s="607"/>
      <c r="H326" s="607"/>
      <c r="I326" s="607"/>
      <c r="J326" s="608"/>
      <c r="K326" s="380"/>
      <c r="L326" s="380"/>
      <c r="M326" s="380"/>
      <c r="N326" s="37"/>
    </row>
    <row r="327" spans="2:14" ht="12.75">
      <c r="B327" s="611"/>
      <c r="C327" s="611"/>
      <c r="D327" s="380"/>
      <c r="E327" s="612"/>
      <c r="F327" s="607"/>
      <c r="G327" s="607"/>
      <c r="H327" s="607"/>
      <c r="I327" s="607"/>
      <c r="J327" s="608"/>
      <c r="K327" s="380"/>
      <c r="L327" s="380"/>
      <c r="M327" s="380"/>
      <c r="N327" s="37"/>
    </row>
    <row r="328" spans="2:14" ht="12.75">
      <c r="B328" s="611"/>
      <c r="C328" s="611"/>
      <c r="D328" s="380"/>
      <c r="E328" s="612"/>
      <c r="F328" s="607"/>
      <c r="G328" s="607"/>
      <c r="H328" s="607"/>
      <c r="I328" s="607"/>
      <c r="J328" s="608"/>
      <c r="K328" s="380"/>
      <c r="L328" s="380"/>
      <c r="M328" s="380"/>
      <c r="N328" s="37"/>
    </row>
    <row r="329" spans="2:14" ht="12.75">
      <c r="B329" s="611"/>
      <c r="C329" s="611"/>
      <c r="D329" s="380"/>
      <c r="E329" s="607"/>
      <c r="F329" s="607"/>
      <c r="G329" s="607"/>
      <c r="H329" s="607"/>
      <c r="I329" s="607"/>
      <c r="J329" s="608"/>
      <c r="K329" s="380"/>
      <c r="L329" s="380"/>
      <c r="M329" s="380"/>
      <c r="N329" s="37"/>
    </row>
    <row r="330" spans="2:14" ht="12.75">
      <c r="B330" s="611"/>
      <c r="C330" s="380"/>
      <c r="D330" s="613"/>
      <c r="E330" s="607"/>
      <c r="F330" s="607"/>
      <c r="G330" s="607"/>
      <c r="H330" s="607"/>
      <c r="I330" s="607"/>
      <c r="J330" s="608"/>
      <c r="K330" s="380"/>
      <c r="L330" s="380"/>
      <c r="M330" s="380"/>
      <c r="N330" s="37"/>
    </row>
    <row r="331" spans="2:14" ht="12.75">
      <c r="B331" s="611"/>
      <c r="C331" s="380"/>
      <c r="D331" s="613"/>
      <c r="E331" s="607"/>
      <c r="F331" s="607"/>
      <c r="G331" s="607"/>
      <c r="H331" s="607"/>
      <c r="I331" s="607"/>
      <c r="J331" s="608"/>
      <c r="K331" s="380"/>
      <c r="L331" s="380"/>
      <c r="M331" s="380"/>
      <c r="N331" s="37"/>
    </row>
    <row r="332" spans="2:14" ht="12.75">
      <c r="B332" s="611"/>
      <c r="C332" s="380"/>
      <c r="D332" s="614"/>
      <c r="E332" s="607"/>
      <c r="F332" s="607"/>
      <c r="G332" s="607"/>
      <c r="H332" s="607"/>
      <c r="I332" s="607"/>
      <c r="J332" s="608"/>
      <c r="K332" s="380"/>
      <c r="L332" s="380"/>
      <c r="M332" s="380"/>
      <c r="N332" s="37"/>
    </row>
    <row r="333" spans="2:14" ht="12.75">
      <c r="B333" s="380"/>
      <c r="C333" s="380"/>
      <c r="D333" s="614"/>
      <c r="E333" s="607"/>
      <c r="F333" s="607"/>
      <c r="G333" s="607"/>
      <c r="H333" s="607"/>
      <c r="I333" s="607"/>
      <c r="J333" s="608"/>
      <c r="K333" s="609"/>
      <c r="L333" s="609"/>
      <c r="M333" s="380"/>
      <c r="N333" s="37"/>
    </row>
    <row r="334" spans="2:14" ht="12.75">
      <c r="B334" s="380"/>
      <c r="C334" s="380"/>
      <c r="D334" s="614"/>
      <c r="E334" s="607"/>
      <c r="F334" s="607"/>
      <c r="G334" s="607"/>
      <c r="H334" s="607"/>
      <c r="I334" s="607"/>
      <c r="J334" s="608"/>
      <c r="K334" s="610"/>
      <c r="L334" s="610"/>
      <c r="M334" s="380"/>
      <c r="N334" s="37"/>
    </row>
    <row r="335" spans="2:14" ht="12.75">
      <c r="B335" s="380"/>
      <c r="C335" s="380"/>
      <c r="D335" s="607"/>
      <c r="E335" s="607"/>
      <c r="F335" s="607"/>
      <c r="G335" s="607"/>
      <c r="H335" s="607"/>
      <c r="I335" s="607"/>
      <c r="J335" s="608"/>
      <c r="K335" s="609"/>
      <c r="L335" s="609"/>
      <c r="M335" s="380"/>
      <c r="N335" s="37"/>
    </row>
    <row r="336" spans="2:14" ht="12.75">
      <c r="B336" s="380"/>
      <c r="C336" s="380"/>
      <c r="D336" s="607"/>
      <c r="E336" s="607"/>
      <c r="F336" s="607"/>
      <c r="G336" s="607"/>
      <c r="H336" s="607"/>
      <c r="I336" s="607"/>
      <c r="J336" s="608"/>
      <c r="K336" s="610"/>
      <c r="L336" s="610"/>
      <c r="M336" s="380"/>
      <c r="N336" s="37"/>
    </row>
    <row r="337" spans="11:12" ht="15">
      <c r="K337" s="131"/>
      <c r="L337" s="131"/>
    </row>
    <row r="338" spans="11:12" ht="15">
      <c r="K338" s="131"/>
      <c r="L338" s="131"/>
    </row>
    <row r="339" spans="11:12" ht="15">
      <c r="K339" s="28"/>
      <c r="L339" s="28"/>
    </row>
    <row r="346" spans="1:10" ht="15">
      <c r="A346" s="422"/>
      <c r="B346" s="422"/>
      <c r="C346" s="422"/>
      <c r="D346" s="7"/>
      <c r="E346" s="125"/>
      <c r="F346" s="125"/>
      <c r="G346" s="125"/>
      <c r="H346" s="125"/>
      <c r="I346" s="125"/>
      <c r="J346" s="132"/>
    </row>
    <row r="377" spans="11:12" ht="15">
      <c r="K377" s="30"/>
      <c r="L377" s="30"/>
    </row>
    <row r="386" spans="11:12" ht="15">
      <c r="K386" s="30"/>
      <c r="L386" s="30"/>
    </row>
    <row r="388" spans="11:12" ht="15">
      <c r="K388" s="25"/>
      <c r="L388" s="25"/>
    </row>
    <row r="389" spans="11:12" ht="15">
      <c r="K389" s="25"/>
      <c r="L389" s="25"/>
    </row>
    <row r="393" spans="11:12" ht="15">
      <c r="K393" s="25"/>
      <c r="L393" s="25"/>
    </row>
    <row r="472" spans="11:12" ht="15">
      <c r="K472" s="28"/>
      <c r="L472" s="28"/>
    </row>
    <row r="473" spans="11:12" ht="15">
      <c r="K473" s="29"/>
      <c r="L473" s="29"/>
    </row>
    <row r="484" spans="11:12" ht="15">
      <c r="K484" s="133"/>
      <c r="L484" s="133"/>
    </row>
  </sheetData>
  <sheetProtection/>
  <printOptions/>
  <pageMargins left="0.2" right="0.46" top="0.24" bottom="0.25" header="0.21" footer="0.2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9"/>
  <sheetViews>
    <sheetView zoomScalePageLayoutView="0" workbookViewId="0" topLeftCell="A28">
      <selection activeCell="D3" sqref="D3"/>
    </sheetView>
  </sheetViews>
  <sheetFormatPr defaultColWidth="9.00390625" defaultRowHeight="12.75"/>
  <cols>
    <col min="1" max="1" width="4.625" style="1" customWidth="1"/>
    <col min="2" max="2" width="48.25390625" style="1" customWidth="1"/>
    <col min="3" max="3" width="16.75390625" style="38" customWidth="1"/>
    <col min="4" max="4" width="16.75390625" style="3" customWidth="1"/>
  </cols>
  <sheetData>
    <row r="1" ht="15">
      <c r="D1" s="17" t="s">
        <v>17</v>
      </c>
    </row>
    <row r="2" ht="15">
      <c r="D2" s="17" t="s">
        <v>0</v>
      </c>
    </row>
    <row r="3" ht="15">
      <c r="D3" s="17" t="s">
        <v>464</v>
      </c>
    </row>
    <row r="5" ht="16.5">
      <c r="B5" s="39" t="s">
        <v>404</v>
      </c>
    </row>
    <row r="7" ht="15">
      <c r="D7" s="68" t="s">
        <v>418</v>
      </c>
    </row>
    <row r="8" spans="1:4" ht="15">
      <c r="A8" s="40" t="s">
        <v>9</v>
      </c>
      <c r="B8" s="4" t="s">
        <v>18</v>
      </c>
      <c r="C8" s="41" t="s">
        <v>19</v>
      </c>
      <c r="D8" s="42" t="s">
        <v>20</v>
      </c>
    </row>
    <row r="9" spans="1:4" ht="15">
      <c r="A9" s="43"/>
      <c r="B9" s="44"/>
      <c r="C9" s="45" t="s">
        <v>21</v>
      </c>
      <c r="D9" s="46" t="s">
        <v>16</v>
      </c>
    </row>
    <row r="10" spans="1:4" ht="15">
      <c r="A10" s="15">
        <v>1</v>
      </c>
      <c r="B10" s="15">
        <v>2</v>
      </c>
      <c r="C10" s="46">
        <v>3</v>
      </c>
      <c r="D10" s="46">
        <v>4</v>
      </c>
    </row>
    <row r="11" spans="1:4" ht="15.75">
      <c r="A11" s="47"/>
      <c r="B11" s="48" t="s">
        <v>22</v>
      </c>
      <c r="C11" s="49" t="s">
        <v>12</v>
      </c>
      <c r="D11" s="13">
        <f>D12+D20</f>
        <v>2426332</v>
      </c>
    </row>
    <row r="12" spans="1:4" ht="15">
      <c r="A12" s="50" t="s">
        <v>13</v>
      </c>
      <c r="B12" s="47" t="s">
        <v>23</v>
      </c>
      <c r="C12" s="6" t="s">
        <v>24</v>
      </c>
      <c r="D12" s="10">
        <v>2127440</v>
      </c>
    </row>
    <row r="13" spans="1:4" ht="15">
      <c r="A13" s="51" t="s">
        <v>14</v>
      </c>
      <c r="B13" s="52" t="s">
        <v>25</v>
      </c>
      <c r="C13" s="42" t="s">
        <v>24</v>
      </c>
      <c r="D13" s="53"/>
    </row>
    <row r="14" spans="1:4" ht="15">
      <c r="A14" s="54" t="s">
        <v>15</v>
      </c>
      <c r="B14" s="52" t="s">
        <v>26</v>
      </c>
      <c r="C14" s="41" t="s">
        <v>27</v>
      </c>
      <c r="D14" s="53"/>
    </row>
    <row r="15" spans="1:4" ht="15">
      <c r="A15" s="55"/>
      <c r="B15" s="44" t="s">
        <v>28</v>
      </c>
      <c r="C15" s="45"/>
      <c r="D15" s="56"/>
    </row>
    <row r="16" spans="1:4" ht="15">
      <c r="A16" s="57" t="s">
        <v>29</v>
      </c>
      <c r="B16" s="44" t="s">
        <v>30</v>
      </c>
      <c r="C16" s="46" t="s">
        <v>31</v>
      </c>
      <c r="D16" s="56"/>
    </row>
    <row r="17" spans="1:4" ht="15">
      <c r="A17" s="50" t="s">
        <v>32</v>
      </c>
      <c r="B17" s="47" t="s">
        <v>33</v>
      </c>
      <c r="C17" s="6" t="s">
        <v>34</v>
      </c>
      <c r="D17" s="10"/>
    </row>
    <row r="18" spans="1:4" ht="15">
      <c r="A18" s="50" t="s">
        <v>35</v>
      </c>
      <c r="B18" s="47" t="s">
        <v>36</v>
      </c>
      <c r="C18" s="6" t="s">
        <v>37</v>
      </c>
      <c r="D18" s="10"/>
    </row>
    <row r="19" spans="1:4" ht="15">
      <c r="A19" s="50" t="s">
        <v>38</v>
      </c>
      <c r="B19" s="47" t="s">
        <v>39</v>
      </c>
      <c r="C19" s="6" t="s">
        <v>40</v>
      </c>
      <c r="D19" s="10"/>
    </row>
    <row r="20" spans="1:4" ht="15">
      <c r="A20" s="50" t="s">
        <v>41</v>
      </c>
      <c r="B20" s="47" t="s">
        <v>42</v>
      </c>
      <c r="C20" s="6" t="s">
        <v>417</v>
      </c>
      <c r="D20" s="10">
        <v>298892</v>
      </c>
    </row>
    <row r="21" spans="1:4" ht="15.75">
      <c r="A21" s="50"/>
      <c r="B21" s="48" t="s">
        <v>43</v>
      </c>
      <c r="C21" s="49" t="s">
        <v>12</v>
      </c>
      <c r="D21" s="13">
        <v>4240000</v>
      </c>
    </row>
    <row r="22" spans="1:4" ht="15">
      <c r="A22" s="50" t="s">
        <v>13</v>
      </c>
      <c r="B22" s="47" t="s">
        <v>44</v>
      </c>
      <c r="C22" s="6" t="s">
        <v>45</v>
      </c>
      <c r="D22" s="10"/>
    </row>
    <row r="23" spans="1:4" ht="15">
      <c r="A23" s="51" t="s">
        <v>14</v>
      </c>
      <c r="B23" s="52" t="s">
        <v>46</v>
      </c>
      <c r="C23" s="42" t="s">
        <v>45</v>
      </c>
      <c r="D23" s="53"/>
    </row>
    <row r="24" spans="1:4" ht="15">
      <c r="A24" s="54" t="s">
        <v>15</v>
      </c>
      <c r="B24" s="52" t="s">
        <v>47</v>
      </c>
      <c r="C24" s="41"/>
      <c r="D24" s="53"/>
    </row>
    <row r="25" spans="1:4" ht="15">
      <c r="A25" s="58"/>
      <c r="B25" s="59" t="s">
        <v>48</v>
      </c>
      <c r="C25" s="60" t="s">
        <v>49</v>
      </c>
      <c r="D25" s="61">
        <v>4240000</v>
      </c>
    </row>
    <row r="26" spans="1:4" ht="15">
      <c r="A26" s="55"/>
      <c r="B26" s="44" t="s">
        <v>50</v>
      </c>
      <c r="C26" s="45"/>
      <c r="D26" s="56"/>
    </row>
    <row r="27" spans="1:4" ht="15">
      <c r="A27" s="57" t="s">
        <v>29</v>
      </c>
      <c r="B27" s="44" t="s">
        <v>51</v>
      </c>
      <c r="C27" s="46" t="s">
        <v>52</v>
      </c>
      <c r="D27" s="56"/>
    </row>
    <row r="28" spans="1:4" ht="15">
      <c r="A28" s="50" t="s">
        <v>32</v>
      </c>
      <c r="B28" s="47" t="s">
        <v>53</v>
      </c>
      <c r="C28" s="46" t="s">
        <v>54</v>
      </c>
      <c r="D28" s="10"/>
    </row>
    <row r="29" spans="1:4" ht="15">
      <c r="A29" s="50" t="s">
        <v>35</v>
      </c>
      <c r="B29" s="47" t="s">
        <v>55</v>
      </c>
      <c r="C29" s="6" t="s">
        <v>56</v>
      </c>
      <c r="D29" s="10"/>
    </row>
    <row r="30" spans="1:4" ht="15">
      <c r="A30" s="50" t="s">
        <v>38</v>
      </c>
      <c r="B30" s="47" t="s">
        <v>57</v>
      </c>
      <c r="C30" s="6" t="s">
        <v>58</v>
      </c>
      <c r="D30" s="10"/>
    </row>
    <row r="46" spans="2:3" ht="15">
      <c r="B46" s="17"/>
      <c r="C46" s="38" t="s">
        <v>416</v>
      </c>
    </row>
    <row r="47" ht="15">
      <c r="B47" s="62"/>
    </row>
    <row r="49" ht="15">
      <c r="B49" s="1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3"/>
  <sheetViews>
    <sheetView zoomScalePageLayoutView="0" workbookViewId="0" topLeftCell="B46">
      <selection activeCell="M3" sqref="M3"/>
    </sheetView>
  </sheetViews>
  <sheetFormatPr defaultColWidth="9.00390625" defaultRowHeight="12.75"/>
  <cols>
    <col min="1" max="1" width="0" style="1" hidden="1" customWidth="1"/>
    <col min="2" max="2" width="0.6171875" style="1" customWidth="1"/>
    <col min="3" max="3" width="5.125" style="1" customWidth="1"/>
    <col min="4" max="4" width="8.125" style="1" customWidth="1"/>
    <col min="5" max="5" width="40.375" style="1" customWidth="1"/>
    <col min="6" max="6" width="10.125" style="3" customWidth="1"/>
    <col min="7" max="7" width="10.875" style="3" customWidth="1"/>
    <col min="8" max="8" width="10.375" style="3" customWidth="1"/>
    <col min="9" max="9" width="11.625" style="3" customWidth="1"/>
    <col min="10" max="10" width="10.625" style="3" customWidth="1"/>
    <col min="11" max="11" width="10.125" style="3" bestFit="1" customWidth="1"/>
    <col min="12" max="12" width="11.375" style="3" customWidth="1"/>
    <col min="13" max="13" width="9.125" style="1" customWidth="1"/>
  </cols>
  <sheetData>
    <row r="1" ht="15">
      <c r="M1" s="17" t="s">
        <v>245</v>
      </c>
    </row>
    <row r="2" ht="15">
      <c r="M2" s="17" t="s">
        <v>0</v>
      </c>
    </row>
    <row r="3" spans="6:13" ht="15">
      <c r="F3" s="104" t="s">
        <v>246</v>
      </c>
      <c r="M3" s="17" t="s">
        <v>464</v>
      </c>
    </row>
    <row r="4" ht="15">
      <c r="F4" s="104" t="s">
        <v>398</v>
      </c>
    </row>
    <row r="5" ht="15.75" thickBot="1">
      <c r="M5" s="17" t="s">
        <v>418</v>
      </c>
    </row>
    <row r="6" spans="3:13" ht="15.75" thickBot="1">
      <c r="C6" s="40"/>
      <c r="D6" s="40"/>
      <c r="E6" s="40"/>
      <c r="F6" s="134"/>
      <c r="G6" s="182"/>
      <c r="H6" s="137"/>
      <c r="I6" s="137" t="s">
        <v>247</v>
      </c>
      <c r="J6" s="137"/>
      <c r="K6" s="138"/>
      <c r="L6" s="139"/>
      <c r="M6" s="171"/>
    </row>
    <row r="7" spans="3:13" ht="15">
      <c r="C7" s="101"/>
      <c r="D7" s="101"/>
      <c r="E7" s="101"/>
      <c r="F7" s="140"/>
      <c r="G7" s="183"/>
      <c r="H7" s="135"/>
      <c r="I7" s="168" t="s">
        <v>164</v>
      </c>
      <c r="J7" s="169"/>
      <c r="K7" s="170"/>
      <c r="L7" s="171"/>
      <c r="M7" s="187"/>
    </row>
    <row r="8" spans="3:13" ht="15">
      <c r="C8" s="101"/>
      <c r="D8" s="101"/>
      <c r="E8" s="101"/>
      <c r="F8" s="140"/>
      <c r="G8" s="183"/>
      <c r="H8" s="172"/>
      <c r="I8" s="142" t="s">
        <v>248</v>
      </c>
      <c r="J8" s="143"/>
      <c r="K8" s="144"/>
      <c r="L8" s="173" t="s">
        <v>169</v>
      </c>
      <c r="M8" s="188"/>
    </row>
    <row r="9" spans="3:13" ht="15">
      <c r="C9" s="101"/>
      <c r="D9" s="101"/>
      <c r="E9" s="101"/>
      <c r="F9" s="140"/>
      <c r="G9" s="183"/>
      <c r="H9" s="174"/>
      <c r="I9" s="145"/>
      <c r="J9" s="146"/>
      <c r="K9" s="147"/>
      <c r="L9" s="175" t="s">
        <v>175</v>
      </c>
      <c r="M9" s="189"/>
    </row>
    <row r="10" spans="3:13" ht="15">
      <c r="C10" s="101" t="s">
        <v>1</v>
      </c>
      <c r="D10" s="101" t="s">
        <v>249</v>
      </c>
      <c r="E10" s="101" t="s">
        <v>165</v>
      </c>
      <c r="F10" s="140" t="s">
        <v>250</v>
      </c>
      <c r="G10" s="183" t="s">
        <v>170</v>
      </c>
      <c r="H10" s="174" t="s">
        <v>170</v>
      </c>
      <c r="I10" s="148" t="s">
        <v>251</v>
      </c>
      <c r="J10" s="146" t="s">
        <v>170</v>
      </c>
      <c r="K10" s="147" t="s">
        <v>252</v>
      </c>
      <c r="L10" s="175" t="s">
        <v>253</v>
      </c>
      <c r="M10" s="189" t="s">
        <v>7</v>
      </c>
    </row>
    <row r="11" spans="1:13" s="22" customFormat="1" ht="17.25" customHeight="1">
      <c r="A11" s="28"/>
      <c r="B11" s="28"/>
      <c r="C11" s="101"/>
      <c r="D11" s="101"/>
      <c r="E11" s="101"/>
      <c r="F11" s="140" t="s">
        <v>254</v>
      </c>
      <c r="G11" s="183" t="s">
        <v>254</v>
      </c>
      <c r="H11" s="174" t="s">
        <v>177</v>
      </c>
      <c r="I11" s="145" t="s">
        <v>255</v>
      </c>
      <c r="J11" s="149" t="s">
        <v>256</v>
      </c>
      <c r="K11" s="140" t="s">
        <v>257</v>
      </c>
      <c r="L11" s="176" t="s">
        <v>185</v>
      </c>
      <c r="M11" s="183" t="s">
        <v>258</v>
      </c>
    </row>
    <row r="12" spans="1:13" ht="15" customHeight="1">
      <c r="A12" s="11"/>
      <c r="B12" s="11"/>
      <c r="C12" s="101"/>
      <c r="D12" s="101"/>
      <c r="E12" s="101"/>
      <c r="F12" s="140"/>
      <c r="G12" s="183" t="s">
        <v>259</v>
      </c>
      <c r="H12" s="174"/>
      <c r="I12" s="145" t="s">
        <v>260</v>
      </c>
      <c r="J12" s="149" t="s">
        <v>261</v>
      </c>
      <c r="K12" s="140" t="s">
        <v>262</v>
      </c>
      <c r="L12" s="176" t="s">
        <v>263</v>
      </c>
      <c r="M12" s="183"/>
    </row>
    <row r="13" spans="1:13" s="22" customFormat="1" ht="17.25" customHeight="1">
      <c r="A13" s="14"/>
      <c r="B13" s="14"/>
      <c r="C13" s="101"/>
      <c r="D13" s="101"/>
      <c r="E13" s="101"/>
      <c r="F13" s="140"/>
      <c r="G13" s="183"/>
      <c r="H13" s="174"/>
      <c r="I13" s="145"/>
      <c r="J13" s="149" t="s">
        <v>264</v>
      </c>
      <c r="K13" s="140" t="s">
        <v>180</v>
      </c>
      <c r="L13" s="176" t="s">
        <v>265</v>
      </c>
      <c r="M13" s="183"/>
    </row>
    <row r="14" spans="3:13" ht="11.25" customHeight="1">
      <c r="C14" s="101"/>
      <c r="D14" s="101"/>
      <c r="E14" s="101"/>
      <c r="F14" s="140"/>
      <c r="G14" s="183"/>
      <c r="H14" s="174"/>
      <c r="I14" s="145"/>
      <c r="J14" s="149"/>
      <c r="K14" s="140"/>
      <c r="L14" s="176" t="s">
        <v>266</v>
      </c>
      <c r="M14" s="183"/>
    </row>
    <row r="15" spans="1:13" s="22" customFormat="1" ht="17.25" customHeight="1" hidden="1">
      <c r="A15" s="14"/>
      <c r="B15" s="14"/>
      <c r="C15" s="101"/>
      <c r="D15" s="101"/>
      <c r="E15" s="101"/>
      <c r="F15" s="140"/>
      <c r="G15" s="183"/>
      <c r="H15" s="174"/>
      <c r="I15" s="145"/>
      <c r="J15" s="149"/>
      <c r="K15" s="140"/>
      <c r="L15" s="177" t="s">
        <v>267</v>
      </c>
      <c r="M15" s="183"/>
    </row>
    <row r="16" spans="3:13" ht="15" customHeight="1">
      <c r="C16" s="18">
        <v>1</v>
      </c>
      <c r="D16" s="18">
        <v>2</v>
      </c>
      <c r="E16" s="18">
        <v>3</v>
      </c>
      <c r="F16" s="150">
        <v>4</v>
      </c>
      <c r="G16" s="184">
        <v>5</v>
      </c>
      <c r="H16" s="151">
        <v>6</v>
      </c>
      <c r="I16" s="6">
        <v>7</v>
      </c>
      <c r="J16" s="141">
        <v>8</v>
      </c>
      <c r="K16" s="6">
        <v>9</v>
      </c>
      <c r="L16" s="178">
        <v>10</v>
      </c>
      <c r="M16" s="190">
        <v>11</v>
      </c>
    </row>
    <row r="17" spans="3:13" ht="15" customHeight="1">
      <c r="C17" s="107" t="s">
        <v>76</v>
      </c>
      <c r="D17" s="347"/>
      <c r="E17" s="100" t="s">
        <v>77</v>
      </c>
      <c r="F17" s="152">
        <v>10000</v>
      </c>
      <c r="G17" s="348">
        <v>10000</v>
      </c>
      <c r="H17" s="153">
        <v>10000</v>
      </c>
      <c r="I17" s="9"/>
      <c r="J17" s="9">
        <v>10000</v>
      </c>
      <c r="K17" s="9"/>
      <c r="L17" s="349"/>
      <c r="M17" s="350"/>
    </row>
    <row r="18" spans="3:13" ht="15" customHeight="1">
      <c r="C18" s="274"/>
      <c r="D18" s="219" t="s">
        <v>78</v>
      </c>
      <c r="E18" s="117" t="s">
        <v>268</v>
      </c>
      <c r="F18" s="162"/>
      <c r="G18" s="185"/>
      <c r="H18" s="273"/>
      <c r="I18" s="112"/>
      <c r="J18" s="112"/>
      <c r="K18" s="112"/>
      <c r="L18" s="179"/>
      <c r="M18" s="275"/>
    </row>
    <row r="19" spans="3:13" s="22" customFormat="1" ht="17.25" customHeight="1">
      <c r="C19" s="274"/>
      <c r="D19" s="219"/>
      <c r="E19" s="117" t="s">
        <v>189</v>
      </c>
      <c r="F19" s="162">
        <v>10000</v>
      </c>
      <c r="G19" s="185">
        <v>10000</v>
      </c>
      <c r="H19" s="273">
        <v>10000</v>
      </c>
      <c r="I19" s="112"/>
      <c r="J19" s="112">
        <v>10000</v>
      </c>
      <c r="K19" s="112"/>
      <c r="L19" s="179"/>
      <c r="M19" s="275"/>
    </row>
    <row r="20" spans="1:13" ht="15" customHeight="1">
      <c r="A20"/>
      <c r="B20"/>
      <c r="C20" s="8">
        <v>700</v>
      </c>
      <c r="D20" s="8"/>
      <c r="E20" s="8" t="s">
        <v>94</v>
      </c>
      <c r="F20" s="152">
        <v>22000</v>
      </c>
      <c r="G20" s="348">
        <v>22000</v>
      </c>
      <c r="H20" s="153">
        <v>22000</v>
      </c>
      <c r="I20" s="9"/>
      <c r="J20" s="9">
        <v>22000</v>
      </c>
      <c r="K20" s="9"/>
      <c r="L20" s="349"/>
      <c r="M20" s="351"/>
    </row>
    <row r="21" spans="1:13" ht="15" customHeight="1">
      <c r="A21"/>
      <c r="B21"/>
      <c r="C21" s="114"/>
      <c r="D21" s="113">
        <v>70005</v>
      </c>
      <c r="E21" s="117" t="s">
        <v>95</v>
      </c>
      <c r="F21" s="162">
        <v>22000</v>
      </c>
      <c r="G21" s="185">
        <v>22000</v>
      </c>
      <c r="H21" s="273">
        <v>22000</v>
      </c>
      <c r="I21" s="112"/>
      <c r="J21" s="112">
        <v>22000</v>
      </c>
      <c r="K21" s="112"/>
      <c r="L21" s="179"/>
      <c r="M21" s="276"/>
    </row>
    <row r="22" spans="3:13" s="32" customFormat="1" ht="14.25">
      <c r="C22" s="8">
        <v>710</v>
      </c>
      <c r="D22" s="8"/>
      <c r="E22" s="8" t="s">
        <v>102</v>
      </c>
      <c r="F22" s="152">
        <f>F23+F24+F25</f>
        <v>468000</v>
      </c>
      <c r="G22" s="348">
        <f>SUM(G23:G25)</f>
        <v>468000</v>
      </c>
      <c r="H22" s="153">
        <f>SUM(H23:H25)</f>
        <v>468000</v>
      </c>
      <c r="I22" s="9">
        <v>251000</v>
      </c>
      <c r="J22" s="9">
        <f>SUM(J23:J25)</f>
        <v>217000</v>
      </c>
      <c r="K22" s="9"/>
      <c r="L22" s="349"/>
      <c r="M22" s="352"/>
    </row>
    <row r="23" spans="1:13" ht="15" customHeight="1">
      <c r="A23"/>
      <c r="B23"/>
      <c r="C23" s="114"/>
      <c r="D23" s="117">
        <v>71013</v>
      </c>
      <c r="E23" s="217" t="s">
        <v>269</v>
      </c>
      <c r="F23" s="162">
        <v>178000</v>
      </c>
      <c r="G23" s="185">
        <v>178000</v>
      </c>
      <c r="H23" s="273">
        <v>178000</v>
      </c>
      <c r="I23" s="112"/>
      <c r="J23" s="112">
        <v>178000</v>
      </c>
      <c r="K23" s="112"/>
      <c r="L23" s="179"/>
      <c r="M23" s="276"/>
    </row>
    <row r="24" spans="3:13" s="22" customFormat="1" ht="17.25" customHeight="1">
      <c r="C24" s="221"/>
      <c r="D24" s="117">
        <v>71014</v>
      </c>
      <c r="E24" s="217" t="s">
        <v>104</v>
      </c>
      <c r="F24" s="162">
        <v>0</v>
      </c>
      <c r="G24" s="185">
        <v>0</v>
      </c>
      <c r="H24" s="273">
        <v>0</v>
      </c>
      <c r="I24" s="112"/>
      <c r="J24" s="112">
        <v>0</v>
      </c>
      <c r="K24" s="112"/>
      <c r="L24" s="179"/>
      <c r="M24" s="276"/>
    </row>
    <row r="25" spans="1:13" ht="15">
      <c r="A25"/>
      <c r="B25"/>
      <c r="C25" s="221"/>
      <c r="D25" s="117">
        <v>71015</v>
      </c>
      <c r="E25" s="117" t="s">
        <v>105</v>
      </c>
      <c r="F25" s="162">
        <v>290000</v>
      </c>
      <c r="G25" s="185">
        <v>290000</v>
      </c>
      <c r="H25" s="273">
        <v>290000</v>
      </c>
      <c r="I25" s="112">
        <v>251000</v>
      </c>
      <c r="J25" s="112">
        <v>39000</v>
      </c>
      <c r="K25" s="112"/>
      <c r="L25" s="179"/>
      <c r="M25" s="275"/>
    </row>
    <row r="26" spans="1:13" ht="14.25">
      <c r="A26"/>
      <c r="B26"/>
      <c r="C26" s="8">
        <v>750</v>
      </c>
      <c r="D26" s="8"/>
      <c r="E26" s="8" t="s">
        <v>109</v>
      </c>
      <c r="F26" s="152">
        <f>F27+F28</f>
        <v>130000</v>
      </c>
      <c r="G26" s="348">
        <v>130000</v>
      </c>
      <c r="H26" s="153">
        <v>130000</v>
      </c>
      <c r="I26" s="9">
        <f>I27+I28</f>
        <v>117500</v>
      </c>
      <c r="J26" s="9">
        <v>5200</v>
      </c>
      <c r="K26" s="9">
        <v>7300</v>
      </c>
      <c r="L26" s="349"/>
      <c r="M26" s="351"/>
    </row>
    <row r="27" spans="1:13" ht="15">
      <c r="A27" s="16"/>
      <c r="B27" s="16"/>
      <c r="C27" s="221"/>
      <c r="D27" s="113">
        <v>75011</v>
      </c>
      <c r="E27" s="217" t="s">
        <v>110</v>
      </c>
      <c r="F27" s="162">
        <v>107000</v>
      </c>
      <c r="G27" s="185">
        <v>107000</v>
      </c>
      <c r="H27" s="273">
        <v>107000</v>
      </c>
      <c r="I27" s="112">
        <v>107000</v>
      </c>
      <c r="J27" s="112"/>
      <c r="K27" s="112"/>
      <c r="L27" s="179"/>
      <c r="M27" s="276"/>
    </row>
    <row r="28" spans="1:13" ht="15">
      <c r="A28" s="16"/>
      <c r="B28" s="16"/>
      <c r="C28" s="114"/>
      <c r="D28" s="117">
        <v>75045</v>
      </c>
      <c r="E28" s="117" t="s">
        <v>112</v>
      </c>
      <c r="F28" s="162">
        <v>23000</v>
      </c>
      <c r="G28" s="185">
        <v>23000</v>
      </c>
      <c r="H28" s="273">
        <v>23000</v>
      </c>
      <c r="I28" s="112">
        <v>10500</v>
      </c>
      <c r="J28" s="112">
        <v>5200</v>
      </c>
      <c r="K28" s="112">
        <v>7300</v>
      </c>
      <c r="L28" s="179"/>
      <c r="M28" s="276"/>
    </row>
    <row r="29" spans="3:13" s="22" customFormat="1" ht="28.5" customHeight="1">
      <c r="C29" s="353">
        <v>754</v>
      </c>
      <c r="D29" s="156"/>
      <c r="E29" s="354" t="s">
        <v>270</v>
      </c>
      <c r="F29" s="157">
        <v>2915000</v>
      </c>
      <c r="G29" s="355">
        <v>2915000</v>
      </c>
      <c r="H29" s="158">
        <v>2915000</v>
      </c>
      <c r="I29" s="159">
        <v>2505280</v>
      </c>
      <c r="J29" s="159">
        <v>249720</v>
      </c>
      <c r="K29" s="159">
        <v>160000</v>
      </c>
      <c r="L29" s="356"/>
      <c r="M29" s="357"/>
    </row>
    <row r="30" spans="3:13" s="27" customFormat="1" ht="15" customHeight="1">
      <c r="C30" s="281"/>
      <c r="D30" s="113">
        <v>75411</v>
      </c>
      <c r="E30" s="282" t="s">
        <v>117</v>
      </c>
      <c r="F30" s="162">
        <v>2915000</v>
      </c>
      <c r="G30" s="185">
        <v>2915000</v>
      </c>
      <c r="H30" s="273">
        <f>I30+J30+K30</f>
        <v>2915000</v>
      </c>
      <c r="I30" s="112">
        <v>2505280</v>
      </c>
      <c r="J30" s="112">
        <v>249720</v>
      </c>
      <c r="K30" s="112">
        <v>160000</v>
      </c>
      <c r="L30" s="179"/>
      <c r="M30" s="275"/>
    </row>
    <row r="31" spans="3:13" s="27" customFormat="1" ht="16.5" customHeight="1">
      <c r="C31" s="8">
        <v>851</v>
      </c>
      <c r="D31" s="8"/>
      <c r="E31" s="8" t="s">
        <v>137</v>
      </c>
      <c r="F31" s="152">
        <v>2289000</v>
      </c>
      <c r="G31" s="348">
        <v>2289000</v>
      </c>
      <c r="H31" s="153">
        <v>2289000</v>
      </c>
      <c r="I31" s="9"/>
      <c r="J31" s="9">
        <v>2289000</v>
      </c>
      <c r="K31" s="9"/>
      <c r="L31" s="349"/>
      <c r="M31" s="350"/>
    </row>
    <row r="32" spans="1:13" ht="15" customHeight="1">
      <c r="A32"/>
      <c r="B32"/>
      <c r="C32" s="281"/>
      <c r="D32" s="117">
        <v>85156</v>
      </c>
      <c r="E32" s="217" t="s">
        <v>271</v>
      </c>
      <c r="F32" s="162"/>
      <c r="G32" s="185"/>
      <c r="H32" s="273"/>
      <c r="I32" s="112"/>
      <c r="J32" s="112"/>
      <c r="K32" s="112"/>
      <c r="L32" s="179"/>
      <c r="M32" s="275"/>
    </row>
    <row r="33" spans="1:13" ht="17.25" customHeight="1">
      <c r="A33"/>
      <c r="B33"/>
      <c r="C33" s="221"/>
      <c r="D33" s="113"/>
      <c r="E33" s="217" t="s">
        <v>272</v>
      </c>
      <c r="F33" s="162"/>
      <c r="G33" s="185"/>
      <c r="H33" s="273"/>
      <c r="I33" s="112"/>
      <c r="J33" s="112"/>
      <c r="K33" s="112"/>
      <c r="L33" s="179"/>
      <c r="M33" s="275"/>
    </row>
    <row r="34" spans="3:13" ht="15.75" thickBot="1">
      <c r="C34" s="231"/>
      <c r="D34" s="121"/>
      <c r="E34" s="217" t="s">
        <v>273</v>
      </c>
      <c r="F34" s="162">
        <v>2289000</v>
      </c>
      <c r="G34" s="283">
        <v>2289000</v>
      </c>
      <c r="H34" s="284">
        <v>2289000</v>
      </c>
      <c r="I34" s="285"/>
      <c r="J34" s="285">
        <v>2289000</v>
      </c>
      <c r="K34" s="285"/>
      <c r="L34" s="186"/>
      <c r="M34" s="286"/>
    </row>
    <row r="35" spans="3:13" ht="15">
      <c r="C35" s="127"/>
      <c r="D35" s="124"/>
      <c r="E35" s="124"/>
      <c r="F35" s="125"/>
      <c r="G35" s="125"/>
      <c r="H35" s="125"/>
      <c r="I35" s="125"/>
      <c r="J35" s="125"/>
      <c r="K35" s="125"/>
      <c r="L35" s="126"/>
      <c r="M35" s="126"/>
    </row>
    <row r="36" spans="3:13" ht="15">
      <c r="C36" s="116"/>
      <c r="D36" s="116"/>
      <c r="E36" s="116"/>
      <c r="F36" s="271"/>
      <c r="G36" s="270" t="s">
        <v>419</v>
      </c>
      <c r="H36" s="271"/>
      <c r="I36" s="271"/>
      <c r="J36" s="271"/>
      <c r="K36" s="271"/>
      <c r="L36" s="161"/>
      <c r="M36" s="161"/>
    </row>
    <row r="37" spans="3:13" ht="15">
      <c r="C37" s="116"/>
      <c r="D37" s="116"/>
      <c r="E37" s="116"/>
      <c r="F37" s="271"/>
      <c r="G37" s="128"/>
      <c r="H37" s="271"/>
      <c r="I37" s="271"/>
      <c r="J37" s="271"/>
      <c r="K37" s="271"/>
      <c r="L37" s="161"/>
      <c r="M37" s="161"/>
    </row>
    <row r="38" spans="3:13" ht="15.75" thickBot="1">
      <c r="C38" s="116"/>
      <c r="D38" s="116"/>
      <c r="E38" s="116"/>
      <c r="F38" s="271"/>
      <c r="G38" s="128"/>
      <c r="H38" s="271"/>
      <c r="I38" s="271"/>
      <c r="J38" s="271"/>
      <c r="K38" s="271"/>
      <c r="L38" s="161"/>
      <c r="M38" s="161"/>
    </row>
    <row r="39" spans="3:13" ht="15.75" thickBot="1">
      <c r="C39" s="236"/>
      <c r="D39" s="236"/>
      <c r="E39" s="236"/>
      <c r="F39" s="287"/>
      <c r="G39" s="288"/>
      <c r="H39" s="289"/>
      <c r="I39" s="289" t="s">
        <v>247</v>
      </c>
      <c r="J39" s="289"/>
      <c r="K39" s="290"/>
      <c r="L39" s="291"/>
      <c r="M39" s="292"/>
    </row>
    <row r="40" spans="3:13" ht="15">
      <c r="C40" s="252"/>
      <c r="D40" s="252"/>
      <c r="E40" s="252"/>
      <c r="F40" s="293"/>
      <c r="G40" s="294"/>
      <c r="H40" s="289"/>
      <c r="I40" s="295" t="s">
        <v>164</v>
      </c>
      <c r="J40" s="296"/>
      <c r="K40" s="297"/>
      <c r="L40" s="292"/>
      <c r="M40" s="298"/>
    </row>
    <row r="41" spans="3:13" ht="15">
      <c r="C41" s="252"/>
      <c r="D41" s="252"/>
      <c r="E41" s="252"/>
      <c r="F41" s="293"/>
      <c r="G41" s="294"/>
      <c r="H41" s="299"/>
      <c r="I41" s="300" t="s">
        <v>248</v>
      </c>
      <c r="J41" s="301"/>
      <c r="K41" s="302"/>
      <c r="L41" s="303" t="s">
        <v>169</v>
      </c>
      <c r="M41" s="304"/>
    </row>
    <row r="42" spans="3:13" ht="15">
      <c r="C42" s="252"/>
      <c r="D42" s="252"/>
      <c r="E42" s="252"/>
      <c r="F42" s="293"/>
      <c r="G42" s="294"/>
      <c r="H42" s="305"/>
      <c r="I42" s="305"/>
      <c r="J42" s="306"/>
      <c r="K42" s="307"/>
      <c r="L42" s="308" t="s">
        <v>175</v>
      </c>
      <c r="M42" s="309"/>
    </row>
    <row r="43" spans="3:13" ht="15">
      <c r="C43" s="252" t="s">
        <v>1</v>
      </c>
      <c r="D43" s="252" t="s">
        <v>249</v>
      </c>
      <c r="E43" s="252" t="s">
        <v>165</v>
      </c>
      <c r="F43" s="293" t="s">
        <v>250</v>
      </c>
      <c r="G43" s="294" t="s">
        <v>170</v>
      </c>
      <c r="H43" s="305" t="s">
        <v>170</v>
      </c>
      <c r="I43" s="310" t="s">
        <v>251</v>
      </c>
      <c r="J43" s="306" t="s">
        <v>170</v>
      </c>
      <c r="K43" s="307" t="s">
        <v>252</v>
      </c>
      <c r="L43" s="308" t="s">
        <v>253</v>
      </c>
      <c r="M43" s="309" t="s">
        <v>7</v>
      </c>
    </row>
    <row r="44" spans="3:13" ht="15">
      <c r="C44" s="252"/>
      <c r="D44" s="252"/>
      <c r="E44" s="252"/>
      <c r="F44" s="293" t="s">
        <v>254</v>
      </c>
      <c r="G44" s="294" t="s">
        <v>254</v>
      </c>
      <c r="H44" s="305" t="s">
        <v>177</v>
      </c>
      <c r="I44" s="305" t="s">
        <v>255</v>
      </c>
      <c r="J44" s="311" t="s">
        <v>256</v>
      </c>
      <c r="K44" s="293" t="s">
        <v>257</v>
      </c>
      <c r="L44" s="177" t="s">
        <v>185</v>
      </c>
      <c r="M44" s="294" t="s">
        <v>258</v>
      </c>
    </row>
    <row r="45" spans="3:13" ht="15">
      <c r="C45" s="252"/>
      <c r="D45" s="252"/>
      <c r="E45" s="252"/>
      <c r="F45" s="293"/>
      <c r="G45" s="294" t="s">
        <v>259</v>
      </c>
      <c r="H45" s="305"/>
      <c r="I45" s="305" t="s">
        <v>260</v>
      </c>
      <c r="J45" s="311" t="s">
        <v>261</v>
      </c>
      <c r="K45" s="293" t="s">
        <v>262</v>
      </c>
      <c r="L45" s="177" t="s">
        <v>263</v>
      </c>
      <c r="M45" s="294"/>
    </row>
    <row r="46" spans="3:13" ht="15">
      <c r="C46" s="252"/>
      <c r="D46" s="252"/>
      <c r="E46" s="252"/>
      <c r="F46" s="293"/>
      <c r="G46" s="294"/>
      <c r="H46" s="305"/>
      <c r="I46" s="305"/>
      <c r="J46" s="311" t="s">
        <v>264</v>
      </c>
      <c r="K46" s="293" t="s">
        <v>180</v>
      </c>
      <c r="L46" s="177" t="s">
        <v>265</v>
      </c>
      <c r="M46" s="294"/>
    </row>
    <row r="47" spans="3:13" ht="15">
      <c r="C47" s="252"/>
      <c r="D47" s="252"/>
      <c r="E47" s="252"/>
      <c r="F47" s="293"/>
      <c r="G47" s="294"/>
      <c r="H47" s="305"/>
      <c r="I47" s="305"/>
      <c r="J47" s="311"/>
      <c r="K47" s="293"/>
      <c r="L47" s="177" t="s">
        <v>266</v>
      </c>
      <c r="M47" s="294"/>
    </row>
    <row r="48" spans="3:13" ht="15">
      <c r="C48" s="252"/>
      <c r="D48" s="252"/>
      <c r="E48" s="252"/>
      <c r="F48" s="293"/>
      <c r="G48" s="294"/>
      <c r="H48" s="305"/>
      <c r="I48" s="305"/>
      <c r="J48" s="311"/>
      <c r="K48" s="293"/>
      <c r="L48" s="177" t="s">
        <v>267</v>
      </c>
      <c r="M48" s="294"/>
    </row>
    <row r="49" spans="3:13" ht="15">
      <c r="C49" s="312">
        <v>1</v>
      </c>
      <c r="D49" s="312">
        <v>2</v>
      </c>
      <c r="E49" s="312">
        <v>3</v>
      </c>
      <c r="F49" s="313">
        <v>4</v>
      </c>
      <c r="G49" s="314">
        <v>5</v>
      </c>
      <c r="H49" s="315">
        <v>6</v>
      </c>
      <c r="I49" s="246">
        <v>7</v>
      </c>
      <c r="J49" s="316">
        <v>8</v>
      </c>
      <c r="K49" s="246">
        <v>9</v>
      </c>
      <c r="L49" s="178">
        <v>10</v>
      </c>
      <c r="M49" s="317">
        <v>11</v>
      </c>
    </row>
    <row r="50" spans="3:13" ht="15">
      <c r="C50" s="93">
        <v>852</v>
      </c>
      <c r="D50" s="8"/>
      <c r="E50" s="334" t="s">
        <v>140</v>
      </c>
      <c r="F50" s="358">
        <v>18000</v>
      </c>
      <c r="G50" s="359">
        <v>18000</v>
      </c>
      <c r="H50" s="345">
        <v>18000</v>
      </c>
      <c r="I50" s="335"/>
      <c r="J50" s="335">
        <v>18000</v>
      </c>
      <c r="K50" s="335"/>
      <c r="L50" s="360"/>
      <c r="M50" s="361"/>
    </row>
    <row r="51" spans="3:13" ht="15">
      <c r="C51" s="117"/>
      <c r="D51" s="318">
        <v>85205</v>
      </c>
      <c r="E51" s="277" t="s">
        <v>274</v>
      </c>
      <c r="F51" s="162"/>
      <c r="G51" s="185"/>
      <c r="H51" s="181"/>
      <c r="I51" s="112"/>
      <c r="J51" s="112"/>
      <c r="K51" s="112"/>
      <c r="L51" s="179"/>
      <c r="M51" s="191"/>
    </row>
    <row r="52" spans="3:13" ht="15">
      <c r="C52" s="319"/>
      <c r="D52" s="318"/>
      <c r="E52" s="277" t="s">
        <v>275</v>
      </c>
      <c r="F52" s="278">
        <v>18000</v>
      </c>
      <c r="G52" s="279">
        <v>18000</v>
      </c>
      <c r="H52" s="320">
        <v>18000</v>
      </c>
      <c r="I52" s="280"/>
      <c r="J52" s="280">
        <v>18000</v>
      </c>
      <c r="K52" s="280"/>
      <c r="L52" s="180"/>
      <c r="M52" s="321"/>
    </row>
    <row r="53" spans="3:13" ht="28.5">
      <c r="C53" s="362">
        <v>853</v>
      </c>
      <c r="D53" s="156"/>
      <c r="E53" s="363" t="s">
        <v>276</v>
      </c>
      <c r="F53" s="364">
        <v>78000</v>
      </c>
      <c r="G53" s="365">
        <v>78000</v>
      </c>
      <c r="H53" s="366">
        <f>I53+J53</f>
        <v>78000</v>
      </c>
      <c r="I53" s="367">
        <v>69607</v>
      </c>
      <c r="J53" s="367">
        <v>8393</v>
      </c>
      <c r="K53" s="367"/>
      <c r="L53" s="368"/>
      <c r="M53" s="369"/>
    </row>
    <row r="54" spans="3:13" ht="15">
      <c r="C54" s="221"/>
      <c r="D54" s="113">
        <v>85321</v>
      </c>
      <c r="E54" s="113" t="s">
        <v>152</v>
      </c>
      <c r="F54" s="322">
        <v>78000</v>
      </c>
      <c r="G54" s="185">
        <v>78000</v>
      </c>
      <c r="H54" s="181">
        <f>I54+J54</f>
        <v>78000</v>
      </c>
      <c r="I54" s="112">
        <v>69607</v>
      </c>
      <c r="J54" s="112">
        <v>8393</v>
      </c>
      <c r="K54" s="112"/>
      <c r="L54" s="179"/>
      <c r="M54" s="276"/>
    </row>
    <row r="55" spans="3:13" ht="15.75" thickBot="1">
      <c r="C55" s="370"/>
      <c r="D55" s="371"/>
      <c r="E55" s="8" t="s">
        <v>11</v>
      </c>
      <c r="F55" s="152">
        <f>F17+F20+F22+F26+F29+F31+F50+F53</f>
        <v>5930000</v>
      </c>
      <c r="G55" s="372">
        <f>G17+G20+G22+G26+G29+G31+G50+G53</f>
        <v>5930000</v>
      </c>
      <c r="H55" s="373">
        <f>SUM(I55:L55)</f>
        <v>5930000</v>
      </c>
      <c r="I55" s="164">
        <f>I22+I26+I29+I53</f>
        <v>2943387</v>
      </c>
      <c r="J55" s="164">
        <f>J17+J20+J22+J26+J29+J31+J50+J53</f>
        <v>2819313</v>
      </c>
      <c r="K55" s="164">
        <f>K26+K29+K31</f>
        <v>167300</v>
      </c>
      <c r="L55" s="374"/>
      <c r="M55" s="375"/>
    </row>
    <row r="56" spans="3:13" ht="15">
      <c r="C56" s="81"/>
      <c r="D56" s="81"/>
      <c r="E56" s="81"/>
      <c r="F56" s="235"/>
      <c r="G56" s="235"/>
      <c r="H56" s="235"/>
      <c r="I56" s="235"/>
      <c r="J56" s="235"/>
      <c r="K56" s="235"/>
      <c r="L56" s="323"/>
      <c r="M56" s="323"/>
    </row>
    <row r="57" spans="12:13" ht="15">
      <c r="L57" s="166"/>
      <c r="M57" s="166"/>
    </row>
    <row r="58" spans="12:13" ht="15">
      <c r="L58" s="166"/>
      <c r="M58" s="166"/>
    </row>
    <row r="59" spans="12:13" ht="15">
      <c r="L59" s="166"/>
      <c r="M59" s="166"/>
    </row>
    <row r="60" spans="12:13" ht="15">
      <c r="L60" s="166"/>
      <c r="M60" s="166"/>
    </row>
    <row r="61" spans="12:13" ht="15">
      <c r="L61" s="166"/>
      <c r="M61" s="166"/>
    </row>
    <row r="62" spans="12:13" ht="15">
      <c r="L62" s="166"/>
      <c r="M62" s="166"/>
    </row>
    <row r="63" spans="12:13" ht="15">
      <c r="L63" s="166"/>
      <c r="M63" s="166"/>
    </row>
    <row r="64" spans="12:13" ht="15">
      <c r="L64" s="166"/>
      <c r="M64" s="166"/>
    </row>
    <row r="65" spans="12:13" ht="15">
      <c r="L65" s="166"/>
      <c r="M65" s="166"/>
    </row>
    <row r="66" spans="12:13" ht="15">
      <c r="L66" s="166"/>
      <c r="M66" s="166"/>
    </row>
    <row r="67" spans="12:13" ht="15">
      <c r="L67" s="166"/>
      <c r="M67" s="166"/>
    </row>
    <row r="68" spans="12:13" ht="15">
      <c r="L68" s="166"/>
      <c r="M68" s="166"/>
    </row>
    <row r="69" spans="12:13" ht="15">
      <c r="L69" s="166"/>
      <c r="M69" s="166"/>
    </row>
    <row r="70" spans="12:13" ht="15">
      <c r="L70" s="166"/>
      <c r="M70" s="166"/>
    </row>
    <row r="71" spans="12:13" ht="15">
      <c r="L71" s="166"/>
      <c r="M71" s="166"/>
    </row>
    <row r="72" spans="7:13" ht="15">
      <c r="G72" s="17" t="s">
        <v>420</v>
      </c>
      <c r="L72" s="166"/>
      <c r="M72" s="166"/>
    </row>
    <row r="73" spans="12:13" ht="15">
      <c r="L73" s="166"/>
      <c r="M73" s="166"/>
    </row>
  </sheetData>
  <sheetProtection/>
  <printOptions/>
  <pageMargins left="0.25" right="0.25" top="0.27" bottom="0.26" header="0.18" footer="0.2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74"/>
  <sheetViews>
    <sheetView zoomScalePageLayoutView="0" workbookViewId="0" topLeftCell="C73">
      <selection activeCell="K44" sqref="K44"/>
    </sheetView>
  </sheetViews>
  <sheetFormatPr defaultColWidth="9.00390625" defaultRowHeight="12.75"/>
  <cols>
    <col min="1" max="1" width="6.25390625" style="0" customWidth="1"/>
    <col min="2" max="2" width="8.25390625" style="0" customWidth="1"/>
    <col min="3" max="3" width="32.875" style="0" customWidth="1"/>
    <col min="6" max="6" width="8.625" style="0" customWidth="1"/>
    <col min="7" max="7" width="11.625" style="0" customWidth="1"/>
    <col min="8" max="8" width="10.25390625" style="0" customWidth="1"/>
    <col min="9" max="9" width="8.375" style="0" customWidth="1"/>
    <col min="10" max="10" width="10.25390625" style="0" customWidth="1"/>
    <col min="11" max="11" width="16.00390625" style="0" customWidth="1"/>
    <col min="12" max="12" width="10.25390625" style="0" customWidth="1"/>
  </cols>
  <sheetData>
    <row r="1" spans="1:12" ht="15">
      <c r="A1" s="1"/>
      <c r="B1" s="1"/>
      <c r="C1" s="1"/>
      <c r="D1" s="1"/>
      <c r="E1" s="1"/>
      <c r="F1" s="1"/>
      <c r="G1" s="1"/>
      <c r="H1" s="1"/>
      <c r="I1" s="1"/>
      <c r="L1" s="17" t="s">
        <v>277</v>
      </c>
    </row>
    <row r="2" spans="1:12" ht="15">
      <c r="A2" s="1"/>
      <c r="B2" s="1"/>
      <c r="C2" s="1"/>
      <c r="D2" s="1"/>
      <c r="E2" s="1"/>
      <c r="F2" s="1"/>
      <c r="G2" s="1"/>
      <c r="H2" s="1"/>
      <c r="I2" s="1"/>
      <c r="L2" s="17" t="s">
        <v>0</v>
      </c>
    </row>
    <row r="3" spans="1:12" ht="15">
      <c r="A3" s="1"/>
      <c r="B3" s="1"/>
      <c r="C3" s="1"/>
      <c r="D3" s="1"/>
      <c r="E3" s="1"/>
      <c r="F3" s="1"/>
      <c r="G3" s="1"/>
      <c r="H3" s="1"/>
      <c r="I3" s="1"/>
      <c r="L3" s="17" t="s">
        <v>464</v>
      </c>
    </row>
    <row r="4" spans="1:12" ht="15.75">
      <c r="A4" s="1"/>
      <c r="B4" s="1"/>
      <c r="C4" s="1"/>
      <c r="D4" s="1"/>
      <c r="E4" s="1"/>
      <c r="F4" s="1"/>
      <c r="G4" s="1"/>
      <c r="H4" s="1"/>
      <c r="I4" s="1"/>
      <c r="K4" s="1"/>
      <c r="L4" s="82"/>
    </row>
    <row r="5" spans="1:12" ht="16.5">
      <c r="A5" s="1"/>
      <c r="B5" s="1"/>
      <c r="C5" s="1"/>
      <c r="D5" s="3"/>
      <c r="E5" s="216" t="s">
        <v>278</v>
      </c>
      <c r="F5" s="3"/>
      <c r="G5" s="3"/>
      <c r="H5" s="3"/>
      <c r="I5" s="3"/>
      <c r="J5" s="1"/>
      <c r="K5" s="3"/>
      <c r="L5" s="82"/>
    </row>
    <row r="6" spans="1:12" ht="16.5">
      <c r="A6" s="1"/>
      <c r="B6" s="1"/>
      <c r="C6" s="1"/>
      <c r="D6" s="3"/>
      <c r="E6" s="216" t="s">
        <v>399</v>
      </c>
      <c r="F6" s="3"/>
      <c r="G6" s="3"/>
      <c r="H6" s="3"/>
      <c r="I6" s="3"/>
      <c r="J6" s="1"/>
      <c r="K6" s="3"/>
      <c r="L6" s="82"/>
    </row>
    <row r="7" spans="1:12" ht="15.75" thickBot="1">
      <c r="A7" s="1"/>
      <c r="B7" s="1"/>
      <c r="C7" s="1"/>
      <c r="D7" s="1"/>
      <c r="F7" s="3"/>
      <c r="G7" s="3"/>
      <c r="H7" s="3"/>
      <c r="I7" s="3"/>
      <c r="J7" s="1"/>
      <c r="L7" s="3" t="s">
        <v>418</v>
      </c>
    </row>
    <row r="8" spans="1:12" ht="15.75" thickBot="1">
      <c r="A8" s="686" t="s">
        <v>1</v>
      </c>
      <c r="B8" s="686" t="s">
        <v>249</v>
      </c>
      <c r="C8" s="686" t="s">
        <v>165</v>
      </c>
      <c r="D8" s="692" t="s">
        <v>291</v>
      </c>
      <c r="E8" s="698" t="s">
        <v>290</v>
      </c>
      <c r="F8" s="136"/>
      <c r="G8" s="137" t="s">
        <v>247</v>
      </c>
      <c r="H8" s="137"/>
      <c r="I8" s="137"/>
      <c r="J8" s="138"/>
      <c r="K8" s="139"/>
      <c r="L8" s="171"/>
    </row>
    <row r="9" spans="1:12" ht="15">
      <c r="A9" s="687"/>
      <c r="B9" s="689"/>
      <c r="C9" s="687"/>
      <c r="D9" s="693"/>
      <c r="E9" s="699"/>
      <c r="F9" s="695" t="s">
        <v>289</v>
      </c>
      <c r="G9" s="168" t="s">
        <v>283</v>
      </c>
      <c r="H9" s="169"/>
      <c r="I9" s="169"/>
      <c r="J9" s="170"/>
      <c r="K9" s="171"/>
      <c r="L9" s="683" t="s">
        <v>286</v>
      </c>
    </row>
    <row r="10" spans="1:12" ht="15" customHeight="1">
      <c r="A10" s="687"/>
      <c r="B10" s="689"/>
      <c r="C10" s="687"/>
      <c r="D10" s="693"/>
      <c r="E10" s="699"/>
      <c r="F10" s="696"/>
      <c r="G10" s="192" t="s">
        <v>248</v>
      </c>
      <c r="H10" s="193"/>
      <c r="I10" s="704" t="s">
        <v>284</v>
      </c>
      <c r="J10" s="691" t="s">
        <v>285</v>
      </c>
      <c r="K10" s="701" t="s">
        <v>282</v>
      </c>
      <c r="L10" s="684"/>
    </row>
    <row r="11" spans="1:12" ht="12.75">
      <c r="A11" s="687"/>
      <c r="B11" s="689"/>
      <c r="C11" s="687"/>
      <c r="D11" s="693"/>
      <c r="E11" s="699"/>
      <c r="F11" s="696"/>
      <c r="G11" s="691" t="s">
        <v>288</v>
      </c>
      <c r="H11" s="691" t="s">
        <v>287</v>
      </c>
      <c r="I11" s="705"/>
      <c r="J11" s="687"/>
      <c r="K11" s="702"/>
      <c r="L11" s="684"/>
    </row>
    <row r="12" spans="1:12" ht="15" customHeight="1">
      <c r="A12" s="687"/>
      <c r="B12" s="689"/>
      <c r="C12" s="687"/>
      <c r="D12" s="693"/>
      <c r="E12" s="699"/>
      <c r="F12" s="696"/>
      <c r="G12" s="687"/>
      <c r="H12" s="687"/>
      <c r="I12" s="705"/>
      <c r="J12" s="687"/>
      <c r="K12" s="702"/>
      <c r="L12" s="684"/>
    </row>
    <row r="13" spans="1:12" ht="12.75">
      <c r="A13" s="687"/>
      <c r="B13" s="689"/>
      <c r="C13" s="687"/>
      <c r="D13" s="693"/>
      <c r="E13" s="699"/>
      <c r="F13" s="696"/>
      <c r="G13" s="687"/>
      <c r="H13" s="687"/>
      <c r="I13" s="705"/>
      <c r="J13" s="687"/>
      <c r="K13" s="702"/>
      <c r="L13" s="684"/>
    </row>
    <row r="14" spans="1:12" s="14" customFormat="1" ht="15" customHeight="1">
      <c r="A14" s="687"/>
      <c r="B14" s="689"/>
      <c r="C14" s="687"/>
      <c r="D14" s="693"/>
      <c r="E14" s="699"/>
      <c r="F14" s="696"/>
      <c r="G14" s="687"/>
      <c r="H14" s="687"/>
      <c r="I14" s="705"/>
      <c r="J14" s="687"/>
      <c r="K14" s="702"/>
      <c r="L14" s="684"/>
    </row>
    <row r="15" spans="1:12" s="14" customFormat="1" ht="12.75">
      <c r="A15" s="687"/>
      <c r="B15" s="689"/>
      <c r="C15" s="687"/>
      <c r="D15" s="693"/>
      <c r="E15" s="699"/>
      <c r="F15" s="696"/>
      <c r="G15" s="687"/>
      <c r="H15" s="687"/>
      <c r="I15" s="705"/>
      <c r="J15" s="687"/>
      <c r="K15" s="702"/>
      <c r="L15" s="684"/>
    </row>
    <row r="16" spans="1:12" s="14" customFormat="1" ht="15" customHeight="1">
      <c r="A16" s="687"/>
      <c r="B16" s="689"/>
      <c r="C16" s="687"/>
      <c r="D16" s="693"/>
      <c r="E16" s="699"/>
      <c r="F16" s="696"/>
      <c r="G16" s="687"/>
      <c r="H16" s="687"/>
      <c r="I16" s="705"/>
      <c r="J16" s="687"/>
      <c r="K16" s="702"/>
      <c r="L16" s="684"/>
    </row>
    <row r="17" spans="1:12" ht="33.75" customHeight="1">
      <c r="A17" s="688"/>
      <c r="B17" s="690"/>
      <c r="C17" s="688"/>
      <c r="D17" s="694"/>
      <c r="E17" s="700"/>
      <c r="F17" s="697"/>
      <c r="G17" s="688"/>
      <c r="H17" s="688"/>
      <c r="I17" s="706"/>
      <c r="J17" s="688"/>
      <c r="K17" s="703"/>
      <c r="L17" s="685"/>
    </row>
    <row r="18" spans="1:12" s="33" customFormat="1" ht="15">
      <c r="A18" s="18">
        <v>1</v>
      </c>
      <c r="B18" s="18">
        <v>2</v>
      </c>
      <c r="C18" s="18">
        <v>3</v>
      </c>
      <c r="D18" s="150">
        <v>4</v>
      </c>
      <c r="E18" s="167">
        <v>5</v>
      </c>
      <c r="F18" s="151">
        <v>6</v>
      </c>
      <c r="G18" s="6">
        <v>7</v>
      </c>
      <c r="H18" s="6">
        <v>8</v>
      </c>
      <c r="I18" s="6">
        <v>9</v>
      </c>
      <c r="J18" s="19">
        <v>10</v>
      </c>
      <c r="K18" s="178">
        <v>11</v>
      </c>
      <c r="L18" s="190">
        <v>12</v>
      </c>
    </row>
    <row r="19" spans="1:12" ht="15.75">
      <c r="A19" s="100">
        <v>750</v>
      </c>
      <c r="B19" s="96"/>
      <c r="C19" s="100" t="s">
        <v>109</v>
      </c>
      <c r="D19" s="108">
        <v>500</v>
      </c>
      <c r="E19" s="200">
        <v>500</v>
      </c>
      <c r="F19" s="194">
        <v>500</v>
      </c>
      <c r="G19" s="100">
        <v>500</v>
      </c>
      <c r="H19" s="100"/>
      <c r="I19" s="100"/>
      <c r="J19" s="99"/>
      <c r="K19" s="203"/>
      <c r="L19" s="205"/>
    </row>
    <row r="20" spans="1:12" ht="16.5" thickBot="1">
      <c r="A20" s="97"/>
      <c r="B20" s="94">
        <v>75045</v>
      </c>
      <c r="C20" s="94" t="s">
        <v>112</v>
      </c>
      <c r="D20" s="195">
        <v>500</v>
      </c>
      <c r="E20" s="201">
        <v>500</v>
      </c>
      <c r="F20" s="211">
        <v>500</v>
      </c>
      <c r="G20" s="212">
        <v>500</v>
      </c>
      <c r="H20" s="212"/>
      <c r="I20" s="212"/>
      <c r="J20" s="213"/>
      <c r="K20" s="214"/>
      <c r="L20" s="206"/>
    </row>
    <row r="21" spans="1:12" ht="16.5" thickBot="1">
      <c r="A21" s="8"/>
      <c r="B21" s="8"/>
      <c r="C21" s="8" t="s">
        <v>11</v>
      </c>
      <c r="D21" s="152">
        <v>500</v>
      </c>
      <c r="E21" s="202">
        <v>500</v>
      </c>
      <c r="F21" s="207">
        <v>500</v>
      </c>
      <c r="G21" s="208">
        <v>500</v>
      </c>
      <c r="H21" s="208"/>
      <c r="I21" s="208"/>
      <c r="J21" s="209"/>
      <c r="K21" s="210"/>
      <c r="L21" s="204"/>
    </row>
    <row r="22" spans="1:12" ht="15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82"/>
    </row>
    <row r="23" spans="1:12" ht="15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82"/>
    </row>
    <row r="24" spans="1:12" s="27" customFormat="1" ht="15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82"/>
    </row>
    <row r="25" spans="1:12" ht="15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82"/>
    </row>
    <row r="26" spans="1:12" ht="15.75">
      <c r="A26" s="1"/>
      <c r="B26" s="1"/>
      <c r="C26" s="1"/>
      <c r="D26" s="1"/>
      <c r="E26" s="1"/>
      <c r="G26" s="1"/>
      <c r="H26" s="1"/>
      <c r="I26" s="1"/>
      <c r="J26" s="1"/>
      <c r="K26" s="1"/>
      <c r="L26" s="82"/>
    </row>
    <row r="36" spans="6:8" ht="15">
      <c r="F36" s="17"/>
      <c r="G36" s="1"/>
      <c r="H36" s="1" t="s">
        <v>351</v>
      </c>
    </row>
    <row r="40" spans="1:12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7" t="s">
        <v>279</v>
      </c>
    </row>
    <row r="41" spans="1:12" ht="15">
      <c r="A41" s="1"/>
      <c r="B41" s="1"/>
      <c r="C41" s="1"/>
      <c r="D41" s="1"/>
      <c r="E41" s="1"/>
      <c r="F41" s="1"/>
      <c r="G41" s="1"/>
      <c r="H41" s="1"/>
      <c r="I41" s="1"/>
      <c r="J41" s="17"/>
      <c r="K41" s="1"/>
      <c r="L41" s="17" t="s">
        <v>0</v>
      </c>
    </row>
    <row r="42" spans="1:12" ht="15">
      <c r="A42" s="1"/>
      <c r="B42" s="1"/>
      <c r="C42" s="1"/>
      <c r="D42" s="1"/>
      <c r="E42" s="1"/>
      <c r="G42" s="1"/>
      <c r="H42" s="1"/>
      <c r="I42" s="1"/>
      <c r="J42" s="17"/>
      <c r="K42" s="1"/>
      <c r="L42" s="17" t="s">
        <v>464</v>
      </c>
    </row>
    <row r="43" spans="1:12" ht="16.5">
      <c r="A43" s="1"/>
      <c r="B43" s="1"/>
      <c r="C43" s="1"/>
      <c r="D43" s="3"/>
      <c r="E43" s="3"/>
      <c r="F43" s="216" t="s">
        <v>280</v>
      </c>
      <c r="G43" s="3"/>
      <c r="H43" s="3"/>
      <c r="I43" s="3"/>
      <c r="J43" s="17"/>
      <c r="K43" s="3"/>
      <c r="L43" s="82"/>
    </row>
    <row r="44" spans="1:12" ht="16.5">
      <c r="A44" s="1"/>
      <c r="B44" s="1"/>
      <c r="C44" s="1"/>
      <c r="D44" s="1"/>
      <c r="F44" s="216" t="s">
        <v>400</v>
      </c>
      <c r="G44" s="1"/>
      <c r="H44" s="1"/>
      <c r="I44" s="1"/>
      <c r="J44" s="1"/>
      <c r="K44" s="1"/>
      <c r="L44" s="82"/>
    </row>
    <row r="45" spans="1:12" ht="15.75" thickBot="1">
      <c r="A45" s="1"/>
      <c r="B45" s="1"/>
      <c r="C45" s="1"/>
      <c r="D45" s="1"/>
      <c r="F45" s="3"/>
      <c r="G45" s="3"/>
      <c r="H45" s="3"/>
      <c r="I45" s="3"/>
      <c r="J45" s="1"/>
      <c r="K45" s="3"/>
      <c r="L45" s="3" t="s">
        <v>411</v>
      </c>
    </row>
    <row r="46" spans="1:12" ht="15.75" thickBot="1">
      <c r="A46" s="686" t="s">
        <v>1</v>
      </c>
      <c r="B46" s="686" t="s">
        <v>249</v>
      </c>
      <c r="C46" s="686" t="s">
        <v>165</v>
      </c>
      <c r="D46" s="692" t="s">
        <v>291</v>
      </c>
      <c r="E46" s="698" t="s">
        <v>290</v>
      </c>
      <c r="F46" s="136"/>
      <c r="G46" s="137" t="s">
        <v>247</v>
      </c>
      <c r="H46" s="137"/>
      <c r="I46" s="137"/>
      <c r="J46" s="138"/>
      <c r="K46" s="139"/>
      <c r="L46" s="171"/>
    </row>
    <row r="47" spans="1:12" ht="15">
      <c r="A47" s="687"/>
      <c r="B47" s="689"/>
      <c r="C47" s="687"/>
      <c r="D47" s="693"/>
      <c r="E47" s="699"/>
      <c r="F47" s="695" t="s">
        <v>289</v>
      </c>
      <c r="G47" s="168" t="s">
        <v>283</v>
      </c>
      <c r="H47" s="169"/>
      <c r="I47" s="169"/>
      <c r="J47" s="170"/>
      <c r="K47" s="171"/>
      <c r="L47" s="683" t="s">
        <v>286</v>
      </c>
    </row>
    <row r="48" spans="1:12" ht="12.75">
      <c r="A48" s="687"/>
      <c r="B48" s="689"/>
      <c r="C48" s="687"/>
      <c r="D48" s="693"/>
      <c r="E48" s="699"/>
      <c r="F48" s="696"/>
      <c r="G48" s="192" t="s">
        <v>248</v>
      </c>
      <c r="H48" s="193"/>
      <c r="I48" s="704" t="s">
        <v>284</v>
      </c>
      <c r="J48" s="691" t="s">
        <v>285</v>
      </c>
      <c r="K48" s="701" t="s">
        <v>282</v>
      </c>
      <c r="L48" s="684"/>
    </row>
    <row r="49" spans="1:12" ht="12.75">
      <c r="A49" s="687"/>
      <c r="B49" s="689"/>
      <c r="C49" s="687"/>
      <c r="D49" s="693"/>
      <c r="E49" s="699"/>
      <c r="F49" s="696"/>
      <c r="G49" s="691" t="s">
        <v>288</v>
      </c>
      <c r="H49" s="691" t="s">
        <v>287</v>
      </c>
      <c r="I49" s="705"/>
      <c r="J49" s="687"/>
      <c r="K49" s="702"/>
      <c r="L49" s="684"/>
    </row>
    <row r="50" spans="1:12" ht="12.75">
      <c r="A50" s="687"/>
      <c r="B50" s="689"/>
      <c r="C50" s="687"/>
      <c r="D50" s="693"/>
      <c r="E50" s="699"/>
      <c r="F50" s="696"/>
      <c r="G50" s="687"/>
      <c r="H50" s="687"/>
      <c r="I50" s="705"/>
      <c r="J50" s="687"/>
      <c r="K50" s="702"/>
      <c r="L50" s="684"/>
    </row>
    <row r="51" spans="1:12" ht="12.75">
      <c r="A51" s="687"/>
      <c r="B51" s="689"/>
      <c r="C51" s="687"/>
      <c r="D51" s="693"/>
      <c r="E51" s="699"/>
      <c r="F51" s="696"/>
      <c r="G51" s="687"/>
      <c r="H51" s="687"/>
      <c r="I51" s="705"/>
      <c r="J51" s="687"/>
      <c r="K51" s="702"/>
      <c r="L51" s="684"/>
    </row>
    <row r="52" spans="1:12" ht="12.75">
      <c r="A52" s="687"/>
      <c r="B52" s="689"/>
      <c r="C52" s="687"/>
      <c r="D52" s="693"/>
      <c r="E52" s="699"/>
      <c r="F52" s="696"/>
      <c r="G52" s="687"/>
      <c r="H52" s="687"/>
      <c r="I52" s="705"/>
      <c r="J52" s="687"/>
      <c r="K52" s="702"/>
      <c r="L52" s="684"/>
    </row>
    <row r="53" spans="1:12" ht="12.75">
      <c r="A53" s="687"/>
      <c r="B53" s="689"/>
      <c r="C53" s="687"/>
      <c r="D53" s="693"/>
      <c r="E53" s="699"/>
      <c r="F53" s="696"/>
      <c r="G53" s="687"/>
      <c r="H53" s="687"/>
      <c r="I53" s="705"/>
      <c r="J53" s="687"/>
      <c r="K53" s="702"/>
      <c r="L53" s="684"/>
    </row>
    <row r="54" spans="1:12" ht="12.75">
      <c r="A54" s="687"/>
      <c r="B54" s="689"/>
      <c r="C54" s="687"/>
      <c r="D54" s="693"/>
      <c r="E54" s="699"/>
      <c r="F54" s="696"/>
      <c r="G54" s="687"/>
      <c r="H54" s="687"/>
      <c r="I54" s="705"/>
      <c r="J54" s="687"/>
      <c r="K54" s="702"/>
      <c r="L54" s="684"/>
    </row>
    <row r="55" spans="1:12" ht="42.75" customHeight="1">
      <c r="A55" s="688"/>
      <c r="B55" s="690"/>
      <c r="C55" s="688"/>
      <c r="D55" s="694"/>
      <c r="E55" s="700"/>
      <c r="F55" s="697"/>
      <c r="G55" s="688"/>
      <c r="H55" s="688"/>
      <c r="I55" s="706"/>
      <c r="J55" s="688"/>
      <c r="K55" s="703"/>
      <c r="L55" s="685"/>
    </row>
    <row r="56" spans="1:12" ht="15">
      <c r="A56" s="18">
        <v>1</v>
      </c>
      <c r="B56" s="18">
        <v>2</v>
      </c>
      <c r="C56" s="18">
        <v>3</v>
      </c>
      <c r="D56" s="150">
        <v>4</v>
      </c>
      <c r="E56" s="167">
        <v>5</v>
      </c>
      <c r="F56" s="151">
        <v>6</v>
      </c>
      <c r="G56" s="6">
        <v>7</v>
      </c>
      <c r="H56" s="6">
        <v>8</v>
      </c>
      <c r="I56" s="6">
        <v>9</v>
      </c>
      <c r="J56" s="19">
        <v>10</v>
      </c>
      <c r="K56" s="178">
        <v>11</v>
      </c>
      <c r="L56" s="190">
        <v>12</v>
      </c>
    </row>
    <row r="57" spans="1:12" ht="15.75">
      <c r="A57" s="100">
        <v>852</v>
      </c>
      <c r="B57" s="100"/>
      <c r="C57" s="100" t="s">
        <v>140</v>
      </c>
      <c r="D57" s="152">
        <f>D58+D59</f>
        <v>174800</v>
      </c>
      <c r="E57" s="153">
        <f>E58+E59</f>
        <v>196220</v>
      </c>
      <c r="F57" s="9">
        <f>F58+F59</f>
        <v>196220</v>
      </c>
      <c r="G57" s="8"/>
      <c r="H57" s="110">
        <f>H58+H59</f>
        <v>0</v>
      </c>
      <c r="I57" s="110">
        <f>I58+I59</f>
        <v>196220</v>
      </c>
      <c r="J57" s="110"/>
      <c r="K57" s="110"/>
      <c r="L57" s="196"/>
    </row>
    <row r="58" spans="1:12" ht="15.75">
      <c r="A58" s="324"/>
      <c r="B58" s="113">
        <v>85201</v>
      </c>
      <c r="C58" s="121" t="s">
        <v>316</v>
      </c>
      <c r="D58" s="162">
        <v>0</v>
      </c>
      <c r="E58" s="273">
        <v>44770</v>
      </c>
      <c r="F58" s="112">
        <v>44770</v>
      </c>
      <c r="G58" s="217"/>
      <c r="H58" s="120"/>
      <c r="I58" s="120">
        <v>44770</v>
      </c>
      <c r="J58" s="120"/>
      <c r="K58" s="120"/>
      <c r="L58" s="376"/>
    </row>
    <row r="59" spans="1:12" ht="15.75">
      <c r="A59" s="95"/>
      <c r="B59" s="94">
        <v>85204</v>
      </c>
      <c r="C59" s="12" t="s">
        <v>148</v>
      </c>
      <c r="D59" s="154">
        <v>174800</v>
      </c>
      <c r="E59" s="155">
        <v>151450</v>
      </c>
      <c r="F59" s="13">
        <v>151450</v>
      </c>
      <c r="G59" s="12"/>
      <c r="H59" s="109"/>
      <c r="I59" s="109">
        <v>151450</v>
      </c>
      <c r="J59" s="109"/>
      <c r="K59" s="109"/>
      <c r="L59" s="197"/>
    </row>
    <row r="60" spans="1:12" ht="42.75">
      <c r="A60" s="156">
        <v>921</v>
      </c>
      <c r="B60" s="156"/>
      <c r="C60" s="156" t="s">
        <v>281</v>
      </c>
      <c r="D60" s="157">
        <f aca="true" t="shared" si="0" ref="D60:K60">D61</f>
        <v>0</v>
      </c>
      <c r="E60" s="158">
        <f t="shared" si="0"/>
        <v>17000</v>
      </c>
      <c r="F60" s="159">
        <f t="shared" si="0"/>
        <v>17000</v>
      </c>
      <c r="G60" s="159">
        <f t="shared" si="0"/>
        <v>0</v>
      </c>
      <c r="H60" s="160">
        <v>0</v>
      </c>
      <c r="I60" s="160">
        <v>17000</v>
      </c>
      <c r="J60" s="160"/>
      <c r="K60" s="160">
        <f t="shared" si="0"/>
        <v>0</v>
      </c>
      <c r="L60" s="198"/>
    </row>
    <row r="61" spans="1:12" ht="15.75">
      <c r="A61" s="103"/>
      <c r="B61" s="94">
        <v>92116</v>
      </c>
      <c r="C61" s="94" t="s">
        <v>243</v>
      </c>
      <c r="D61" s="195">
        <v>0</v>
      </c>
      <c r="E61" s="199">
        <v>17000</v>
      </c>
      <c r="F61" s="102">
        <v>17000</v>
      </c>
      <c r="G61" s="94"/>
      <c r="H61" s="106"/>
      <c r="I61" s="106">
        <v>17000</v>
      </c>
      <c r="J61" s="106"/>
      <c r="K61" s="106"/>
      <c r="L61" s="197"/>
    </row>
    <row r="62" spans="1:12" ht="15" thickBot="1">
      <c r="A62" s="8"/>
      <c r="B62" s="8"/>
      <c r="C62" s="8" t="s">
        <v>11</v>
      </c>
      <c r="D62" s="152">
        <f>D60+D57</f>
        <v>174800</v>
      </c>
      <c r="E62" s="163">
        <f>E57+E60</f>
        <v>213220</v>
      </c>
      <c r="F62" s="164">
        <f>F57+F60</f>
        <v>213220</v>
      </c>
      <c r="G62" s="164">
        <f>G57+G60</f>
        <v>0</v>
      </c>
      <c r="H62" s="165">
        <f>H57+H60</f>
        <v>0</v>
      </c>
      <c r="I62" s="165">
        <f>I57+I60</f>
        <v>213220</v>
      </c>
      <c r="J62" s="165"/>
      <c r="K62" s="165">
        <f>K57+K60</f>
        <v>0</v>
      </c>
      <c r="L62" s="215"/>
    </row>
    <row r="63" spans="1:12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82"/>
    </row>
    <row r="64" spans="1:12" ht="15.75">
      <c r="A64" s="1"/>
      <c r="B64" s="1"/>
      <c r="C64" s="1"/>
      <c r="D64" s="1"/>
      <c r="E64" s="1"/>
      <c r="G64" s="1"/>
      <c r="H64" s="1"/>
      <c r="I64" s="1"/>
      <c r="J64" s="1"/>
      <c r="K64" s="1"/>
      <c r="L64" s="82"/>
    </row>
    <row r="65" spans="1:12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82"/>
    </row>
    <row r="66" spans="1:12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82"/>
    </row>
    <row r="72" ht="15">
      <c r="H72" s="1" t="s">
        <v>352</v>
      </c>
    </row>
    <row r="74" ht="15">
      <c r="F74" s="17"/>
    </row>
  </sheetData>
  <sheetProtection/>
  <mergeCells count="24">
    <mergeCell ref="I10:I17"/>
    <mergeCell ref="J10:J17"/>
    <mergeCell ref="E46:E55"/>
    <mergeCell ref="F47:F55"/>
    <mergeCell ref="G49:G55"/>
    <mergeCell ref="H49:H55"/>
    <mergeCell ref="L47:L55"/>
    <mergeCell ref="I48:I55"/>
    <mergeCell ref="J48:J55"/>
    <mergeCell ref="K48:K55"/>
    <mergeCell ref="A46:A55"/>
    <mergeCell ref="B46:B55"/>
    <mergeCell ref="C46:C55"/>
    <mergeCell ref="D46:D55"/>
    <mergeCell ref="L9:L17"/>
    <mergeCell ref="A8:A17"/>
    <mergeCell ref="B8:B17"/>
    <mergeCell ref="C8:C17"/>
    <mergeCell ref="G11:G17"/>
    <mergeCell ref="D8:D17"/>
    <mergeCell ref="H11:H17"/>
    <mergeCell ref="F9:F17"/>
    <mergeCell ref="E8:E17"/>
    <mergeCell ref="K10:K17"/>
  </mergeCells>
  <printOptions/>
  <pageMargins left="0.34" right="0.46" top="0.3" bottom="0.28" header="0.22" footer="0.2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9"/>
  <sheetViews>
    <sheetView zoomScalePageLayoutView="0" workbookViewId="0" topLeftCell="A40">
      <selection activeCell="E40" sqref="E40"/>
    </sheetView>
  </sheetViews>
  <sheetFormatPr defaultColWidth="9.00390625" defaultRowHeight="12.75"/>
  <cols>
    <col min="1" max="1" width="4.75390625" style="1" customWidth="1"/>
    <col min="2" max="2" width="6.375" style="1" customWidth="1"/>
    <col min="3" max="3" width="9.125" style="1" customWidth="1"/>
    <col min="4" max="4" width="53.625" style="1" customWidth="1"/>
    <col min="5" max="5" width="18.00390625" style="3" customWidth="1"/>
  </cols>
  <sheetData>
    <row r="1" ht="15" customHeight="1">
      <c r="E1" s="17" t="s">
        <v>439</v>
      </c>
    </row>
    <row r="2" ht="15" customHeight="1">
      <c r="E2" s="17" t="s">
        <v>0</v>
      </c>
    </row>
    <row r="3" ht="15" customHeight="1">
      <c r="E3" s="17" t="s">
        <v>464</v>
      </c>
    </row>
    <row r="4" ht="15" customHeight="1">
      <c r="D4" s="83" t="s">
        <v>69</v>
      </c>
    </row>
    <row r="5" ht="15" customHeight="1">
      <c r="D5" s="83" t="s">
        <v>422</v>
      </c>
    </row>
    <row r="6" ht="15" customHeight="1">
      <c r="E6" s="17" t="s">
        <v>421</v>
      </c>
    </row>
    <row r="7" spans="1:5" ht="14.25">
      <c r="A7" s="63" t="s">
        <v>9</v>
      </c>
      <c r="B7" s="20" t="s">
        <v>1</v>
      </c>
      <c r="C7" s="20" t="s">
        <v>2</v>
      </c>
      <c r="D7" s="64" t="s">
        <v>59</v>
      </c>
      <c r="E7" s="65" t="s">
        <v>60</v>
      </c>
    </row>
    <row r="8" spans="1:5" s="31" customFormat="1" ht="9.75" customHeight="1">
      <c r="A8" s="455">
        <v>1</v>
      </c>
      <c r="B8" s="455">
        <v>2</v>
      </c>
      <c r="C8" s="455">
        <v>3</v>
      </c>
      <c r="D8" s="624">
        <v>4</v>
      </c>
      <c r="E8" s="518">
        <v>5</v>
      </c>
    </row>
    <row r="9" spans="1:5" ht="15.75">
      <c r="A9" s="66">
        <v>1</v>
      </c>
      <c r="B9" s="586">
        <v>801</v>
      </c>
      <c r="C9" s="79">
        <v>80111</v>
      </c>
      <c r="D9" s="586" t="s">
        <v>61</v>
      </c>
      <c r="E9" s="591">
        <v>805462</v>
      </c>
    </row>
    <row r="10" spans="1:5" ht="15.75">
      <c r="A10" s="66">
        <v>2</v>
      </c>
      <c r="B10" s="586">
        <v>801</v>
      </c>
      <c r="C10" s="79">
        <v>80120</v>
      </c>
      <c r="D10" s="586" t="s">
        <v>62</v>
      </c>
      <c r="E10" s="591">
        <v>0</v>
      </c>
    </row>
    <row r="11" spans="1:5" ht="15.75">
      <c r="A11" s="67">
        <v>3</v>
      </c>
      <c r="B11" s="587">
        <v>801</v>
      </c>
      <c r="C11" s="588">
        <v>80120</v>
      </c>
      <c r="D11" s="587" t="s">
        <v>64</v>
      </c>
      <c r="E11" s="592">
        <v>235867</v>
      </c>
    </row>
    <row r="12" spans="1:5" ht="15.75">
      <c r="A12" s="67">
        <v>4</v>
      </c>
      <c r="B12" s="587">
        <v>801</v>
      </c>
      <c r="C12" s="589">
        <v>80130</v>
      </c>
      <c r="D12" s="587" t="s">
        <v>63</v>
      </c>
      <c r="E12" s="592">
        <v>0</v>
      </c>
    </row>
    <row r="13" spans="1:5" ht="15.75">
      <c r="A13" s="66">
        <v>5</v>
      </c>
      <c r="B13" s="586">
        <v>801</v>
      </c>
      <c r="C13" s="590">
        <v>80130</v>
      </c>
      <c r="D13" s="586" t="s">
        <v>64</v>
      </c>
      <c r="E13" s="591">
        <v>48916</v>
      </c>
    </row>
    <row r="14" spans="1:5" ht="15.75">
      <c r="A14" s="66">
        <v>6</v>
      </c>
      <c r="B14" s="586">
        <v>801</v>
      </c>
      <c r="C14" s="590">
        <v>80130</v>
      </c>
      <c r="D14" s="586" t="s">
        <v>345</v>
      </c>
      <c r="E14" s="591">
        <v>133528</v>
      </c>
    </row>
    <row r="15" spans="1:5" ht="15.75">
      <c r="A15" s="66">
        <v>7</v>
      </c>
      <c r="B15" s="586">
        <v>854</v>
      </c>
      <c r="C15" s="590">
        <v>85420</v>
      </c>
      <c r="D15" s="586" t="s">
        <v>61</v>
      </c>
      <c r="E15" s="591">
        <v>3141876</v>
      </c>
    </row>
    <row r="16" spans="1:5" ht="14.25">
      <c r="A16" s="707" t="s">
        <v>10</v>
      </c>
      <c r="B16" s="708"/>
      <c r="C16" s="708"/>
      <c r="D16" s="708"/>
      <c r="E16" s="593">
        <f>SUM(E9:E15)</f>
        <v>4365649</v>
      </c>
    </row>
    <row r="17" spans="1:5" ht="14.25">
      <c r="A17" s="621"/>
      <c r="B17" s="622"/>
      <c r="C17" s="622"/>
      <c r="D17" s="622"/>
      <c r="E17" s="623"/>
    </row>
    <row r="18" spans="1:5" ht="14.25">
      <c r="A18" s="621"/>
      <c r="B18" s="622"/>
      <c r="C18" s="622"/>
      <c r="D18" s="622"/>
      <c r="E18" s="623"/>
    </row>
    <row r="20" ht="15">
      <c r="E20" s="17" t="s">
        <v>440</v>
      </c>
    </row>
    <row r="21" ht="15">
      <c r="E21" s="17" t="s">
        <v>0</v>
      </c>
    </row>
    <row r="22" ht="15">
      <c r="E22" s="17" t="s">
        <v>464</v>
      </c>
    </row>
    <row r="24" spans="3:5" ht="16.5">
      <c r="C24" s="2" t="s">
        <v>339</v>
      </c>
      <c r="D24" s="21"/>
      <c r="E24" s="594"/>
    </row>
    <row r="25" spans="3:5" ht="16.5">
      <c r="C25" s="2" t="s">
        <v>402</v>
      </c>
      <c r="D25" s="21"/>
      <c r="E25" s="594"/>
    </row>
    <row r="26" ht="15">
      <c r="E26" s="17" t="s">
        <v>421</v>
      </c>
    </row>
    <row r="27" spans="1:5" ht="14.25">
      <c r="A27" s="69" t="s">
        <v>9</v>
      </c>
      <c r="B27" s="69" t="s">
        <v>1</v>
      </c>
      <c r="C27" s="70" t="s">
        <v>2</v>
      </c>
      <c r="D27" s="71" t="s">
        <v>8</v>
      </c>
      <c r="E27" s="72" t="s">
        <v>65</v>
      </c>
    </row>
    <row r="28" spans="1:5" ht="14.25">
      <c r="A28" s="73"/>
      <c r="B28" s="73"/>
      <c r="C28" s="74"/>
      <c r="D28" s="75"/>
      <c r="E28" s="76" t="s">
        <v>66</v>
      </c>
    </row>
    <row r="29" spans="1:5" ht="9.75" customHeight="1">
      <c r="A29" s="455">
        <v>1</v>
      </c>
      <c r="B29" s="455">
        <v>2</v>
      </c>
      <c r="C29" s="455">
        <v>3</v>
      </c>
      <c r="D29" s="624">
        <v>4</v>
      </c>
      <c r="E29" s="518">
        <v>5</v>
      </c>
    </row>
    <row r="30" spans="1:5" ht="13.5" customHeight="1">
      <c r="A30" s="627">
        <v>1</v>
      </c>
      <c r="B30" s="627">
        <v>852</v>
      </c>
      <c r="C30" s="627">
        <v>85295</v>
      </c>
      <c r="D30" s="628" t="s">
        <v>401</v>
      </c>
      <c r="E30" s="629">
        <v>10000</v>
      </c>
    </row>
    <row r="31" spans="1:5" ht="13.5" customHeight="1">
      <c r="A31" s="627">
        <v>2</v>
      </c>
      <c r="B31" s="627">
        <v>900</v>
      </c>
      <c r="C31" s="627">
        <v>90019</v>
      </c>
      <c r="D31" s="628" t="s">
        <v>353</v>
      </c>
      <c r="E31" s="629"/>
    </row>
    <row r="32" spans="1:5" ht="13.5" customHeight="1">
      <c r="A32" s="627"/>
      <c r="B32" s="627"/>
      <c r="C32" s="627"/>
      <c r="D32" s="628" t="s">
        <v>307</v>
      </c>
      <c r="E32" s="629">
        <v>20000</v>
      </c>
    </row>
    <row r="33" spans="1:5" ht="13.5" customHeight="1">
      <c r="A33" s="627">
        <v>3</v>
      </c>
      <c r="B33" s="627">
        <v>921</v>
      </c>
      <c r="C33" s="627">
        <v>92120</v>
      </c>
      <c r="D33" s="628" t="s">
        <v>395</v>
      </c>
      <c r="E33" s="629">
        <v>25000</v>
      </c>
    </row>
    <row r="34" spans="1:5" s="31" customFormat="1" ht="13.5" customHeight="1">
      <c r="A34" s="671">
        <v>4</v>
      </c>
      <c r="B34" s="78">
        <v>926</v>
      </c>
      <c r="C34" s="78">
        <v>92695</v>
      </c>
      <c r="D34" s="78" t="s">
        <v>354</v>
      </c>
      <c r="E34" s="26">
        <v>6000</v>
      </c>
    </row>
    <row r="35" spans="1:5" s="34" customFormat="1" ht="14.25">
      <c r="A35" s="707" t="s">
        <v>10</v>
      </c>
      <c r="B35" s="709"/>
      <c r="C35" s="709"/>
      <c r="D35" s="710"/>
      <c r="E35" s="9">
        <f>SUM(E30:E34)</f>
        <v>61000</v>
      </c>
    </row>
    <row r="36" spans="1:5" s="34" customFormat="1" ht="14.25">
      <c r="A36" s="621"/>
      <c r="B36" s="621"/>
      <c r="C36" s="621"/>
      <c r="D36" s="621"/>
      <c r="E36" s="125"/>
    </row>
    <row r="38" ht="15">
      <c r="E38" s="17" t="s">
        <v>441</v>
      </c>
    </row>
    <row r="39" ht="15">
      <c r="E39" s="17" t="s">
        <v>0</v>
      </c>
    </row>
    <row r="40" ht="15">
      <c r="E40" s="17" t="s">
        <v>464</v>
      </c>
    </row>
    <row r="42" ht="15">
      <c r="D42" s="83" t="s">
        <v>340</v>
      </c>
    </row>
    <row r="43" ht="15">
      <c r="D43" s="83" t="s">
        <v>403</v>
      </c>
    </row>
    <row r="44" ht="15">
      <c r="E44" s="17" t="s">
        <v>421</v>
      </c>
    </row>
    <row r="45" spans="1:5" ht="14.25">
      <c r="A45" s="69" t="s">
        <v>9</v>
      </c>
      <c r="B45" s="69" t="s">
        <v>1</v>
      </c>
      <c r="C45" s="70" t="s">
        <v>2</v>
      </c>
      <c r="D45" s="71" t="s">
        <v>8</v>
      </c>
      <c r="E45" s="72" t="s">
        <v>65</v>
      </c>
    </row>
    <row r="46" spans="1:5" ht="14.25">
      <c r="A46" s="73"/>
      <c r="B46" s="73"/>
      <c r="C46" s="74"/>
      <c r="D46" s="75"/>
      <c r="E46" s="76" t="s">
        <v>66</v>
      </c>
    </row>
    <row r="47" spans="1:5" ht="12.75">
      <c r="A47" s="455">
        <v>1</v>
      </c>
      <c r="B47" s="455">
        <v>2</v>
      </c>
      <c r="C47" s="455">
        <v>3</v>
      </c>
      <c r="D47" s="624">
        <v>4</v>
      </c>
      <c r="E47" s="518">
        <v>5</v>
      </c>
    </row>
    <row r="48" spans="1:5" s="31" customFormat="1" ht="15.75">
      <c r="A48" s="66">
        <v>1</v>
      </c>
      <c r="B48" s="79">
        <v>852</v>
      </c>
      <c r="C48" s="79">
        <v>85295</v>
      </c>
      <c r="D48" s="79" t="s">
        <v>401</v>
      </c>
      <c r="E48" s="80">
        <v>20000</v>
      </c>
    </row>
    <row r="49" spans="1:5" ht="15.75">
      <c r="A49" s="66">
        <v>2</v>
      </c>
      <c r="B49" s="79">
        <v>926</v>
      </c>
      <c r="C49" s="79">
        <v>92695</v>
      </c>
      <c r="D49" s="79" t="s">
        <v>68</v>
      </c>
      <c r="E49" s="80">
        <v>34000</v>
      </c>
    </row>
    <row r="50" spans="1:5" ht="30">
      <c r="A50" s="77">
        <v>3</v>
      </c>
      <c r="B50" s="78">
        <v>853</v>
      </c>
      <c r="C50" s="78">
        <v>85311</v>
      </c>
      <c r="D50" s="78" t="s">
        <v>67</v>
      </c>
      <c r="E50" s="26">
        <v>43600</v>
      </c>
    </row>
    <row r="51" spans="1:5" ht="14.25">
      <c r="A51" s="707" t="s">
        <v>10</v>
      </c>
      <c r="B51" s="708"/>
      <c r="C51" s="708"/>
      <c r="D51" s="711"/>
      <c r="E51" s="9">
        <f>SUM(E48:E50)</f>
        <v>97600</v>
      </c>
    </row>
    <row r="53" ht="15">
      <c r="D53" s="7" t="s">
        <v>423</v>
      </c>
    </row>
    <row r="55" ht="15.75" customHeight="1"/>
    <row r="59" ht="15">
      <c r="D59" s="38"/>
    </row>
  </sheetData>
  <sheetProtection/>
  <mergeCells count="3">
    <mergeCell ref="A16:D16"/>
    <mergeCell ref="A35:D35"/>
    <mergeCell ref="A51:D51"/>
  </mergeCells>
  <printOptions/>
  <pageMargins left="0.56" right="0.25" top="0.49" bottom="0.33" header="0.3" footer="0.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09"/>
  <sheetViews>
    <sheetView zoomScalePageLayoutView="0" workbookViewId="0" topLeftCell="A58">
      <selection activeCell="G3" sqref="G3"/>
    </sheetView>
  </sheetViews>
  <sheetFormatPr defaultColWidth="9.00390625" defaultRowHeight="12.75"/>
  <cols>
    <col min="1" max="1" width="3.875" style="0" customWidth="1"/>
    <col min="2" max="2" width="5.375" style="0" customWidth="1"/>
    <col min="3" max="3" width="7.125" style="0" customWidth="1"/>
    <col min="4" max="4" width="24.375" style="0" customWidth="1"/>
    <col min="5" max="5" width="19.00390625" style="0" customWidth="1"/>
    <col min="6" max="6" width="8.875" style="0" customWidth="1"/>
    <col min="7" max="7" width="9.75390625" style="0" customWidth="1"/>
    <col min="8" max="8" width="10.875" style="0" customWidth="1"/>
    <col min="9" max="9" width="11.75390625" style="0" customWidth="1"/>
  </cols>
  <sheetData>
    <row r="1" spans="7:9" ht="15">
      <c r="G1" s="1" t="s">
        <v>442</v>
      </c>
      <c r="H1" s="630"/>
      <c r="I1" s="630"/>
    </row>
    <row r="2" spans="1:9" ht="15.75">
      <c r="A2" s="631"/>
      <c r="B2" s="631"/>
      <c r="C2" s="631"/>
      <c r="E2" s="631"/>
      <c r="F2" s="631"/>
      <c r="G2" s="682" t="s">
        <v>407</v>
      </c>
      <c r="H2" s="682"/>
      <c r="I2" s="632"/>
    </row>
    <row r="3" spans="1:9" ht="15.75">
      <c r="A3" s="631"/>
      <c r="B3" s="631"/>
      <c r="C3" s="631"/>
      <c r="D3" s="631"/>
      <c r="F3" s="631"/>
      <c r="G3" s="743" t="s">
        <v>464</v>
      </c>
      <c r="H3" s="682"/>
      <c r="I3" s="632"/>
    </row>
    <row r="4" spans="1:9" ht="15.75">
      <c r="A4" s="631"/>
      <c r="B4" s="631"/>
      <c r="C4" s="631"/>
      <c r="D4" s="631"/>
      <c r="F4" s="631"/>
      <c r="G4" s="631"/>
      <c r="H4" s="631"/>
      <c r="I4" s="632"/>
    </row>
    <row r="5" spans="1:9" ht="15.75">
      <c r="A5" s="631"/>
      <c r="B5" s="631"/>
      <c r="C5" s="631"/>
      <c r="D5" s="631"/>
      <c r="E5" s="673" t="s">
        <v>424</v>
      </c>
      <c r="F5" s="631"/>
      <c r="G5" s="631"/>
      <c r="H5" s="631"/>
      <c r="I5" s="632"/>
    </row>
    <row r="6" spans="1:9" ht="15.75">
      <c r="A6" s="631"/>
      <c r="B6" s="631"/>
      <c r="C6" s="631"/>
      <c r="D6" s="631"/>
      <c r="F6" s="631"/>
      <c r="G6" s="631"/>
      <c r="H6" s="631"/>
      <c r="I6" s="631" t="s">
        <v>443</v>
      </c>
    </row>
    <row r="7" spans="1:9" ht="12.75">
      <c r="A7" s="633"/>
      <c r="B7" s="633"/>
      <c r="C7" s="633"/>
      <c r="D7" s="633"/>
      <c r="E7" s="633" t="s">
        <v>355</v>
      </c>
      <c r="F7" s="633"/>
      <c r="G7" s="633"/>
      <c r="H7" s="634"/>
      <c r="I7" s="635"/>
    </row>
    <row r="8" spans="1:9" ht="12.75">
      <c r="A8" s="636"/>
      <c r="B8" s="636"/>
      <c r="C8" s="636"/>
      <c r="D8" s="636" t="s">
        <v>8</v>
      </c>
      <c r="E8" s="636" t="s">
        <v>356</v>
      </c>
      <c r="F8" s="636" t="s">
        <v>357</v>
      </c>
      <c r="G8" s="636" t="s">
        <v>358</v>
      </c>
      <c r="H8" s="637" t="s">
        <v>359</v>
      </c>
      <c r="I8" s="636" t="s">
        <v>360</v>
      </c>
    </row>
    <row r="9" spans="1:9" ht="12.75">
      <c r="A9" s="636" t="s">
        <v>9</v>
      </c>
      <c r="B9" s="636" t="s">
        <v>1</v>
      </c>
      <c r="C9" s="636" t="s">
        <v>2</v>
      </c>
      <c r="D9" s="636" t="s">
        <v>361</v>
      </c>
      <c r="E9" s="636" t="s">
        <v>362</v>
      </c>
      <c r="F9" s="636" t="s">
        <v>363</v>
      </c>
      <c r="G9" s="636" t="s">
        <v>364</v>
      </c>
      <c r="H9" s="637" t="s">
        <v>365</v>
      </c>
      <c r="I9" s="636" t="s">
        <v>366</v>
      </c>
    </row>
    <row r="10" spans="1:9" ht="12.75">
      <c r="A10" s="636"/>
      <c r="B10" s="636"/>
      <c r="C10" s="636"/>
      <c r="D10" s="636"/>
      <c r="E10" s="636" t="s">
        <v>367</v>
      </c>
      <c r="F10" s="636"/>
      <c r="G10" s="636" t="s">
        <v>368</v>
      </c>
      <c r="H10" s="637"/>
      <c r="I10" s="636" t="s">
        <v>425</v>
      </c>
    </row>
    <row r="11" spans="1:9" ht="12.75" customHeight="1">
      <c r="A11" s="638"/>
      <c r="B11" s="638"/>
      <c r="C11" s="638"/>
      <c r="D11" s="638"/>
      <c r="E11" s="638" t="s">
        <v>369</v>
      </c>
      <c r="F11" s="638"/>
      <c r="G11" s="638" t="s">
        <v>370</v>
      </c>
      <c r="H11" s="639"/>
      <c r="I11" s="638"/>
    </row>
    <row r="12" spans="1:9" ht="12.75">
      <c r="A12" s="640">
        <v>1</v>
      </c>
      <c r="B12" s="640">
        <v>2</v>
      </c>
      <c r="C12" s="640">
        <v>3</v>
      </c>
      <c r="D12" s="640">
        <v>4</v>
      </c>
      <c r="E12" s="640">
        <v>5</v>
      </c>
      <c r="F12" s="640">
        <v>6</v>
      </c>
      <c r="G12" s="640">
        <v>7</v>
      </c>
      <c r="H12" s="641">
        <v>8</v>
      </c>
      <c r="I12" s="638">
        <v>9</v>
      </c>
    </row>
    <row r="13" spans="1:9" ht="12.75">
      <c r="A13" s="731">
        <v>1</v>
      </c>
      <c r="B13" s="731">
        <v>750</v>
      </c>
      <c r="C13" s="731">
        <v>75095</v>
      </c>
      <c r="D13" s="734" t="s">
        <v>426</v>
      </c>
      <c r="E13" s="712" t="s">
        <v>427</v>
      </c>
      <c r="F13" s="712">
        <v>2013</v>
      </c>
      <c r="G13" s="715">
        <v>511779</v>
      </c>
      <c r="H13" s="642" t="s">
        <v>371</v>
      </c>
      <c r="I13" s="674">
        <f>SUM(I14:I16)</f>
        <v>511779</v>
      </c>
    </row>
    <row r="14" spans="1:9" ht="21" customHeight="1">
      <c r="A14" s="716"/>
      <c r="B14" s="732"/>
      <c r="C14" s="732"/>
      <c r="D14" s="716"/>
      <c r="E14" s="713"/>
      <c r="F14" s="713"/>
      <c r="G14" s="716"/>
      <c r="H14" s="644" t="s">
        <v>372</v>
      </c>
      <c r="I14" s="645">
        <v>358245</v>
      </c>
    </row>
    <row r="15" spans="1:9" ht="23.25" customHeight="1">
      <c r="A15" s="716"/>
      <c r="B15" s="732"/>
      <c r="C15" s="732"/>
      <c r="D15" s="716"/>
      <c r="E15" s="713"/>
      <c r="F15" s="713"/>
      <c r="G15" s="716"/>
      <c r="H15" s="646" t="s">
        <v>373</v>
      </c>
      <c r="I15" s="647">
        <v>153534</v>
      </c>
    </row>
    <row r="16" spans="1:9" ht="14.25" customHeight="1">
      <c r="A16" s="717"/>
      <c r="B16" s="733"/>
      <c r="C16" s="733"/>
      <c r="D16" s="717"/>
      <c r="E16" s="714"/>
      <c r="F16" s="714"/>
      <c r="G16" s="717"/>
      <c r="H16" s="644" t="s">
        <v>374</v>
      </c>
      <c r="I16" s="647">
        <v>0</v>
      </c>
    </row>
    <row r="17" spans="1:9" ht="12.75">
      <c r="A17" s="731">
        <v>2</v>
      </c>
      <c r="B17" s="731">
        <v>600</v>
      </c>
      <c r="C17" s="731">
        <v>60014</v>
      </c>
      <c r="D17" s="734" t="s">
        <v>428</v>
      </c>
      <c r="E17" s="712" t="s">
        <v>429</v>
      </c>
      <c r="F17" s="712">
        <v>2013</v>
      </c>
      <c r="G17" s="715">
        <v>3253486</v>
      </c>
      <c r="H17" s="642" t="s">
        <v>371</v>
      </c>
      <c r="I17" s="643">
        <f>SUM(I18:I20)</f>
        <v>3253486</v>
      </c>
    </row>
    <row r="18" spans="1:9" ht="12.75">
      <c r="A18" s="716"/>
      <c r="B18" s="716"/>
      <c r="C18" s="716"/>
      <c r="D18" s="741"/>
      <c r="E18" s="713"/>
      <c r="F18" s="713"/>
      <c r="G18" s="716"/>
      <c r="H18" s="644" t="s">
        <v>372</v>
      </c>
      <c r="I18" s="645">
        <f>G17-I19-I20</f>
        <v>2127440</v>
      </c>
    </row>
    <row r="19" spans="1:9" ht="27" customHeight="1">
      <c r="A19" s="716"/>
      <c r="B19" s="716"/>
      <c r="C19" s="716"/>
      <c r="D19" s="741"/>
      <c r="E19" s="713"/>
      <c r="F19" s="713"/>
      <c r="G19" s="716"/>
      <c r="H19" s="646" t="s">
        <v>373</v>
      </c>
      <c r="I19" s="647">
        <v>0</v>
      </c>
    </row>
    <row r="20" spans="1:9" ht="16.5" customHeight="1">
      <c r="A20" s="717"/>
      <c r="B20" s="717"/>
      <c r="C20" s="717"/>
      <c r="D20" s="742"/>
      <c r="E20" s="714"/>
      <c r="F20" s="714"/>
      <c r="G20" s="717"/>
      <c r="H20" s="644" t="s">
        <v>374</v>
      </c>
      <c r="I20" s="647">
        <v>1126046</v>
      </c>
    </row>
    <row r="21" spans="1:9" ht="12.75">
      <c r="A21" s="731">
        <v>3</v>
      </c>
      <c r="B21" s="731">
        <v>900</v>
      </c>
      <c r="C21" s="731">
        <v>90095</v>
      </c>
      <c r="D21" s="734" t="s">
        <v>430</v>
      </c>
      <c r="E21" s="712" t="s">
        <v>431</v>
      </c>
      <c r="F21" s="712">
        <v>2013</v>
      </c>
      <c r="G21" s="715">
        <v>761995</v>
      </c>
      <c r="H21" s="642" t="s">
        <v>371</v>
      </c>
      <c r="I21" s="643">
        <f>SUM(I22:I24)</f>
        <v>761995</v>
      </c>
    </row>
    <row r="22" spans="1:9" ht="14.25" customHeight="1">
      <c r="A22" s="716"/>
      <c r="B22" s="716"/>
      <c r="C22" s="716"/>
      <c r="D22" s="716"/>
      <c r="E22" s="713"/>
      <c r="F22" s="713"/>
      <c r="G22" s="716"/>
      <c r="H22" s="644" t="s">
        <v>372</v>
      </c>
      <c r="I22" s="645">
        <v>114299</v>
      </c>
    </row>
    <row r="23" spans="1:9" ht="21.75" customHeight="1">
      <c r="A23" s="716"/>
      <c r="B23" s="716"/>
      <c r="C23" s="716"/>
      <c r="D23" s="716"/>
      <c r="E23" s="713"/>
      <c r="F23" s="713"/>
      <c r="G23" s="716"/>
      <c r="H23" s="646" t="s">
        <v>373</v>
      </c>
      <c r="I23" s="647">
        <v>647696</v>
      </c>
    </row>
    <row r="24" spans="1:9" ht="15" customHeight="1">
      <c r="A24" s="717"/>
      <c r="B24" s="717"/>
      <c r="C24" s="717"/>
      <c r="D24" s="717"/>
      <c r="E24" s="714"/>
      <c r="F24" s="714"/>
      <c r="G24" s="717"/>
      <c r="H24" s="644" t="s">
        <v>374</v>
      </c>
      <c r="I24" s="647">
        <v>0</v>
      </c>
    </row>
    <row r="25" spans="1:9" ht="12.75">
      <c r="A25" s="731">
        <v>4</v>
      </c>
      <c r="B25" s="731">
        <v>900</v>
      </c>
      <c r="C25" s="731">
        <v>90095</v>
      </c>
      <c r="D25" s="734" t="s">
        <v>432</v>
      </c>
      <c r="E25" s="712" t="s">
        <v>433</v>
      </c>
      <c r="F25" s="712">
        <v>2013</v>
      </c>
      <c r="G25" s="715">
        <v>560000</v>
      </c>
      <c r="H25" s="642" t="s">
        <v>371</v>
      </c>
      <c r="I25" s="674">
        <f>SUM(I26:I28)</f>
        <v>560000</v>
      </c>
    </row>
    <row r="26" spans="1:9" ht="13.5" customHeight="1">
      <c r="A26" s="716"/>
      <c r="B26" s="732"/>
      <c r="C26" s="732"/>
      <c r="D26" s="716"/>
      <c r="E26" s="713"/>
      <c r="F26" s="713"/>
      <c r="G26" s="716"/>
      <c r="H26" s="644" t="s">
        <v>372</v>
      </c>
      <c r="I26" s="645">
        <v>84000</v>
      </c>
    </row>
    <row r="27" spans="1:9" ht="22.5" customHeight="1">
      <c r="A27" s="716"/>
      <c r="B27" s="732"/>
      <c r="C27" s="732"/>
      <c r="D27" s="716"/>
      <c r="E27" s="713"/>
      <c r="F27" s="713"/>
      <c r="G27" s="716"/>
      <c r="H27" s="646" t="s">
        <v>373</v>
      </c>
      <c r="I27" s="647">
        <v>476000</v>
      </c>
    </row>
    <row r="28" spans="1:9" ht="12.75">
      <c r="A28" s="717"/>
      <c r="B28" s="733"/>
      <c r="C28" s="733"/>
      <c r="D28" s="717"/>
      <c r="E28" s="714"/>
      <c r="F28" s="714"/>
      <c r="G28" s="717"/>
      <c r="H28" s="644" t="s">
        <v>374</v>
      </c>
      <c r="I28" s="647">
        <v>0</v>
      </c>
    </row>
    <row r="29" spans="1:9" ht="12.75">
      <c r="A29" s="731">
        <v>5</v>
      </c>
      <c r="B29" s="731">
        <v>900</v>
      </c>
      <c r="C29" s="731">
        <v>90095</v>
      </c>
      <c r="D29" s="734" t="s">
        <v>434</v>
      </c>
      <c r="E29" s="712" t="s">
        <v>431</v>
      </c>
      <c r="F29" s="712">
        <v>2013</v>
      </c>
      <c r="G29" s="715">
        <v>250000</v>
      </c>
      <c r="H29" s="642" t="s">
        <v>371</v>
      </c>
      <c r="I29" s="674">
        <f>SUM(I30:I32)</f>
        <v>250000</v>
      </c>
    </row>
    <row r="30" spans="1:9" ht="12.75">
      <c r="A30" s="716"/>
      <c r="B30" s="732"/>
      <c r="C30" s="732"/>
      <c r="D30" s="716"/>
      <c r="E30" s="713"/>
      <c r="F30" s="713"/>
      <c r="G30" s="716"/>
      <c r="H30" s="644" t="s">
        <v>372</v>
      </c>
      <c r="I30" s="645">
        <v>37500</v>
      </c>
    </row>
    <row r="31" spans="1:9" ht="23.25" customHeight="1">
      <c r="A31" s="716"/>
      <c r="B31" s="732"/>
      <c r="C31" s="732"/>
      <c r="D31" s="716"/>
      <c r="E31" s="713"/>
      <c r="F31" s="713"/>
      <c r="G31" s="716"/>
      <c r="H31" s="646" t="s">
        <v>373</v>
      </c>
      <c r="I31" s="647">
        <v>212500</v>
      </c>
    </row>
    <row r="32" spans="1:9" ht="15" customHeight="1">
      <c r="A32" s="717"/>
      <c r="B32" s="733"/>
      <c r="C32" s="733"/>
      <c r="D32" s="717"/>
      <c r="E32" s="714"/>
      <c r="F32" s="714"/>
      <c r="G32" s="717"/>
      <c r="H32" s="644" t="s">
        <v>374</v>
      </c>
      <c r="I32" s="647">
        <v>0</v>
      </c>
    </row>
    <row r="33" spans="1:9" ht="12.75">
      <c r="A33" s="731">
        <v>6</v>
      </c>
      <c r="B33" s="731">
        <v>900</v>
      </c>
      <c r="C33" s="731">
        <v>90095</v>
      </c>
      <c r="D33" s="734" t="s">
        <v>435</v>
      </c>
      <c r="E33" s="712" t="s">
        <v>436</v>
      </c>
      <c r="F33" s="712">
        <v>2013</v>
      </c>
      <c r="G33" s="715">
        <v>200000</v>
      </c>
      <c r="H33" s="642" t="s">
        <v>371</v>
      </c>
      <c r="I33" s="674">
        <f>SUM(I34:I36)</f>
        <v>200000</v>
      </c>
    </row>
    <row r="34" spans="1:9" ht="12.75">
      <c r="A34" s="716"/>
      <c r="B34" s="732"/>
      <c r="C34" s="732"/>
      <c r="D34" s="716"/>
      <c r="E34" s="713"/>
      <c r="F34" s="713"/>
      <c r="G34" s="716"/>
      <c r="H34" s="644" t="s">
        <v>372</v>
      </c>
      <c r="I34" s="645">
        <v>30000</v>
      </c>
    </row>
    <row r="35" spans="1:9" ht="21" customHeight="1">
      <c r="A35" s="716"/>
      <c r="B35" s="732"/>
      <c r="C35" s="732"/>
      <c r="D35" s="716"/>
      <c r="E35" s="713"/>
      <c r="F35" s="713"/>
      <c r="G35" s="716"/>
      <c r="H35" s="646" t="s">
        <v>373</v>
      </c>
      <c r="I35" s="647">
        <v>170000</v>
      </c>
    </row>
    <row r="36" spans="1:9" ht="18" customHeight="1">
      <c r="A36" s="717"/>
      <c r="B36" s="733"/>
      <c r="C36" s="733"/>
      <c r="D36" s="717"/>
      <c r="E36" s="714"/>
      <c r="F36" s="714"/>
      <c r="G36" s="717"/>
      <c r="H36" s="644" t="s">
        <v>374</v>
      </c>
      <c r="I36" s="647">
        <v>0</v>
      </c>
    </row>
    <row r="37" spans="1:9" ht="12.75">
      <c r="A37" s="731">
        <v>7</v>
      </c>
      <c r="B37" s="731">
        <v>900</v>
      </c>
      <c r="C37" s="731">
        <v>90095</v>
      </c>
      <c r="D37" s="734" t="s">
        <v>437</v>
      </c>
      <c r="E37" s="712" t="s">
        <v>433</v>
      </c>
      <c r="F37" s="712">
        <v>2013</v>
      </c>
      <c r="G37" s="715">
        <v>100000</v>
      </c>
      <c r="H37" s="642" t="s">
        <v>371</v>
      </c>
      <c r="I37" s="674">
        <f>SUM(I38:I40)</f>
        <v>100000</v>
      </c>
    </row>
    <row r="38" spans="1:9" ht="12.75">
      <c r="A38" s="716"/>
      <c r="B38" s="732"/>
      <c r="C38" s="732"/>
      <c r="D38" s="716"/>
      <c r="E38" s="713"/>
      <c r="F38" s="713"/>
      <c r="G38" s="716"/>
      <c r="H38" s="644" t="s">
        <v>372</v>
      </c>
      <c r="I38" s="645">
        <v>15000</v>
      </c>
    </row>
    <row r="39" spans="1:9" ht="21" customHeight="1">
      <c r="A39" s="716"/>
      <c r="B39" s="732"/>
      <c r="C39" s="732"/>
      <c r="D39" s="716"/>
      <c r="E39" s="713"/>
      <c r="F39" s="713"/>
      <c r="G39" s="716"/>
      <c r="H39" s="646" t="s">
        <v>373</v>
      </c>
      <c r="I39" s="647">
        <v>85000</v>
      </c>
    </row>
    <row r="40" spans="1:9" ht="12.75">
      <c r="A40" s="717"/>
      <c r="B40" s="733"/>
      <c r="C40" s="733"/>
      <c r="D40" s="717"/>
      <c r="E40" s="714"/>
      <c r="F40" s="714"/>
      <c r="G40" s="717"/>
      <c r="H40" s="644" t="s">
        <v>374</v>
      </c>
      <c r="I40" s="647">
        <v>0</v>
      </c>
    </row>
    <row r="41" spans="1:9" ht="12.75">
      <c r="A41" s="731">
        <v>8</v>
      </c>
      <c r="B41" s="731">
        <v>600</v>
      </c>
      <c r="C41" s="731">
        <v>60014</v>
      </c>
      <c r="D41" s="734" t="s">
        <v>375</v>
      </c>
      <c r="E41" s="712" t="s">
        <v>429</v>
      </c>
      <c r="F41" s="712">
        <v>2013</v>
      </c>
      <c r="G41" s="715">
        <v>96450</v>
      </c>
      <c r="H41" s="642" t="s">
        <v>371</v>
      </c>
      <c r="I41" s="674">
        <f>SUM(I42:I44)</f>
        <v>96450</v>
      </c>
    </row>
    <row r="42" spans="1:9" ht="12.75">
      <c r="A42" s="716"/>
      <c r="B42" s="732"/>
      <c r="C42" s="732"/>
      <c r="D42" s="716"/>
      <c r="E42" s="713"/>
      <c r="F42" s="713"/>
      <c r="G42" s="716"/>
      <c r="H42" s="644" t="s">
        <v>372</v>
      </c>
      <c r="I42" s="645">
        <v>96450</v>
      </c>
    </row>
    <row r="43" spans="1:9" ht="22.5" customHeight="1">
      <c r="A43" s="716"/>
      <c r="B43" s="732"/>
      <c r="C43" s="732"/>
      <c r="D43" s="716"/>
      <c r="E43" s="713"/>
      <c r="F43" s="713"/>
      <c r="G43" s="716"/>
      <c r="H43" s="646" t="s">
        <v>373</v>
      </c>
      <c r="I43" s="647">
        <v>0</v>
      </c>
    </row>
    <row r="44" spans="1:9" ht="12.75">
      <c r="A44" s="717"/>
      <c r="B44" s="733"/>
      <c r="C44" s="733"/>
      <c r="D44" s="717"/>
      <c r="E44" s="714"/>
      <c r="F44" s="714"/>
      <c r="G44" s="717"/>
      <c r="H44" s="644" t="s">
        <v>374</v>
      </c>
      <c r="I44" s="647">
        <v>0</v>
      </c>
    </row>
    <row r="45" spans="1:9" ht="12.75">
      <c r="A45" s="731">
        <v>9</v>
      </c>
      <c r="B45" s="731">
        <v>710</v>
      </c>
      <c r="C45" s="731">
        <v>71014</v>
      </c>
      <c r="D45" s="734" t="s">
        <v>375</v>
      </c>
      <c r="E45" s="712" t="s">
        <v>427</v>
      </c>
      <c r="F45" s="712">
        <v>2013</v>
      </c>
      <c r="G45" s="715">
        <v>20000</v>
      </c>
      <c r="H45" s="642" t="s">
        <v>371</v>
      </c>
      <c r="I45" s="674">
        <f>SUM(I46:I48)</f>
        <v>20000</v>
      </c>
    </row>
    <row r="46" spans="1:9" ht="12.75">
      <c r="A46" s="716"/>
      <c r="B46" s="732"/>
      <c r="C46" s="732"/>
      <c r="D46" s="716"/>
      <c r="E46" s="713"/>
      <c r="F46" s="713"/>
      <c r="G46" s="716"/>
      <c r="H46" s="644" t="s">
        <v>372</v>
      </c>
      <c r="I46" s="645">
        <v>20000</v>
      </c>
    </row>
    <row r="47" spans="1:9" ht="27.75" customHeight="1">
      <c r="A47" s="716"/>
      <c r="B47" s="732"/>
      <c r="C47" s="732"/>
      <c r="D47" s="716"/>
      <c r="E47" s="713"/>
      <c r="F47" s="713"/>
      <c r="G47" s="716"/>
      <c r="H47" s="646" t="s">
        <v>373</v>
      </c>
      <c r="I47" s="647">
        <v>0</v>
      </c>
    </row>
    <row r="48" spans="1:9" ht="12.75">
      <c r="A48" s="717"/>
      <c r="B48" s="733"/>
      <c r="C48" s="733"/>
      <c r="D48" s="717"/>
      <c r="E48" s="714"/>
      <c r="F48" s="714"/>
      <c r="G48" s="717"/>
      <c r="H48" s="644" t="s">
        <v>374</v>
      </c>
      <c r="I48" s="647">
        <v>0</v>
      </c>
    </row>
    <row r="50" spans="1:9" s="680" customFormat="1" ht="12.75">
      <c r="A50" s="675"/>
      <c r="B50" s="676"/>
      <c r="C50" s="676"/>
      <c r="D50" s="675"/>
      <c r="E50" s="677"/>
      <c r="F50" s="677"/>
      <c r="G50" s="675"/>
      <c r="H50" s="678"/>
      <c r="I50" s="679"/>
    </row>
    <row r="51" spans="1:10" ht="12.75">
      <c r="A51" s="675"/>
      <c r="B51" s="676"/>
      <c r="C51" s="676"/>
      <c r="D51" s="675"/>
      <c r="E51" s="677" t="s">
        <v>444</v>
      </c>
      <c r="F51" s="677"/>
      <c r="G51" s="675"/>
      <c r="H51" s="678"/>
      <c r="I51" s="679"/>
      <c r="J51" s="680"/>
    </row>
    <row r="52" spans="1:9" ht="12.75">
      <c r="A52" s="633"/>
      <c r="B52" s="633"/>
      <c r="C52" s="633"/>
      <c r="D52" s="633"/>
      <c r="E52" s="633" t="s">
        <v>355</v>
      </c>
      <c r="F52" s="633"/>
      <c r="G52" s="633"/>
      <c r="H52" s="634"/>
      <c r="I52" s="635"/>
    </row>
    <row r="53" spans="1:9" ht="12.75">
      <c r="A53" s="636"/>
      <c r="B53" s="636"/>
      <c r="C53" s="636"/>
      <c r="D53" s="636" t="s">
        <v>8</v>
      </c>
      <c r="E53" s="636" t="s">
        <v>356</v>
      </c>
      <c r="F53" s="636" t="s">
        <v>357</v>
      </c>
      <c r="G53" s="636" t="s">
        <v>358</v>
      </c>
      <c r="H53" s="637" t="s">
        <v>359</v>
      </c>
      <c r="I53" s="636" t="s">
        <v>360</v>
      </c>
    </row>
    <row r="54" spans="1:9" ht="12.75">
      <c r="A54" s="636" t="s">
        <v>9</v>
      </c>
      <c r="B54" s="636" t="s">
        <v>1</v>
      </c>
      <c r="C54" s="636" t="s">
        <v>2</v>
      </c>
      <c r="D54" s="636" t="s">
        <v>361</v>
      </c>
      <c r="E54" s="636" t="s">
        <v>362</v>
      </c>
      <c r="F54" s="636" t="s">
        <v>363</v>
      </c>
      <c r="G54" s="636" t="s">
        <v>364</v>
      </c>
      <c r="H54" s="637" t="s">
        <v>365</v>
      </c>
      <c r="I54" s="636" t="s">
        <v>366</v>
      </c>
    </row>
    <row r="55" spans="1:9" ht="12.75">
      <c r="A55" s="636"/>
      <c r="B55" s="636"/>
      <c r="C55" s="636"/>
      <c r="D55" s="636"/>
      <c r="E55" s="636" t="s">
        <v>367</v>
      </c>
      <c r="F55" s="636"/>
      <c r="G55" s="636" t="s">
        <v>368</v>
      </c>
      <c r="H55" s="637"/>
      <c r="I55" s="636" t="s">
        <v>425</v>
      </c>
    </row>
    <row r="56" spans="1:9" ht="12.75">
      <c r="A56" s="638"/>
      <c r="B56" s="638"/>
      <c r="C56" s="638"/>
      <c r="D56" s="638"/>
      <c r="E56" s="638" t="s">
        <v>369</v>
      </c>
      <c r="F56" s="638"/>
      <c r="G56" s="638" t="s">
        <v>370</v>
      </c>
      <c r="H56" s="639"/>
      <c r="I56" s="638"/>
    </row>
    <row r="57" spans="1:9" ht="12.75">
      <c r="A57" s="640">
        <v>1</v>
      </c>
      <c r="B57" s="640">
        <v>2</v>
      </c>
      <c r="C57" s="640">
        <v>3</v>
      </c>
      <c r="D57" s="640">
        <v>4</v>
      </c>
      <c r="E57" s="640">
        <v>5</v>
      </c>
      <c r="F57" s="640">
        <v>6</v>
      </c>
      <c r="G57" s="640">
        <v>7</v>
      </c>
      <c r="H57" s="641">
        <v>8</v>
      </c>
      <c r="I57" s="638">
        <v>9</v>
      </c>
    </row>
    <row r="58" spans="1:9" ht="12.75">
      <c r="A58" s="731">
        <v>10</v>
      </c>
      <c r="B58" s="731">
        <v>750</v>
      </c>
      <c r="C58" s="731">
        <v>75095</v>
      </c>
      <c r="D58" s="734" t="s">
        <v>438</v>
      </c>
      <c r="E58" s="712" t="s">
        <v>427</v>
      </c>
      <c r="F58" s="712">
        <v>2013</v>
      </c>
      <c r="G58" s="715">
        <v>50000</v>
      </c>
      <c r="H58" s="642" t="s">
        <v>371</v>
      </c>
      <c r="I58" s="674">
        <f>SUM(I59:I61)</f>
        <v>50000</v>
      </c>
    </row>
    <row r="59" spans="1:9" ht="12.75">
      <c r="A59" s="732"/>
      <c r="B59" s="732"/>
      <c r="C59" s="732"/>
      <c r="D59" s="735"/>
      <c r="E59" s="737"/>
      <c r="F59" s="737"/>
      <c r="G59" s="739"/>
      <c r="H59" s="644" t="s">
        <v>372</v>
      </c>
      <c r="I59" s="645">
        <v>50000</v>
      </c>
    </row>
    <row r="60" spans="1:9" ht="20.25" customHeight="1">
      <c r="A60" s="732"/>
      <c r="B60" s="732"/>
      <c r="C60" s="732"/>
      <c r="D60" s="735"/>
      <c r="E60" s="737"/>
      <c r="F60" s="737"/>
      <c r="G60" s="739"/>
      <c r="H60" s="646" t="s">
        <v>373</v>
      </c>
      <c r="I60" s="647">
        <v>0</v>
      </c>
    </row>
    <row r="61" spans="1:9" ht="12.75">
      <c r="A61" s="733"/>
      <c r="B61" s="733"/>
      <c r="C61" s="733"/>
      <c r="D61" s="736"/>
      <c r="E61" s="738"/>
      <c r="F61" s="738"/>
      <c r="G61" s="740"/>
      <c r="H61" s="644" t="s">
        <v>374</v>
      </c>
      <c r="I61" s="647">
        <v>0</v>
      </c>
    </row>
    <row r="62" spans="1:9" ht="12.75">
      <c r="A62" s="731">
        <v>11</v>
      </c>
      <c r="B62" s="731">
        <v>852</v>
      </c>
      <c r="C62" s="731">
        <v>85202</v>
      </c>
      <c r="D62" s="734" t="s">
        <v>375</v>
      </c>
      <c r="E62" s="712" t="s">
        <v>433</v>
      </c>
      <c r="F62" s="712">
        <v>2013</v>
      </c>
      <c r="G62" s="715">
        <v>9000</v>
      </c>
      <c r="H62" s="642" t="s">
        <v>371</v>
      </c>
      <c r="I62" s="674">
        <f>SUM(I63:I65)</f>
        <v>9000</v>
      </c>
    </row>
    <row r="63" spans="1:9" ht="12.75">
      <c r="A63" s="716"/>
      <c r="B63" s="732"/>
      <c r="C63" s="732"/>
      <c r="D63" s="716"/>
      <c r="E63" s="713"/>
      <c r="F63" s="713"/>
      <c r="G63" s="716"/>
      <c r="H63" s="644" t="s">
        <v>372</v>
      </c>
      <c r="I63" s="645">
        <v>9000</v>
      </c>
    </row>
    <row r="64" spans="1:9" ht="21" customHeight="1">
      <c r="A64" s="716"/>
      <c r="B64" s="732"/>
      <c r="C64" s="732"/>
      <c r="D64" s="716"/>
      <c r="E64" s="713"/>
      <c r="F64" s="713"/>
      <c r="G64" s="716"/>
      <c r="H64" s="646" t="s">
        <v>373</v>
      </c>
      <c r="I64" s="647">
        <v>0</v>
      </c>
    </row>
    <row r="65" spans="1:9" ht="12.75">
      <c r="A65" s="717"/>
      <c r="B65" s="733"/>
      <c r="C65" s="733"/>
      <c r="D65" s="717"/>
      <c r="E65" s="714"/>
      <c r="F65" s="714"/>
      <c r="G65" s="717"/>
      <c r="H65" s="644" t="s">
        <v>374</v>
      </c>
      <c r="I65" s="647">
        <v>0</v>
      </c>
    </row>
    <row r="66" spans="1:9" ht="12.75">
      <c r="A66" s="718" t="s">
        <v>376</v>
      </c>
      <c r="B66" s="719"/>
      <c r="C66" s="719"/>
      <c r="D66" s="719"/>
      <c r="E66" s="720"/>
      <c r="F66" s="727">
        <v>2013</v>
      </c>
      <c r="G66" s="730">
        <f>G13+G17+G21+G25+G29+G33+G37+G41+G45+G58+G62</f>
        <v>5812710</v>
      </c>
      <c r="H66" s="642" t="s">
        <v>371</v>
      </c>
      <c r="I66" s="643">
        <f>I13+I17+I21+I25+I29+I33+I37+I41+I45+I58+I62</f>
        <v>5812710</v>
      </c>
    </row>
    <row r="67" spans="1:9" ht="21" customHeight="1">
      <c r="A67" s="721"/>
      <c r="B67" s="722"/>
      <c r="C67" s="722"/>
      <c r="D67" s="722"/>
      <c r="E67" s="723"/>
      <c r="F67" s="728"/>
      <c r="G67" s="728"/>
      <c r="H67" s="648" t="s">
        <v>372</v>
      </c>
      <c r="I67" s="649">
        <f>I14+I18+I22+I26+I30+I34+I38+I42+I46+I59+I63</f>
        <v>2941934</v>
      </c>
    </row>
    <row r="68" spans="1:9" ht="25.5" customHeight="1">
      <c r="A68" s="721"/>
      <c r="B68" s="722"/>
      <c r="C68" s="722"/>
      <c r="D68" s="722"/>
      <c r="E68" s="723"/>
      <c r="F68" s="728"/>
      <c r="G68" s="728"/>
      <c r="H68" s="650" t="s">
        <v>373</v>
      </c>
      <c r="I68" s="649">
        <f>I15+I19+I23+I27+I31+I35+I39+I43+I47+I60+I64</f>
        <v>1744730</v>
      </c>
    </row>
    <row r="69" spans="1:9" ht="13.5">
      <c r="A69" s="724"/>
      <c r="B69" s="725"/>
      <c r="C69" s="725"/>
      <c r="D69" s="725"/>
      <c r="E69" s="726"/>
      <c r="F69" s="729"/>
      <c r="G69" s="729"/>
      <c r="H69" s="648" t="s">
        <v>374</v>
      </c>
      <c r="I69" s="649">
        <f>I16+I20+I24+I28+I32+I36+I40+I44+I48+I61+I65</f>
        <v>1126046</v>
      </c>
    </row>
    <row r="72" ht="12.75" customHeight="1"/>
    <row r="76" ht="12.75" customHeight="1"/>
    <row r="80" ht="12.75" customHeight="1"/>
    <row r="84" ht="12.75" customHeight="1"/>
    <row r="88" ht="12.75" customHeight="1"/>
    <row r="89" ht="13.5" customHeight="1"/>
    <row r="91" ht="13.5" customHeight="1"/>
    <row r="109" ht="12.75">
      <c r="E109" t="s">
        <v>445</v>
      </c>
    </row>
  </sheetData>
  <sheetProtection/>
  <mergeCells count="80">
    <mergeCell ref="C13:C16"/>
    <mergeCell ref="D13:D16"/>
    <mergeCell ref="A21:A24"/>
    <mergeCell ref="B21:B24"/>
    <mergeCell ref="C21:C24"/>
    <mergeCell ref="D21:D24"/>
    <mergeCell ref="C29:C32"/>
    <mergeCell ref="D29:D32"/>
    <mergeCell ref="A37:A40"/>
    <mergeCell ref="B37:B40"/>
    <mergeCell ref="C37:C40"/>
    <mergeCell ref="D37:D40"/>
    <mergeCell ref="A45:A48"/>
    <mergeCell ref="B45:B48"/>
    <mergeCell ref="C45:C48"/>
    <mergeCell ref="D45:D48"/>
    <mergeCell ref="E13:E16"/>
    <mergeCell ref="F13:F16"/>
    <mergeCell ref="E21:E24"/>
    <mergeCell ref="F21:F24"/>
    <mergeCell ref="E29:E32"/>
    <mergeCell ref="F29:F32"/>
    <mergeCell ref="G13:G16"/>
    <mergeCell ref="A17:A20"/>
    <mergeCell ref="B17:B20"/>
    <mergeCell ref="C17:C20"/>
    <mergeCell ref="D17:D20"/>
    <mergeCell ref="E17:E20"/>
    <mergeCell ref="F17:F20"/>
    <mergeCell ref="G17:G20"/>
    <mergeCell ref="A13:A16"/>
    <mergeCell ref="B13:B16"/>
    <mergeCell ref="G21:G24"/>
    <mergeCell ref="A25:A28"/>
    <mergeCell ref="B25:B28"/>
    <mergeCell ref="C25:C28"/>
    <mergeCell ref="D25:D28"/>
    <mergeCell ref="E25:E28"/>
    <mergeCell ref="F25:F28"/>
    <mergeCell ref="G25:G28"/>
    <mergeCell ref="G29:G32"/>
    <mergeCell ref="A33:A36"/>
    <mergeCell ref="B33:B36"/>
    <mergeCell ref="C33:C36"/>
    <mergeCell ref="D33:D36"/>
    <mergeCell ref="E33:E36"/>
    <mergeCell ref="F33:F36"/>
    <mergeCell ref="G33:G36"/>
    <mergeCell ref="A29:A32"/>
    <mergeCell ref="B29:B32"/>
    <mergeCell ref="E37:E40"/>
    <mergeCell ref="F37:F40"/>
    <mergeCell ref="G37:G40"/>
    <mergeCell ref="A41:A44"/>
    <mergeCell ref="B41:B44"/>
    <mergeCell ref="C41:C44"/>
    <mergeCell ref="D41:D44"/>
    <mergeCell ref="E41:E44"/>
    <mergeCell ref="F41:F44"/>
    <mergeCell ref="G41:G44"/>
    <mergeCell ref="E45:E48"/>
    <mergeCell ref="F45:F48"/>
    <mergeCell ref="G45:G48"/>
    <mergeCell ref="A58:A61"/>
    <mergeCell ref="B58:B61"/>
    <mergeCell ref="C58:C61"/>
    <mergeCell ref="D58:D61"/>
    <mergeCell ref="E58:E61"/>
    <mergeCell ref="F58:F61"/>
    <mergeCell ref="G58:G61"/>
    <mergeCell ref="E62:E65"/>
    <mergeCell ref="F62:F65"/>
    <mergeCell ref="G62:G65"/>
    <mergeCell ref="A66:E69"/>
    <mergeCell ref="F66:F69"/>
    <mergeCell ref="G66:G69"/>
    <mergeCell ref="A62:A65"/>
    <mergeCell ref="B62:B65"/>
    <mergeCell ref="C62:C65"/>
    <mergeCell ref="D62:D65"/>
  </mergeCells>
  <printOptions/>
  <pageMargins left="0.14" right="0.3" top="0.25" bottom="0.82" header="0.31" footer="0.7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Świdwinie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Buniak</dc:creator>
  <cp:keywords/>
  <dc:description/>
  <cp:lastModifiedBy>LENOVO USER</cp:lastModifiedBy>
  <cp:lastPrinted>2012-12-19T07:27:26Z</cp:lastPrinted>
  <dcterms:created xsi:type="dcterms:W3CDTF">2007-10-30T07:10:39Z</dcterms:created>
  <dcterms:modified xsi:type="dcterms:W3CDTF">2012-12-19T07:28:04Z</dcterms:modified>
  <cp:category/>
  <cp:version/>
  <cp:contentType/>
  <cp:contentStatus/>
</cp:coreProperties>
</file>