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,i Och.środ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<sst xmlns="http://schemas.openxmlformats.org/spreadsheetml/2006/main" count="1281" uniqueCount="514">
  <si>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</si>
  <si>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</si>
  <si>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</si>
  <si>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</si>
  <si>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</si>
  <si>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</si>
  <si>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</si>
  <si>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</si>
  <si>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</si>
  <si>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</si>
  <si>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</si>
  <si>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</si>
  <si>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</si>
  <si>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</si>
  <si>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</si>
  <si>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</si>
  <si>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</si>
  <si>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</si>
  <si>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</si>
  <si>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</si>
  <si>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</si>
  <si>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</si>
  <si>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</si>
  <si>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</si>
  <si>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</si>
  <si>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</si>
  <si>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</si>
  <si>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</si>
  <si>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</si>
  <si>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</si>
  <si>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</si>
  <si>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</si>
  <si>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</si>
  <si>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</si>
  <si>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</si>
  <si>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</si>
  <si>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</si>
  <si>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</si>
  <si>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</si>
  <si>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</si>
  <si>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</si>
  <si>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</si>
  <si>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</si>
  <si>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</si>
  <si>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</si>
  <si>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</si>
  <si>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</si>
  <si>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</si>
  <si>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</si>
  <si>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</si>
  <si>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</si>
  <si>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</si>
  <si>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</si>
  <si>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</si>
  <si>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</si>
  <si>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</si>
  <si>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</si>
  <si>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</si>
  <si>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</si>
  <si>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</si>
  <si>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</si>
  <si>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</si>
  <si>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</si>
  <si>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Kultura fizyczna i sport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</si>
  <si>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</si>
  <si>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</si>
  <si>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</si>
  <si>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</si>
  <si>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</si>
  <si>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</si>
  <si>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</si>
  <si>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</si>
  <si>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</si>
  <si>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</si>
  <si>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</si>
  <si>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</si>
  <si>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</si>
  <si>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</si>
  <si>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</si>
  <si>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</si>
  <si>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</si>
  <si>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</si>
  <si>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</si>
  <si>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</si>
  <si>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</si>
  <si>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</si>
  <si>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</si>
  <si>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</si>
  <si>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</si>
  <si>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</si>
  <si>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</si>
  <si>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</si>
  <si>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</si>
  <si>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</si>
  <si>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</si>
  <si>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</si>
  <si>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</si>
  <si>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</si>
  <si>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</si>
  <si>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</si>
  <si>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</si>
  <si>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</si>
  <si>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</si>
  <si>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</si>
  <si>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</si>
  <si>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</si>
  <si>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</si>
  <si>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</si>
  <si>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</si>
  <si>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</si>
  <si>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</si>
  <si>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</si>
  <si>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</si>
  <si>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</si>
  <si>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</si>
  <si>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</si>
  <si>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</si>
  <si>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</si>
  <si>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</si>
  <si>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</si>
  <si>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</si>
  <si>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</si>
  <si>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</si>
  <si>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</si>
  <si>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</si>
  <si>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</si>
  <si>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</si>
  <si>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>Zespoły ds. orzekania o niepełnosprawności</t>
  </si>
  <si>
    <t>EDUKACYJNA OPIEKA WYCHOWAWCZA</t>
  </si>
  <si>
    <t>Specjalne ośrodki szkolno - wychowawcze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</si>
  <si>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</si>
  <si>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</si>
  <si>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</si>
  <si>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</si>
  <si>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</si>
  <si>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</si>
  <si>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</si>
  <si>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</si>
  <si>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</si>
  <si>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</si>
  <si>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</si>
  <si>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</si>
  <si>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</si>
  <si>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</si>
  <si>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</si>
  <si>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</si>
  <si>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</si>
  <si>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</si>
  <si>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</si>
  <si>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</si>
  <si>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</si>
  <si>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</si>
  <si>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</si>
  <si>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</si>
  <si>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</si>
  <si>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</si>
  <si>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</si>
  <si>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</si>
  <si>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</si>
  <si>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</si>
  <si>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</si>
  <si>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</si>
  <si>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</si>
  <si>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</si>
  <si>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</si>
  <si>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</si>
  <si>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</si>
  <si>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</si>
  <si>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</si>
  <si>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</si>
  <si>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</si>
  <si>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</si>
  <si>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</si>
  <si>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</si>
  <si>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</si>
  <si>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</si>
  <si>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</si>
  <si>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</si>
  <si>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</si>
  <si>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</si>
  <si>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</si>
  <si>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</si>
  <si>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</si>
  <si>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</si>
  <si>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</si>
  <si>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</si>
  <si>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</si>
  <si>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</si>
  <si>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</si>
  <si>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</si>
  <si>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</si>
  <si>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</si>
  <si>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</si>
  <si>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</si>
  <si>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</si>
  <si>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</si>
  <si>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</si>
  <si>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</si>
  <si>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</si>
  <si>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</si>
  <si>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</si>
  <si>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</si>
  <si>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</si>
  <si>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</si>
  <si>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</si>
  <si>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</si>
  <si>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</si>
  <si>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</si>
  <si>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</si>
  <si>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</si>
  <si>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</si>
  <si>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</si>
  <si>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</si>
  <si>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</si>
  <si>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</si>
  <si>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</si>
  <si>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</si>
  <si>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</si>
  <si>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</si>
  <si>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</si>
  <si>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</si>
  <si>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</si>
  <si>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</si>
  <si>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</si>
  <si>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zadań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</si>
  <si>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</si>
  <si>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</si>
  <si>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</si>
  <si>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</si>
  <si>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</si>
  <si>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</si>
  <si>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</si>
  <si>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</si>
  <si>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</si>
  <si>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</si>
  <si>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</si>
  <si>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</si>
  <si>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</si>
  <si>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</si>
  <si>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</si>
  <si>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</si>
  <si>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</si>
  <si>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</si>
  <si>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</si>
  <si>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</si>
  <si>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</si>
  <si>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</si>
  <si>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</si>
  <si>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</si>
  <si>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</si>
  <si>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</si>
  <si>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</si>
  <si>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</si>
  <si>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</si>
  <si>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</si>
  <si>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</si>
  <si>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</si>
  <si>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</si>
  <si>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</si>
  <si>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</si>
  <si>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</si>
  <si>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</si>
  <si>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</si>
  <si>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</si>
  <si>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</si>
  <si>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</si>
  <si>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</si>
  <si>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</si>
  <si>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</si>
  <si>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</si>
  <si>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</si>
  <si>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</si>
  <si>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</si>
  <si>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</si>
  <si>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</si>
  <si>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</si>
  <si>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</si>
  <si>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</si>
  <si>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</si>
  <si>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</si>
  <si>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</si>
  <si>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</si>
  <si>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</si>
  <si>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</si>
  <si>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</si>
  <si>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</si>
  <si>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</si>
  <si>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</si>
  <si>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</si>
  <si>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</si>
  <si>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 xml:space="preserve">Wydatki zwiazane z gromadzeniem środków z opłat za </t>
  </si>
  <si>
    <t xml:space="preserve">Kultura fizyczna i sport </t>
  </si>
  <si>
    <t>Jednostki specjal.poradnictwa, mieszk</t>
  </si>
  <si>
    <t>chronione i ośrodki interwencji kryzysowej</t>
  </si>
  <si>
    <t>Ochrona zabytków i opieka nad zabytkami</t>
  </si>
  <si>
    <t xml:space="preserve">Rady Powiatu w Świdwinie </t>
  </si>
  <si>
    <t>w zł</t>
  </si>
  <si>
    <t>Załącznik nr 2 do Uchwały</t>
  </si>
  <si>
    <t>§ 950</t>
  </si>
  <si>
    <t>w zł.</t>
  </si>
  <si>
    <t xml:space="preserve">w zł </t>
  </si>
  <si>
    <t>Załącznik Nr 9 do uchwały</t>
  </si>
  <si>
    <t>Zespół Placówek Specjalnych w Sławoborzu</t>
  </si>
  <si>
    <t>Szkoły zawodowe specjalne</t>
  </si>
  <si>
    <t>Ośrodki rewalidacyjno-wychowawcze</t>
  </si>
  <si>
    <t>Starostwo Powiatowe(15% w dyspoz.ZP )</t>
  </si>
  <si>
    <t xml:space="preserve">strona - 39 - </t>
  </si>
  <si>
    <t>ZPO w Połczynie-Zdroju</t>
  </si>
  <si>
    <t xml:space="preserve">            Załącznik nr 1 do Uchwały </t>
  </si>
  <si>
    <t xml:space="preserve">Środki na dofinansowanie własnych inwestycji gmin( związków gmin), powiatów </t>
  </si>
  <si>
    <t xml:space="preserve">Składki na ubezpieczenia zdrowotne   </t>
  </si>
  <si>
    <t>Zakłady op-lecznicze i pielęgn.-opiekuń.</t>
  </si>
  <si>
    <t>Rady Powiatu w Świdwinie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</si>
  <si>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</si>
  <si>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</si>
  <si>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</si>
  <si>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</si>
  <si>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</si>
  <si>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</si>
  <si>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</si>
  <si>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</si>
  <si>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</si>
  <si>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0 550</t>
  </si>
  <si>
    <t>Wpływy  z najmu i dzierżawy składników majątkowych Skarbu Państwa,</t>
  </si>
  <si>
    <t xml:space="preserve">Wpływy z różnych dochodów  </t>
  </si>
  <si>
    <t>Środki otrzymane od pozostałych jednostek zaliczanych do sektora finansów</t>
  </si>
  <si>
    <t>Zadania z zakresu geodezji i kartografii</t>
  </si>
  <si>
    <t xml:space="preserve">Wczesne wspomaganie rozwoju dziecka </t>
  </si>
  <si>
    <t>Realizacja zadań wymagających stosowania</t>
  </si>
  <si>
    <t>specjalnej organizacji nauki i metod pracy</t>
  </si>
  <si>
    <t xml:space="preserve">Starostwo Powiatowe  </t>
  </si>
  <si>
    <t xml:space="preserve">                                                                                                    Rady Powiatu w  Świdwinie </t>
  </si>
  <si>
    <t>Specjalne ośrodki szklono - wychowawcze</t>
  </si>
  <si>
    <t>Wpływy z tytułu grzywien i innych kar pieniężnych od osób prawnych i innych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</si>
  <si>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</si>
  <si>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</si>
  <si>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</si>
  <si>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Wpływy z wpłat gmin i powiatów na rzecz innych jednostek samorządy terytorialnego</t>
  </si>
  <si>
    <t>Wynagrodź.</t>
  </si>
  <si>
    <t>reali. Zadań</t>
  </si>
  <si>
    <t xml:space="preserve">finansów. </t>
  </si>
  <si>
    <t>incesty-</t>
  </si>
  <si>
    <t>cyje</t>
  </si>
  <si>
    <t xml:space="preserve">Dotacje  celowe w ramach programów finansowanych z udziałem środków europejskich </t>
  </si>
  <si>
    <t>w ramach budżetu środków europejskich, realizowanych przez  jst</t>
  </si>
  <si>
    <t xml:space="preserve">RODZINA </t>
  </si>
  <si>
    <t xml:space="preserve">Rodziny zastępcze </t>
  </si>
  <si>
    <t>Działalność placówek opiekuńczo-wychowawczych</t>
  </si>
  <si>
    <t xml:space="preserve">WYMIAR SPRAWIEDLIWOŚCI </t>
  </si>
  <si>
    <t xml:space="preserve">Nieodpłatna pomoc prawna </t>
  </si>
  <si>
    <t xml:space="preserve">administracji rządowej zlecone powiatom, związane z realizacją dodatku </t>
  </si>
  <si>
    <t xml:space="preserve">w wychowaniu dzieci </t>
  </si>
  <si>
    <t>wychowawczego  oraz dodatku do zryczałtowanej kwoty stanowiących pomoc państwa</t>
  </si>
  <si>
    <t xml:space="preserve">Przedszkole specjalne </t>
  </si>
  <si>
    <t>RODZINA</t>
  </si>
  <si>
    <t xml:space="preserve">opiekuńczo-wychowawczych </t>
  </si>
  <si>
    <t xml:space="preserve">Działalność placówek </t>
  </si>
  <si>
    <t xml:space="preserve">Centrum Placówek Opi-Wych w Świdwinie </t>
  </si>
  <si>
    <t>Dotacje celowe w ramach programów finansowanych z udziałem środków europejskich</t>
  </si>
  <si>
    <t xml:space="preserve">oraz środków, o których mowa w art.5 ust.3 pkt 5 lit a i b ustawy, lub płatności </t>
  </si>
  <si>
    <t xml:space="preserve">w ramach budżetu środków europejskich, realizowanych przez jednostki samorządu </t>
  </si>
  <si>
    <t xml:space="preserve">terytorialnego  </t>
  </si>
  <si>
    <t>publicznych na realizację zadań bieżących jednostek zaliczanych do  sektora fin.publiczn</t>
  </si>
  <si>
    <t>(zw. pow.), sam. wojew, pozyskane z innych źródeł ( PROW, RWiK,schetyn.WFOŚiGW )</t>
  </si>
  <si>
    <t xml:space="preserve">Ochrona zabytków i opieka nad zabytkami </t>
  </si>
  <si>
    <t xml:space="preserve">Dochody i wydatki związane z realizacją zadań z zakresu gospodarki komunalnej </t>
  </si>
  <si>
    <t xml:space="preserve">GOSPODARKA KOMUNALNA </t>
  </si>
  <si>
    <t xml:space="preserve">I OCHRONA ŚRODOWISKA </t>
  </si>
  <si>
    <t xml:space="preserve">Wpływy i wydatki związane z </t>
  </si>
  <si>
    <t>gromadzeniem środków z opłat i kar</t>
  </si>
  <si>
    <t xml:space="preserve">za korzystanie ze środowiska </t>
  </si>
  <si>
    <t>Załącznik Nr  7   do uchwały</t>
  </si>
  <si>
    <t xml:space="preserve">                                                                                                    Załącznik Nr 8 do uchwały</t>
  </si>
  <si>
    <t>Załącznik Nr 10 do uchwały</t>
  </si>
  <si>
    <t>WYMIAR  SPRAWIEDLIWOŚCI</t>
  </si>
  <si>
    <t>Dotacje podmiotowe dla jednostek spoza sektora finansów publicznych</t>
  </si>
  <si>
    <t>0 490</t>
  </si>
  <si>
    <t xml:space="preserve">Brnżowe szkoły I i II stopnia </t>
  </si>
  <si>
    <t xml:space="preserve">Technika </t>
  </si>
  <si>
    <t xml:space="preserve">dla dzieci i młodzieży w gimnazjach i klasach </t>
  </si>
  <si>
    <t>dotychczas.gimnazjum prowadzonych  w innych</t>
  </si>
  <si>
    <t>typach szkół,Liceach ogólnok.technikach, branż</t>
  </si>
  <si>
    <t xml:space="preserve">szkołach I stopnia i klasach dotychcas.szkoły </t>
  </si>
  <si>
    <t xml:space="preserve">zawodowej prowadzonych w branżowych </t>
  </si>
  <si>
    <t xml:space="preserve">szkołach I stopnia oraz szkołach artystycznych </t>
  </si>
  <si>
    <t>Kwalifikacyjne kursy zawodowe</t>
  </si>
  <si>
    <t>Szkolne schroniska młodzieżowe</t>
  </si>
  <si>
    <t>Policealna Szkoła  EDU NET Świdwin</t>
  </si>
  <si>
    <t>"Nasze wsparcie twój sukces "</t>
  </si>
  <si>
    <t>0 950</t>
  </si>
  <si>
    <t xml:space="preserve">Wpływy z tytułu kar i odszkodowań  wynikających z umów </t>
  </si>
  <si>
    <t>0 670</t>
  </si>
  <si>
    <t xml:space="preserve">Wpływy z opłat za korzystanie z wyżywienia  w jednostkach realizujących zadania </t>
  </si>
  <si>
    <t xml:space="preserve">z zakresu wychowania przedszkolnego </t>
  </si>
  <si>
    <t xml:space="preserve">Wpływy z różnych opłat </t>
  </si>
  <si>
    <t>Komendy powiatowe Państw.Straży Pożarn.</t>
  </si>
  <si>
    <t xml:space="preserve">Starostwo Powiatowe </t>
  </si>
  <si>
    <t xml:space="preserve">Szkolne schroniska młodzieżowe </t>
  </si>
  <si>
    <t xml:space="preserve">Wpływy z usług </t>
  </si>
  <si>
    <t>0 610</t>
  </si>
  <si>
    <t xml:space="preserve">dyplomów, zaświadczeń, certyfikatów i ich duplikatów </t>
  </si>
  <si>
    <t xml:space="preserve">oraz środków, o których mowa w art.5 ust 3 pkt 5 lit. a i b  ustawy, lub płatności </t>
  </si>
  <si>
    <t>samorządu terytorialnego na dofinansowanie  własnych zadań inwestycyjnych</t>
  </si>
  <si>
    <t xml:space="preserve">oraz związków gmin lub związków powiatów  na dofinansowanie zadań bieżących </t>
  </si>
  <si>
    <t>I OCHRONA PRZECIWPOŻAROWA</t>
  </si>
  <si>
    <t>niepełnosprawnych (WTZ)</t>
  </si>
  <si>
    <r>
      <t xml:space="preserve">Pozostała działalność   </t>
    </r>
    <r>
      <rPr>
        <b/>
        <sz val="7"/>
        <rFont val="Calibri"/>
        <family val="2"/>
      </rPr>
      <t xml:space="preserve"> ( Nasze wsparcie twój sukces) </t>
    </r>
  </si>
  <si>
    <t>Centrum Placówek Opiek-Wych  Świdwin</t>
  </si>
  <si>
    <t xml:space="preserve">Wspieranie rodziny </t>
  </si>
  <si>
    <t>Wspieranie rodzniy</t>
  </si>
  <si>
    <t xml:space="preserve">Poradnia PP w Połczynie-Zdroju  ( za życiem ) </t>
  </si>
  <si>
    <t>Dotacje celowe otrzymane z budżetu państwa na zadania bieżące realizowane przez</t>
  </si>
  <si>
    <t xml:space="preserve">powiat na podstawie porozumień z organami administracji rządowej </t>
  </si>
  <si>
    <t xml:space="preserve">Starostwo   Powiatowe </t>
  </si>
  <si>
    <t>Wspieranie rodziny</t>
  </si>
  <si>
    <t xml:space="preserve">Pozostała działalnośc </t>
  </si>
  <si>
    <t xml:space="preserve">strona -  26 - </t>
  </si>
  <si>
    <t xml:space="preserve">strona - 40 - </t>
  </si>
  <si>
    <t>Powiatowe urzędy pracy</t>
  </si>
  <si>
    <t>na 2020 rok.</t>
  </si>
  <si>
    <t>na 2020 rok</t>
  </si>
  <si>
    <t>Zadania z zakresu geodezji i kartografii  z</t>
  </si>
  <si>
    <t>Gospodarka gruntami i nieruchomościami z</t>
  </si>
  <si>
    <t xml:space="preserve">Wpływy  ze sprzedaży wyrobów </t>
  </si>
  <si>
    <t xml:space="preserve">Szkoły policealne </t>
  </si>
  <si>
    <t xml:space="preserve">                      Przychody i rozchody budżetu w 2020 roku</t>
  </si>
  <si>
    <t>2020 r.</t>
  </si>
  <si>
    <t>na 2020 r</t>
  </si>
  <si>
    <t>zleconych odrębnymi ustawami w 2020 roku</t>
  </si>
  <si>
    <t>porozumień z organami administracji rządowej w 2020 roku</t>
  </si>
  <si>
    <t>między jednostkami samorządu terytorialnego w 2020 roku</t>
  </si>
  <si>
    <t xml:space="preserve">i ochrony środowiska  w 2020 r. </t>
  </si>
  <si>
    <t>udzielone z budżetu Powiatu Świdwińskiego w 2020 r.</t>
  </si>
  <si>
    <t>realizowane przez podmioty nienależące do sektora finansów publicznych w 2020 r.</t>
  </si>
  <si>
    <t>dofinansowanie  kosztów realizacji inwestycji  i zakupów inwestycyjnych  jednostek</t>
  </si>
  <si>
    <t>sektora finansów publicznych</t>
  </si>
  <si>
    <t>Zespół Szkół Rolniczych CKZ Świdwin</t>
  </si>
  <si>
    <t>Działalność placówek opieku.-wychowawcz.</t>
  </si>
  <si>
    <t>DZIAŁALOŚĆ USŁUGOWA</t>
  </si>
  <si>
    <t>Zadania z zakr. geodezji i kartografii</t>
  </si>
  <si>
    <t>§2120</t>
  </si>
  <si>
    <t xml:space="preserve">Wymiar sprawiedliwości </t>
  </si>
  <si>
    <t xml:space="preserve">Dotacje na </t>
  </si>
  <si>
    <t>zadania</t>
  </si>
  <si>
    <t>realizowane przez podmioty należące do sektora finansów publicznych w 2020 r.</t>
  </si>
  <si>
    <t>Środki z Funduszu Pracy przekazane na realizację zadań wynikających</t>
  </si>
  <si>
    <t>z odrębnych ustaw</t>
  </si>
  <si>
    <t xml:space="preserve">Środki otrzymane  z państwowych funduszy celowych  na finansowanie  lub </t>
  </si>
  <si>
    <t xml:space="preserve">Wpływy z opłat egzaminacyjnych  oraz opłat za wydawanie świadectw, </t>
  </si>
  <si>
    <t>Prace geodezyjna - urządzeniowe na potrzeby rolnictwa</t>
  </si>
  <si>
    <r>
      <t xml:space="preserve">i zakupów inwestycyjnych </t>
    </r>
    <r>
      <rPr>
        <sz val="7"/>
        <rFont val="Calibri"/>
        <family val="2"/>
      </rPr>
      <t>( UM Szczecin )</t>
    </r>
  </si>
  <si>
    <r>
      <t>i zakupów inwestycyjnych</t>
    </r>
    <r>
      <rPr>
        <sz val="8"/>
        <rFont val="Calibri"/>
        <family val="2"/>
      </rPr>
      <t xml:space="preserve"> ( UM Szczecin )</t>
    </r>
  </si>
  <si>
    <r>
      <t xml:space="preserve">i zakupów inwestycyjnych </t>
    </r>
    <r>
      <rPr>
        <sz val="7"/>
        <rFont val="Calibri"/>
        <family val="2"/>
      </rPr>
      <t>(UG Sławoborze, )</t>
    </r>
  </si>
  <si>
    <t>strona  - 23 -</t>
  </si>
  <si>
    <t xml:space="preserve">strona -  24 - </t>
  </si>
  <si>
    <t xml:space="preserve">strona - 25 - </t>
  </si>
  <si>
    <t xml:space="preserve">strona - 27 - </t>
  </si>
  <si>
    <t xml:space="preserve">strona - 28 - </t>
  </si>
  <si>
    <t>strona -  29</t>
  </si>
  <si>
    <t xml:space="preserve">strona-  30  -  </t>
  </si>
  <si>
    <t xml:space="preserve">strona -  31  - </t>
  </si>
  <si>
    <t>strona -  32  -</t>
  </si>
  <si>
    <t xml:space="preserve">strona - 33  - </t>
  </si>
  <si>
    <t xml:space="preserve">strona - 34 -  </t>
  </si>
  <si>
    <t>strona - 35 -</t>
  </si>
  <si>
    <t xml:space="preserve">strona - 36 - </t>
  </si>
  <si>
    <t xml:space="preserve">strona - 37  - </t>
  </si>
  <si>
    <t xml:space="preserve">strona - 38 - </t>
  </si>
  <si>
    <t xml:space="preserve">strona - 41- </t>
  </si>
  <si>
    <t xml:space="preserve">strona - 42  - </t>
  </si>
  <si>
    <t>Załącznik Nr 11 do Uchwały</t>
  </si>
  <si>
    <t>Zadania inwestycyjne do realizacji w 2020 roku</t>
  </si>
  <si>
    <t>Jednostka</t>
  </si>
  <si>
    <t>Plan na 2020r.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</si>
  <si>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</si>
  <si>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</si>
  <si>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</si>
  <si>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</si>
  <si>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</si>
  <si>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</si>
  <si>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</si>
  <si>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</si>
  <si>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</si>
  <si>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</si>
  <si>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</si>
  <si>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</si>
  <si>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</si>
  <si>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drogi powiatowej nr 3340Z od granicy powiatu do miejscowości Sławoborze Odcinek IIIb</t>
  </si>
  <si>
    <t>Powiatowy Zarząd Dróg w Świdwinie</t>
  </si>
  <si>
    <t>OGÓŁEM:</t>
  </si>
  <si>
    <t xml:space="preserve">środki własne </t>
  </si>
  <si>
    <t>środki pomocowe</t>
  </si>
  <si>
    <t>inne środki</t>
  </si>
  <si>
    <t>Zakupy inwestycyjne</t>
  </si>
  <si>
    <t>Budowa Regionalnej Infrastruktury Informacji Przestrzennej Województwa Zachodniopomorskiego na lata 2020-2022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</si>
  <si>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</si>
  <si>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</si>
  <si>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</si>
  <si>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</si>
  <si>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         w Świdwinie</t>
  </si>
  <si>
    <t>Modernizacja sal do praktycznej nauki zawodu w Zespole Szkół Rolniczych CKZ w Świdwinie</t>
  </si>
  <si>
    <t>Rozbudowa garażu dwustanowiskowego; Odmalowanie elewacji budynku Starostwa Powiatowego</t>
  </si>
  <si>
    <t>Zagospodarowanie placu za Starostwem Powiatowym</t>
  </si>
  <si>
    <t>Zakup samochodu osobowego</t>
  </si>
  <si>
    <t>Zakup tomografu komputerowego dla szpitala        w Połczynie Zdroju</t>
  </si>
  <si>
    <t>Zakup serwera dla szpitala                w Połczynie Zdroju</t>
  </si>
  <si>
    <t>Przyłączenie węzła do miejskiej sieci ciepłowniczej</t>
  </si>
  <si>
    <t>Centrum Placówek Opiekuńczo - Wychowawczych w Świdwinie</t>
  </si>
  <si>
    <t xml:space="preserve">RAZEM </t>
  </si>
  <si>
    <t>strona - 43  -</t>
  </si>
  <si>
    <t>strona - 44  -</t>
  </si>
  <si>
    <t xml:space="preserve">na dofinansowanie własnych zadań bieżących </t>
  </si>
  <si>
    <t>Nr XIV/66/19 z dnia 19 grudnia 2019r.</t>
  </si>
  <si>
    <t xml:space="preserve">         Nr XIV/66/19 z dnia 19 grudnia 2019r.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</si>
</sst>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9" fillId="26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90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64" fontId="29" fillId="0" borderId="0" xfId="0" applyNumberFormat="1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164" fontId="46" fillId="0" borderId="13" xfId="0" applyNumberFormat="1" applyFont="1" applyBorder="1" applyAlignment="1">
      <alignment horizontal="center"/>
    </xf>
    <xf numFmtId="0" fontId="46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64" fontId="29" fillId="0" borderId="19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/>
    </xf>
    <xf numFmtId="164" fontId="47" fillId="0" borderId="12" xfId="0" applyNumberFormat="1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164" fontId="46" fillId="0" borderId="12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164" fontId="46" fillId="0" borderId="2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22" xfId="0" applyFont="1" applyFill="1" applyBorder="1" applyAlignment="1">
      <alignment horizontal="right"/>
    </xf>
    <xf numFmtId="164" fontId="47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horizontal="right"/>
    </xf>
    <xf numFmtId="0" fontId="46" fillId="0" borderId="13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/>
    </xf>
    <xf numFmtId="0" fontId="2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165" fontId="46" fillId="0" borderId="0" xfId="0" applyNumberFormat="1" applyFont="1" applyAlignment="1">
      <alignment/>
    </xf>
    <xf numFmtId="164" fontId="47" fillId="0" borderId="0" xfId="0" applyNumberFormat="1" applyFont="1" applyAlignment="1">
      <alignment horizontal="center"/>
    </xf>
    <xf numFmtId="0" fontId="29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29" fillId="0" borderId="22" xfId="0" applyFont="1" applyBorder="1" applyAlignment="1">
      <alignment/>
    </xf>
    <xf numFmtId="164" fontId="29" fillId="0" borderId="11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left"/>
    </xf>
    <xf numFmtId="164" fontId="29" fillId="0" borderId="14" xfId="0" applyNumberFormat="1" applyFont="1" applyBorder="1" applyAlignment="1">
      <alignment horizontal="right"/>
    </xf>
    <xf numFmtId="164" fontId="29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3" xfId="0" applyFont="1" applyBorder="1" applyAlignment="1">
      <alignment/>
    </xf>
    <xf numFmtId="164" fontId="29" fillId="0" borderId="10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164" fontId="29" fillId="0" borderId="24" xfId="0" applyNumberFormat="1" applyFont="1" applyBorder="1" applyAlignment="1">
      <alignment/>
    </xf>
    <xf numFmtId="165" fontId="29" fillId="0" borderId="24" xfId="0" applyNumberFormat="1" applyFont="1" applyBorder="1" applyAlignment="1">
      <alignment/>
    </xf>
    <xf numFmtId="0" fontId="29" fillId="0" borderId="23" xfId="0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4" fontId="29" fillId="0" borderId="21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Border="1" applyAlignment="1">
      <alignment/>
    </xf>
    <xf numFmtId="164" fontId="29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29" fillId="0" borderId="21" xfId="0" applyFont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29" fillId="0" borderId="12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3" fontId="29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29" fillId="0" borderId="0" xfId="0" applyNumberFormat="1" applyFont="1" applyFill="1" applyAlignment="1">
      <alignment/>
    </xf>
    <xf numFmtId="3" fontId="27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46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0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6" fillId="0" borderId="14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164" fontId="4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8" fillId="0" borderId="19" xfId="0" applyFont="1" applyBorder="1" applyAlignment="1">
      <alignment horizontal="center"/>
    </xf>
    <xf numFmtId="164" fontId="47" fillId="0" borderId="19" xfId="0" applyNumberFormat="1" applyFont="1" applyBorder="1" applyAlignment="1">
      <alignment horizontal="center"/>
    </xf>
    <xf numFmtId="164" fontId="47" fillId="0" borderId="19" xfId="0" applyNumberFormat="1" applyFont="1" applyBorder="1" applyAlignment="1">
      <alignment/>
    </xf>
    <xf numFmtId="0" fontId="46" fillId="0" borderId="19" xfId="0" applyFont="1" applyBorder="1" applyAlignment="1">
      <alignment horizontal="right"/>
    </xf>
    <xf numFmtId="164" fontId="46" fillId="0" borderId="19" xfId="0" applyNumberFormat="1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3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164" fontId="46" fillId="0" borderId="12" xfId="0" applyNumberFormat="1" applyFont="1" applyBorder="1" applyAlignment="1">
      <alignment/>
    </xf>
    <xf numFmtId="0" fontId="46" fillId="0" borderId="12" xfId="0" applyFont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6" fillId="0" borderId="10" xfId="0" applyFont="1" applyBorder="1" applyAlignment="1">
      <alignment/>
    </xf>
    <xf numFmtId="164" fontId="46" fillId="0" borderId="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6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6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164" fontId="46" fillId="0" borderId="35" xfId="0" applyNumberFormat="1" applyFont="1" applyBorder="1" applyAlignment="1">
      <alignment horizontal="center"/>
    </xf>
    <xf numFmtId="164" fontId="46" fillId="0" borderId="36" xfId="0" applyNumberFormat="1" applyFont="1" applyBorder="1" applyAlignment="1">
      <alignment horizontal="center"/>
    </xf>
    <xf numFmtId="164" fontId="46" fillId="0" borderId="24" xfId="0" applyNumberFormat="1" applyFont="1" applyBorder="1" applyAlignment="1">
      <alignment horizontal="center"/>
    </xf>
    <xf numFmtId="164" fontId="46" fillId="0" borderId="37" xfId="0" applyNumberFormat="1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7" fillId="0" borderId="15" xfId="0" applyNumberFormat="1" applyFont="1" applyFill="1" applyBorder="1" applyAlignment="1">
      <alignment/>
    </xf>
    <xf numFmtId="164" fontId="47" fillId="0" borderId="35" xfId="0" applyNumberFormat="1" applyFont="1" applyFill="1" applyBorder="1" applyAlignment="1">
      <alignment/>
    </xf>
    <xf numFmtId="164" fontId="47" fillId="0" borderId="36" xfId="0" applyNumberFormat="1" applyFont="1" applyFill="1" applyBorder="1" applyAlignment="1">
      <alignment/>
    </xf>
    <xf numFmtId="3" fontId="47" fillId="0" borderId="37" xfId="0" applyNumberFormat="1" applyFont="1" applyFill="1" applyBorder="1" applyAlignment="1">
      <alignment/>
    </xf>
    <xf numFmtId="3" fontId="47" fillId="0" borderId="35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59" fillId="0" borderId="10" xfId="0" applyFont="1" applyFill="1" applyBorder="1" applyAlignment="1">
      <alignment/>
    </xf>
    <xf numFmtId="164" fontId="47" fillId="0" borderId="38" xfId="0" applyNumberFormat="1" applyFont="1" applyFill="1" applyBorder="1" applyAlignment="1">
      <alignment/>
    </xf>
    <xf numFmtId="164" fontId="47" fillId="0" borderId="39" xfId="0" applyNumberFormat="1" applyFont="1" applyFill="1" applyBorder="1" applyAlignment="1">
      <alignment/>
    </xf>
    <xf numFmtId="164" fontId="47" fillId="0" borderId="40" xfId="0" applyNumberFormat="1" applyFont="1" applyFill="1" applyBorder="1" applyAlignment="1">
      <alignment/>
    </xf>
    <xf numFmtId="3" fontId="47" fillId="0" borderId="41" xfId="0" applyNumberFormat="1" applyFont="1" applyFill="1" applyBorder="1" applyAlignment="1">
      <alignment/>
    </xf>
    <xf numFmtId="3" fontId="47" fillId="0" borderId="38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6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6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3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9" xfId="0" applyNumberFormat="1" applyFont="1" applyFill="1" applyBorder="1" applyAlignment="1">
      <alignment horizontal="center"/>
    </xf>
    <xf numFmtId="164" fontId="46" fillId="0" borderId="24" xfId="0" applyNumberFormat="1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164" fontId="47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6" fillId="0" borderId="12" xfId="0" applyFont="1" applyFill="1" applyBorder="1" applyAlignment="1">
      <alignment vertical="center" wrapText="1"/>
    </xf>
    <xf numFmtId="164" fontId="47" fillId="0" borderId="15" xfId="0" applyNumberFormat="1" applyFont="1" applyFill="1" applyBorder="1" applyAlignment="1">
      <alignment vertical="center" wrapText="1"/>
    </xf>
    <xf numFmtId="164" fontId="47" fillId="0" borderId="35" xfId="0" applyNumberFormat="1" applyFont="1" applyFill="1" applyBorder="1" applyAlignment="1">
      <alignment vertical="center" wrapText="1"/>
    </xf>
    <xf numFmtId="164" fontId="47" fillId="0" borderId="16" xfId="0" applyNumberFormat="1" applyFont="1" applyFill="1" applyBorder="1" applyAlignment="1">
      <alignment vertical="center" wrapText="1"/>
    </xf>
    <xf numFmtId="164" fontId="47" fillId="0" borderId="19" xfId="0" applyNumberFormat="1" applyFont="1" applyFill="1" applyBorder="1" applyAlignment="1">
      <alignment vertical="center" wrapText="1"/>
    </xf>
    <xf numFmtId="3" fontId="46" fillId="0" borderId="35" xfId="0" applyNumberFormat="1" applyFont="1" applyFill="1" applyBorder="1" applyAlignment="1">
      <alignment vertical="center" wrapText="1"/>
    </xf>
    <xf numFmtId="164" fontId="47" fillId="0" borderId="21" xfId="0" applyNumberFormat="1" applyFont="1" applyFill="1" applyBorder="1" applyAlignment="1">
      <alignment/>
    </xf>
    <xf numFmtId="3" fontId="46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164" fontId="60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29" fillId="0" borderId="18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46" fillId="0" borderId="43" xfId="0" applyNumberFormat="1" applyFont="1" applyBorder="1" applyAlignment="1">
      <alignment horizontal="center"/>
    </xf>
    <xf numFmtId="164" fontId="46" fillId="0" borderId="16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164" fontId="47" fillId="0" borderId="13" xfId="0" applyNumberFormat="1" applyFont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47" fillId="0" borderId="19" xfId="0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47" fillId="0" borderId="36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164" fontId="47" fillId="0" borderId="44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29" fillId="0" borderId="24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60" fillId="0" borderId="0" xfId="0" applyFont="1" applyAlignment="1">
      <alignment horizontal="center"/>
    </xf>
    <xf numFmtId="164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50" fillId="0" borderId="1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3" xfId="0" applyFont="1" applyBorder="1" applyAlignment="1">
      <alignment/>
    </xf>
    <xf numFmtId="0" fontId="47" fillId="32" borderId="19" xfId="0" applyFont="1" applyFill="1" applyBorder="1" applyAlignment="1">
      <alignment/>
    </xf>
    <xf numFmtId="164" fontId="47" fillId="32" borderId="19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 horizontal="right"/>
    </xf>
    <xf numFmtId="0" fontId="47" fillId="32" borderId="10" xfId="0" applyFont="1" applyFill="1" applyBorder="1" applyAlignment="1">
      <alignment/>
    </xf>
    <xf numFmtId="0" fontId="47" fillId="32" borderId="11" xfId="0" applyFont="1" applyFill="1" applyBorder="1" applyAlignment="1">
      <alignment/>
    </xf>
    <xf numFmtId="0" fontId="47" fillId="32" borderId="19" xfId="0" applyFont="1" applyFill="1" applyBorder="1" applyAlignment="1">
      <alignment horizontal="right"/>
    </xf>
    <xf numFmtId="164" fontId="47" fillId="32" borderId="0" xfId="0" applyNumberFormat="1" applyFont="1" applyFill="1" applyAlignment="1">
      <alignment/>
    </xf>
    <xf numFmtId="0" fontId="47" fillId="32" borderId="20" xfId="0" applyFont="1" applyFill="1" applyBorder="1" applyAlignment="1">
      <alignment/>
    </xf>
    <xf numFmtId="0" fontId="47" fillId="32" borderId="12" xfId="0" applyFont="1" applyFill="1" applyBorder="1" applyAlignment="1">
      <alignment/>
    </xf>
    <xf numFmtId="164" fontId="47" fillId="32" borderId="12" xfId="0" applyNumberFormat="1" applyFont="1" applyFill="1" applyBorder="1" applyAlignment="1">
      <alignment/>
    </xf>
    <xf numFmtId="3" fontId="47" fillId="32" borderId="12" xfId="0" applyNumberFormat="1" applyFont="1" applyFill="1" applyBorder="1" applyAlignment="1">
      <alignment horizontal="right"/>
    </xf>
    <xf numFmtId="0" fontId="47" fillId="32" borderId="14" xfId="0" applyFont="1" applyFill="1" applyBorder="1" applyAlignment="1">
      <alignment/>
    </xf>
    <xf numFmtId="164" fontId="47" fillId="32" borderId="11" xfId="0" applyNumberFormat="1" applyFont="1" applyFill="1" applyBorder="1" applyAlignment="1">
      <alignment/>
    </xf>
    <xf numFmtId="3" fontId="47" fillId="32" borderId="11" xfId="0" applyNumberFormat="1" applyFont="1" applyFill="1" applyBorder="1" applyAlignment="1">
      <alignment horizontal="right"/>
    </xf>
    <xf numFmtId="0" fontId="47" fillId="32" borderId="18" xfId="0" applyFont="1" applyFill="1" applyBorder="1" applyAlignment="1">
      <alignment/>
    </xf>
    <xf numFmtId="0" fontId="59" fillId="32" borderId="14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0" fontId="59" fillId="32" borderId="0" xfId="0" applyFont="1" applyFill="1" applyBorder="1" applyAlignment="1">
      <alignment/>
    </xf>
    <xf numFmtId="164" fontId="47" fillId="32" borderId="10" xfId="0" applyNumberFormat="1" applyFont="1" applyFill="1" applyBorder="1" applyAlignment="1">
      <alignment/>
    </xf>
    <xf numFmtId="3" fontId="47" fillId="32" borderId="10" xfId="0" applyNumberFormat="1" applyFont="1" applyFill="1" applyBorder="1" applyAlignment="1">
      <alignment horizontal="right"/>
    </xf>
    <xf numFmtId="0" fontId="59" fillId="32" borderId="18" xfId="0" applyFont="1" applyFill="1" applyBorder="1" applyAlignment="1">
      <alignment/>
    </xf>
    <xf numFmtId="164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29" fillId="0" borderId="19" xfId="0" applyNumberFormat="1" applyFont="1" applyFill="1" applyBorder="1" applyAlignment="1">
      <alignment/>
    </xf>
    <xf numFmtId="3" fontId="29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32" borderId="15" xfId="0" applyFont="1" applyFill="1" applyBorder="1" applyAlignment="1">
      <alignment horizontal="center"/>
    </xf>
    <xf numFmtId="0" fontId="47" fillId="32" borderId="19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left"/>
    </xf>
    <xf numFmtId="164" fontId="47" fillId="32" borderId="19" xfId="0" applyNumberFormat="1" applyFont="1" applyFill="1" applyBorder="1" applyAlignment="1">
      <alignment horizontal="center"/>
    </xf>
    <xf numFmtId="164" fontId="47" fillId="32" borderId="19" xfId="0" applyNumberFormat="1" applyFont="1" applyFill="1" applyBorder="1" applyAlignment="1">
      <alignment horizontal="right"/>
    </xf>
    <xf numFmtId="0" fontId="47" fillId="32" borderId="13" xfId="0" applyFont="1" applyFill="1" applyBorder="1" applyAlignment="1">
      <alignment horizontal="center"/>
    </xf>
    <xf numFmtId="0" fontId="47" fillId="32" borderId="11" xfId="0" applyFont="1" applyFill="1" applyBorder="1" applyAlignment="1">
      <alignment horizontal="center"/>
    </xf>
    <xf numFmtId="0" fontId="47" fillId="32" borderId="22" xfId="0" applyFont="1" applyFill="1" applyBorder="1" applyAlignment="1">
      <alignment horizontal="center"/>
    </xf>
    <xf numFmtId="164" fontId="47" fillId="32" borderId="22" xfId="0" applyNumberFormat="1" applyFont="1" applyFill="1" applyBorder="1" applyAlignment="1">
      <alignment horizontal="center"/>
    </xf>
    <xf numFmtId="0" fontId="47" fillId="32" borderId="17" xfId="0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20" xfId="0" applyFont="1" applyFill="1" applyBorder="1" applyAlignment="1">
      <alignment horizontal="center"/>
    </xf>
    <xf numFmtId="164" fontId="47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28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28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28" fillId="32" borderId="12" xfId="0" applyNumberFormat="1" applyFont="1" applyFill="1" applyBorder="1" applyAlignment="1">
      <alignment/>
    </xf>
    <xf numFmtId="3" fontId="63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7" fillId="32" borderId="10" xfId="0" applyFont="1" applyFill="1" applyBorder="1" applyAlignment="1">
      <alignment horizontal="right"/>
    </xf>
    <xf numFmtId="0" fontId="47" fillId="32" borderId="12" xfId="0" applyFont="1" applyFill="1" applyBorder="1" applyAlignment="1">
      <alignment horizontal="right"/>
    </xf>
    <xf numFmtId="164" fontId="47" fillId="32" borderId="15" xfId="0" applyNumberFormat="1" applyFont="1" applyFill="1" applyBorder="1" applyAlignment="1">
      <alignment/>
    </xf>
    <xf numFmtId="164" fontId="47" fillId="32" borderId="35" xfId="0" applyNumberFormat="1" applyFont="1" applyFill="1" applyBorder="1" applyAlignment="1">
      <alignment/>
    </xf>
    <xf numFmtId="164" fontId="47" fillId="32" borderId="36" xfId="0" applyNumberFormat="1" applyFont="1" applyFill="1" applyBorder="1" applyAlignment="1">
      <alignment/>
    </xf>
    <xf numFmtId="3" fontId="47" fillId="32" borderId="37" xfId="0" applyNumberFormat="1" applyFont="1" applyFill="1" applyBorder="1" applyAlignment="1">
      <alignment/>
    </xf>
    <xf numFmtId="3" fontId="59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7" fillId="32" borderId="35" xfId="0" applyNumberFormat="1" applyFont="1" applyFill="1" applyBorder="1" applyAlignment="1">
      <alignment/>
    </xf>
    <xf numFmtId="0" fontId="47" fillId="32" borderId="11" xfId="0" applyFont="1" applyFill="1" applyBorder="1" applyAlignment="1">
      <alignment vertical="center" wrapText="1"/>
    </xf>
    <xf numFmtId="0" fontId="47" fillId="32" borderId="19" xfId="0" applyFont="1" applyFill="1" applyBorder="1" applyAlignment="1">
      <alignment vertical="center" wrapText="1"/>
    </xf>
    <xf numFmtId="0" fontId="47" fillId="32" borderId="24" xfId="0" applyFont="1" applyFill="1" applyBorder="1" applyAlignment="1">
      <alignment vertical="center" wrapText="1"/>
    </xf>
    <xf numFmtId="164" fontId="47" fillId="32" borderId="15" xfId="0" applyNumberFormat="1" applyFont="1" applyFill="1" applyBorder="1" applyAlignment="1">
      <alignment vertical="center" wrapText="1"/>
    </xf>
    <xf numFmtId="164" fontId="47" fillId="32" borderId="35" xfId="0" applyNumberFormat="1" applyFont="1" applyFill="1" applyBorder="1" applyAlignment="1">
      <alignment vertical="center" wrapText="1"/>
    </xf>
    <xf numFmtId="164" fontId="47" fillId="32" borderId="36" xfId="0" applyNumberFormat="1" applyFont="1" applyFill="1" applyBorder="1" applyAlignment="1">
      <alignment vertical="center" wrapText="1"/>
    </xf>
    <xf numFmtId="164" fontId="47" fillId="32" borderId="19" xfId="0" applyNumberFormat="1" applyFont="1" applyFill="1" applyBorder="1" applyAlignment="1">
      <alignment vertical="center" wrapText="1"/>
    </xf>
    <xf numFmtId="3" fontId="47" fillId="32" borderId="37" xfId="0" applyNumberFormat="1" applyFont="1" applyFill="1" applyBorder="1" applyAlignment="1">
      <alignment vertical="center" wrapText="1"/>
    </xf>
    <xf numFmtId="3" fontId="59" fillId="32" borderId="35" xfId="0" applyNumberFormat="1" applyFont="1" applyFill="1" applyBorder="1" applyAlignment="1">
      <alignment vertical="center" wrapText="1"/>
    </xf>
    <xf numFmtId="164" fontId="47" fillId="32" borderId="13" xfId="0" applyNumberFormat="1" applyFont="1" applyFill="1" applyBorder="1" applyAlignment="1">
      <alignment/>
    </xf>
    <xf numFmtId="164" fontId="47" fillId="32" borderId="45" xfId="0" applyNumberFormat="1" applyFont="1" applyFill="1" applyBorder="1" applyAlignment="1">
      <alignment/>
    </xf>
    <xf numFmtId="164" fontId="47" fillId="32" borderId="22" xfId="0" applyNumberFormat="1" applyFont="1" applyFill="1" applyBorder="1" applyAlignment="1">
      <alignment/>
    </xf>
    <xf numFmtId="3" fontId="49" fillId="32" borderId="45" xfId="0" applyNumberFormat="1" applyFont="1" applyFill="1" applyBorder="1" applyAlignment="1">
      <alignment/>
    </xf>
    <xf numFmtId="0" fontId="47" fillId="32" borderId="12" xfId="0" applyFont="1" applyFill="1" applyBorder="1" applyAlignment="1">
      <alignment vertical="center" wrapText="1"/>
    </xf>
    <xf numFmtId="0" fontId="47" fillId="32" borderId="18" xfId="0" applyFont="1" applyFill="1" applyBorder="1" applyAlignment="1">
      <alignment vertical="center" wrapText="1"/>
    </xf>
    <xf numFmtId="164" fontId="47" fillId="32" borderId="17" xfId="0" applyNumberFormat="1" applyFont="1" applyFill="1" applyBorder="1" applyAlignment="1">
      <alignment vertical="center" wrapText="1"/>
    </xf>
    <xf numFmtId="164" fontId="47" fillId="32" borderId="46" xfId="0" applyNumberFormat="1" applyFont="1" applyFill="1" applyBorder="1" applyAlignment="1">
      <alignment vertical="center" wrapText="1"/>
    </xf>
    <xf numFmtId="164" fontId="47" fillId="32" borderId="20" xfId="0" applyNumberFormat="1" applyFont="1" applyFill="1" applyBorder="1" applyAlignment="1">
      <alignment vertical="center" wrapText="1"/>
    </xf>
    <xf numFmtId="164" fontId="47" fillId="32" borderId="12" xfId="0" applyNumberFormat="1" applyFont="1" applyFill="1" applyBorder="1" applyAlignment="1">
      <alignment vertical="center" wrapText="1"/>
    </xf>
    <xf numFmtId="3" fontId="46" fillId="32" borderId="46" xfId="0" applyNumberFormat="1" applyFont="1" applyFill="1" applyBorder="1" applyAlignment="1">
      <alignment vertical="center" wrapText="1"/>
    </xf>
    <xf numFmtId="0" fontId="47" fillId="32" borderId="15" xfId="0" applyFont="1" applyFill="1" applyBorder="1" applyAlignment="1">
      <alignment/>
    </xf>
    <xf numFmtId="0" fontId="47" fillId="32" borderId="24" xfId="0" applyFont="1" applyFill="1" applyBorder="1" applyAlignment="1">
      <alignment/>
    </xf>
    <xf numFmtId="164" fontId="47" fillId="32" borderId="38" xfId="0" applyNumberFormat="1" applyFont="1" applyFill="1" applyBorder="1" applyAlignment="1">
      <alignment/>
    </xf>
    <xf numFmtId="164" fontId="47" fillId="32" borderId="47" xfId="0" applyNumberFormat="1" applyFont="1" applyFill="1" applyBorder="1" applyAlignment="1">
      <alignment/>
    </xf>
    <xf numFmtId="164" fontId="47" fillId="32" borderId="40" xfId="0" applyNumberFormat="1" applyFont="1" applyFill="1" applyBorder="1" applyAlignment="1">
      <alignment/>
    </xf>
    <xf numFmtId="3" fontId="47" fillId="32" borderId="38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/>
    </xf>
    <xf numFmtId="3" fontId="47" fillId="32" borderId="19" xfId="0" applyNumberFormat="1" applyFont="1" applyFill="1" applyBorder="1" applyAlignment="1">
      <alignment vertical="center" wrapText="1"/>
    </xf>
    <xf numFmtId="164" fontId="47" fillId="32" borderId="39" xfId="0" applyNumberFormat="1" applyFont="1" applyFill="1" applyBorder="1" applyAlignment="1">
      <alignment/>
    </xf>
    <xf numFmtId="3" fontId="47" fillId="32" borderId="40" xfId="0" applyNumberFormat="1" applyFont="1" applyFill="1" applyBorder="1" applyAlignment="1">
      <alignment/>
    </xf>
    <xf numFmtId="164" fontId="49" fillId="0" borderId="0" xfId="0" applyNumberFormat="1" applyFont="1" applyAlignment="1">
      <alignment horizontal="center"/>
    </xf>
    <xf numFmtId="164" fontId="59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22" xfId="0" applyFont="1" applyFill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0" fontId="47" fillId="0" borderId="23" xfId="0" applyFont="1" applyFill="1" applyBorder="1" applyAlignment="1">
      <alignment horizontal="right"/>
    </xf>
    <xf numFmtId="0" fontId="46" fillId="0" borderId="22" xfId="0" applyFont="1" applyFill="1" applyBorder="1" applyAlignment="1">
      <alignment/>
    </xf>
    <xf numFmtId="0" fontId="47" fillId="32" borderId="16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164" fontId="49" fillId="0" borderId="0" xfId="0" applyNumberFormat="1" applyFont="1" applyFill="1" applyAlignment="1">
      <alignment/>
    </xf>
    <xf numFmtId="0" fontId="53" fillId="32" borderId="19" xfId="0" applyFont="1" applyFill="1" applyBorder="1" applyAlignment="1">
      <alignment horizontal="center"/>
    </xf>
    <xf numFmtId="0" fontId="53" fillId="32" borderId="16" xfId="0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32" borderId="11" xfId="0" applyNumberFormat="1" applyFont="1" applyFill="1" applyBorder="1" applyAlignment="1">
      <alignment/>
    </xf>
    <xf numFmtId="3" fontId="53" fillId="32" borderId="14" xfId="0" applyNumberFormat="1" applyFont="1" applyFill="1" applyBorder="1" applyAlignment="1">
      <alignment/>
    </xf>
    <xf numFmtId="3" fontId="53" fillId="32" borderId="13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53" fillId="32" borderId="16" xfId="0" applyFont="1" applyFill="1" applyBorder="1" applyAlignment="1">
      <alignment/>
    </xf>
    <xf numFmtId="164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center"/>
    </xf>
    <xf numFmtId="164" fontId="49" fillId="0" borderId="11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6" fillId="32" borderId="19" xfId="0" applyFont="1" applyFill="1" applyBorder="1" applyAlignment="1">
      <alignment/>
    </xf>
    <xf numFmtId="164" fontId="53" fillId="32" borderId="19" xfId="0" applyNumberFormat="1" applyFont="1" applyFill="1" applyBorder="1" applyAlignment="1">
      <alignment/>
    </xf>
    <xf numFmtId="3" fontId="53" fillId="32" borderId="12" xfId="0" applyNumberFormat="1" applyFont="1" applyFill="1" applyBorder="1" applyAlignment="1">
      <alignment/>
    </xf>
    <xf numFmtId="3" fontId="53" fillId="32" borderId="19" xfId="0" applyNumberFormat="1" applyFont="1" applyFill="1" applyBorder="1" applyAlignment="1">
      <alignment/>
    </xf>
    <xf numFmtId="3" fontId="29" fillId="32" borderId="19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/>
    </xf>
    <xf numFmtId="164" fontId="47" fillId="32" borderId="48" xfId="0" applyNumberFormat="1" applyFont="1" applyFill="1" applyBorder="1" applyAlignment="1">
      <alignment/>
    </xf>
    <xf numFmtId="164" fontId="47" fillId="0" borderId="45" xfId="0" applyNumberFormat="1" applyFont="1" applyFill="1" applyBorder="1" applyAlignment="1">
      <alignment/>
    </xf>
    <xf numFmtId="164" fontId="47" fillId="0" borderId="22" xfId="0" applyNumberFormat="1" applyFont="1" applyFill="1" applyBorder="1" applyAlignment="1">
      <alignment/>
    </xf>
    <xf numFmtId="3" fontId="46" fillId="0" borderId="45" xfId="0" applyNumberFormat="1" applyFont="1" applyFill="1" applyBorder="1" applyAlignment="1">
      <alignment/>
    </xf>
    <xf numFmtId="164" fontId="47" fillId="0" borderId="28" xfId="0" applyNumberFormat="1" applyFont="1" applyFill="1" applyBorder="1" applyAlignment="1">
      <alignment/>
    </xf>
    <xf numFmtId="164" fontId="47" fillId="0" borderId="23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3" fontId="46" fillId="0" borderId="28" xfId="0" applyNumberFormat="1" applyFont="1" applyFill="1" applyBorder="1" applyAlignment="1">
      <alignment/>
    </xf>
    <xf numFmtId="164" fontId="47" fillId="32" borderId="16" xfId="0" applyNumberFormat="1" applyFont="1" applyFill="1" applyBorder="1" applyAlignment="1">
      <alignment/>
    </xf>
    <xf numFmtId="3" fontId="47" fillId="32" borderId="36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32" borderId="13" xfId="0" applyFont="1" applyFill="1" applyBorder="1" applyAlignment="1">
      <alignment/>
    </xf>
    <xf numFmtId="0" fontId="47" fillId="32" borderId="22" xfId="0" applyFont="1" applyFill="1" applyBorder="1" applyAlignment="1">
      <alignment/>
    </xf>
    <xf numFmtId="0" fontId="50" fillId="32" borderId="17" xfId="0" applyFont="1" applyFill="1" applyBorder="1" applyAlignment="1">
      <alignment/>
    </xf>
    <xf numFmtId="3" fontId="47" fillId="32" borderId="17" xfId="0" applyNumberFormat="1" applyFont="1" applyFill="1" applyBorder="1" applyAlignment="1">
      <alignment/>
    </xf>
    <xf numFmtId="3" fontId="47" fillId="32" borderId="12" xfId="0" applyNumberFormat="1" applyFont="1" applyFill="1" applyBorder="1" applyAlignment="1">
      <alignment/>
    </xf>
    <xf numFmtId="3" fontId="47" fillId="32" borderId="20" xfId="0" applyNumberFormat="1" applyFont="1" applyFill="1" applyBorder="1" applyAlignment="1">
      <alignment/>
    </xf>
    <xf numFmtId="3" fontId="62" fillId="32" borderId="46" xfId="0" applyNumberFormat="1" applyFont="1" applyFill="1" applyBorder="1" applyAlignment="1">
      <alignment/>
    </xf>
    <xf numFmtId="3" fontId="47" fillId="32" borderId="13" xfId="0" applyNumberFormat="1" applyFont="1" applyFill="1" applyBorder="1" applyAlignment="1">
      <alignment/>
    </xf>
    <xf numFmtId="3" fontId="62" fillId="32" borderId="38" xfId="0" applyNumberFormat="1" applyFont="1" applyFill="1" applyBorder="1" applyAlignment="1">
      <alignment/>
    </xf>
    <xf numFmtId="3" fontId="47" fillId="0" borderId="13" xfId="0" applyNumberFormat="1" applyFont="1" applyBorder="1" applyAlignment="1">
      <alignment/>
    </xf>
    <xf numFmtId="3" fontId="47" fillId="32" borderId="15" xfId="0" applyNumberFormat="1" applyFont="1" applyFill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47" fillId="32" borderId="22" xfId="0" applyNumberFormat="1" applyFont="1" applyFill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3" fontId="47" fillId="32" borderId="49" xfId="0" applyNumberFormat="1" applyFont="1" applyFill="1" applyBorder="1" applyAlignment="1">
      <alignment/>
    </xf>
    <xf numFmtId="3" fontId="47" fillId="32" borderId="50" xfId="0" applyNumberFormat="1" applyFont="1" applyFill="1" applyBorder="1" applyAlignment="1">
      <alignment/>
    </xf>
    <xf numFmtId="3" fontId="47" fillId="32" borderId="51" xfId="0" applyNumberFormat="1" applyFont="1" applyFill="1" applyBorder="1" applyAlignment="1">
      <alignment/>
    </xf>
    <xf numFmtId="3" fontId="62" fillId="32" borderId="35" xfId="0" applyNumberFormat="1" applyFont="1" applyFill="1" applyBorder="1" applyAlignment="1">
      <alignment/>
    </xf>
    <xf numFmtId="3" fontId="62" fillId="0" borderId="35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7" fillId="32" borderId="45" xfId="0" applyNumberFormat="1" applyFont="1" applyFill="1" applyBorder="1" applyAlignment="1">
      <alignment/>
    </xf>
    <xf numFmtId="3" fontId="47" fillId="0" borderId="45" xfId="0" applyNumberFormat="1" applyFont="1" applyBorder="1" applyAlignment="1">
      <alignment/>
    </xf>
    <xf numFmtId="3" fontId="47" fillId="32" borderId="46" xfId="0" applyNumberFormat="1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4" xfId="0" applyFont="1" applyBorder="1" applyAlignment="1">
      <alignment/>
    </xf>
    <xf numFmtId="164" fontId="46" fillId="0" borderId="19" xfId="0" applyNumberFormat="1" applyFont="1" applyBorder="1" applyAlignment="1">
      <alignment horizontal="right"/>
    </xf>
    <xf numFmtId="0" fontId="46" fillId="0" borderId="14" xfId="0" applyFont="1" applyBorder="1" applyAlignment="1">
      <alignment/>
    </xf>
    <xf numFmtId="164" fontId="46" fillId="0" borderId="11" xfId="0" applyNumberFormat="1" applyFont="1" applyBorder="1" applyAlignment="1">
      <alignment horizontal="right"/>
    </xf>
    <xf numFmtId="166" fontId="46" fillId="0" borderId="19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8" xfId="0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46" fillId="0" borderId="19" xfId="0" applyFont="1" applyBorder="1" applyAlignment="1">
      <alignment horizontal="right" vertical="center" wrapText="1"/>
    </xf>
    <xf numFmtId="0" fontId="46" fillId="0" borderId="19" xfId="0" applyFont="1" applyBorder="1" applyAlignment="1">
      <alignment vertical="center" wrapText="1"/>
    </xf>
    <xf numFmtId="164" fontId="46" fillId="0" borderId="19" xfId="0" applyNumberFormat="1" applyFont="1" applyBorder="1" applyAlignment="1">
      <alignment vertical="center" wrapText="1"/>
    </xf>
    <xf numFmtId="0" fontId="46" fillId="0" borderId="21" xfId="0" applyFont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29" fillId="0" borderId="19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0" fontId="49" fillId="0" borderId="18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9" fillId="0" borderId="19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4" xfId="0" applyFont="1" applyBorder="1" applyAlignment="1">
      <alignment horizontal="right"/>
    </xf>
    <xf numFmtId="0" fontId="46" fillId="0" borderId="24" xfId="0" applyFont="1" applyBorder="1" applyAlignment="1">
      <alignment horizontal="left"/>
    </xf>
    <xf numFmtId="164" fontId="46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164" fontId="47" fillId="33" borderId="0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13" xfId="0" applyNumberFormat="1" applyFont="1" applyFill="1" applyBorder="1" applyAlignment="1">
      <alignment/>
    </xf>
    <xf numFmtId="3" fontId="53" fillId="0" borderId="19" xfId="0" applyNumberFormat="1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3" fillId="32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3" fontId="55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48" fillId="0" borderId="22" xfId="0" applyFont="1" applyFill="1" applyBorder="1" applyAlignment="1">
      <alignment/>
    </xf>
    <xf numFmtId="0" fontId="46" fillId="0" borderId="23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24" xfId="0" applyFont="1" applyFill="1" applyBorder="1" applyAlignment="1">
      <alignment/>
    </xf>
    <xf numFmtId="0" fontId="50" fillId="0" borderId="19" xfId="0" applyFont="1" applyBorder="1" applyAlignment="1">
      <alignment/>
    </xf>
    <xf numFmtId="3" fontId="47" fillId="32" borderId="52" xfId="0" applyNumberFormat="1" applyFont="1" applyFill="1" applyBorder="1" applyAlignment="1">
      <alignment/>
    </xf>
    <xf numFmtId="3" fontId="47" fillId="32" borderId="53" xfId="0" applyNumberFormat="1" applyFont="1" applyFill="1" applyBorder="1" applyAlignment="1">
      <alignment/>
    </xf>
    <xf numFmtId="3" fontId="47" fillId="0" borderId="54" xfId="0" applyNumberFormat="1" applyFont="1" applyBorder="1" applyAlignment="1">
      <alignment/>
    </xf>
    <xf numFmtId="3" fontId="47" fillId="32" borderId="55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7" fillId="32" borderId="54" xfId="0" applyNumberFormat="1" applyFont="1" applyFill="1" applyBorder="1" applyAlignment="1">
      <alignment/>
    </xf>
    <xf numFmtId="0" fontId="47" fillId="0" borderId="23" xfId="0" applyFont="1" applyBorder="1" applyAlignment="1">
      <alignment/>
    </xf>
    <xf numFmtId="0" fontId="50" fillId="0" borderId="11" xfId="0" applyFont="1" applyBorder="1" applyAlignment="1">
      <alignment/>
    </xf>
    <xf numFmtId="3" fontId="47" fillId="0" borderId="44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3" fontId="62" fillId="0" borderId="45" xfId="0" applyNumberFormat="1" applyFont="1" applyBorder="1" applyAlignment="1">
      <alignment/>
    </xf>
    <xf numFmtId="3" fontId="47" fillId="0" borderId="36" xfId="0" applyNumberFormat="1" applyFont="1" applyBorder="1" applyAlignment="1">
      <alignment/>
    </xf>
    <xf numFmtId="3" fontId="47" fillId="32" borderId="3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53" fillId="0" borderId="23" xfId="0" applyFont="1" applyFill="1" applyBorder="1" applyAlignment="1">
      <alignment/>
    </xf>
    <xf numFmtId="3" fontId="47" fillId="0" borderId="21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/>
    </xf>
    <xf numFmtId="3" fontId="47" fillId="0" borderId="15" xfId="0" applyNumberFormat="1" applyFont="1" applyFill="1" applyBorder="1" applyAlignment="1">
      <alignment vertical="center" wrapText="1"/>
    </xf>
    <xf numFmtId="3" fontId="47" fillId="32" borderId="17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/>
    </xf>
    <xf numFmtId="3" fontId="47" fillId="32" borderId="56" xfId="0" applyNumberFormat="1" applyFont="1" applyFill="1" applyBorder="1" applyAlignment="1">
      <alignment/>
    </xf>
    <xf numFmtId="3" fontId="47" fillId="0" borderId="15" xfId="0" applyNumberFormat="1" applyFont="1" applyBorder="1" applyAlignment="1">
      <alignment/>
    </xf>
    <xf numFmtId="3" fontId="47" fillId="32" borderId="15" xfId="0" applyNumberFormat="1" applyFont="1" applyFill="1" applyBorder="1" applyAlignment="1">
      <alignment vertical="center" wrapText="1"/>
    </xf>
    <xf numFmtId="0" fontId="46" fillId="0" borderId="57" xfId="0" applyFont="1" applyBorder="1" applyAlignment="1">
      <alignment horizontal="center"/>
    </xf>
    <xf numFmtId="3" fontId="59" fillId="32" borderId="46" xfId="0" applyNumberFormat="1" applyFont="1" applyFill="1" applyBorder="1" applyAlignment="1">
      <alignment/>
    </xf>
    <xf numFmtId="3" fontId="62" fillId="0" borderId="35" xfId="0" applyNumberFormat="1" applyFont="1" applyFill="1" applyBorder="1" applyAlignment="1">
      <alignment/>
    </xf>
    <xf numFmtId="3" fontId="47" fillId="0" borderId="35" xfId="0" applyNumberFormat="1" applyFont="1" applyBorder="1" applyAlignment="1">
      <alignment/>
    </xf>
    <xf numFmtId="3" fontId="62" fillId="32" borderId="35" xfId="0" applyNumberFormat="1" applyFont="1" applyFill="1" applyBorder="1" applyAlignment="1">
      <alignment vertical="center" wrapText="1"/>
    </xf>
    <xf numFmtId="3" fontId="47" fillId="32" borderId="38" xfId="0" applyNumberFormat="1" applyFont="1" applyFill="1" applyBorder="1" applyAlignment="1">
      <alignment/>
    </xf>
    <xf numFmtId="164" fontId="29" fillId="0" borderId="42" xfId="0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Fill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5" fillId="0" borderId="19" xfId="55" applyNumberFormat="1" applyFont="1" applyFill="1" applyBorder="1" applyAlignment="1">
      <alignment vertical="center"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Fill="1" applyBorder="1" applyAlignment="1">
      <alignment vertical="center" wrapText="1"/>
      <protection/>
    </xf>
    <xf numFmtId="164" fontId="4" fillId="0" borderId="19" xfId="54" applyNumberFormat="1" applyFont="1" applyBorder="1" applyAlignment="1">
      <alignment vertical="center" wrapText="1"/>
      <protection/>
    </xf>
    <xf numFmtId="164" fontId="86" fillId="0" borderId="19" xfId="55" applyNumberFormat="1" applyFont="1" applyBorder="1" applyAlignment="1">
      <alignment vertical="center"/>
      <protection/>
    </xf>
    <xf numFmtId="164" fontId="5" fillId="0" borderId="19" xfId="54" applyNumberFormat="1" applyFont="1" applyBorder="1" applyAlignment="1">
      <alignment vertical="center" wrapText="1"/>
      <protection/>
    </xf>
    <xf numFmtId="3" fontId="87" fillId="0" borderId="19" xfId="0" applyNumberFormat="1" applyFont="1" applyBorder="1" applyAlignment="1">
      <alignment vertical="center"/>
    </xf>
    <xf numFmtId="3" fontId="86" fillId="0" borderId="19" xfId="0" applyNumberFormat="1" applyFont="1" applyBorder="1" applyAlignment="1">
      <alignment vertical="center"/>
    </xf>
    <xf numFmtId="0" fontId="86" fillId="0" borderId="19" xfId="0" applyFont="1" applyBorder="1" applyAlignment="1">
      <alignment vertical="center"/>
    </xf>
    <xf numFmtId="0" fontId="5" fillId="0" borderId="0" xfId="54" applyFont="1" applyFill="1" applyBorder="1" applyAlignment="1">
      <alignment vertic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164" fontId="5" fillId="0" borderId="0" xfId="54" applyNumberFormat="1" applyFont="1" applyFill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49" fillId="0" borderId="0" xfId="54" applyFont="1" applyFill="1" applyBorder="1" applyAlignment="1">
      <alignment horizontal="center" vertical="center" wrapText="1"/>
      <protection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8" fillId="32" borderId="19" xfId="54" applyFont="1" applyFill="1" applyBorder="1" applyAlignment="1">
      <alignment wrapText="1"/>
      <protection/>
    </xf>
    <xf numFmtId="164" fontId="46" fillId="0" borderId="0" xfId="0" applyNumberFormat="1" applyFont="1" applyAlignment="1">
      <alignment horizontal="left"/>
    </xf>
    <xf numFmtId="164" fontId="55" fillId="0" borderId="28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59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4" fontId="49" fillId="0" borderId="61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47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7" fillId="32" borderId="24" xfId="0" applyFont="1" applyFill="1" applyBorder="1" applyAlignment="1">
      <alignment horizontal="center"/>
    </xf>
    <xf numFmtId="0" fontId="47" fillId="32" borderId="16" xfId="0" applyFont="1" applyFill="1" applyBorder="1" applyAlignment="1">
      <alignment horizontal="center"/>
    </xf>
    <xf numFmtId="0" fontId="8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8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5" fillId="0" borderId="11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164" fontId="5" fillId="0" borderId="11" xfId="54" applyNumberFormat="1" applyFont="1" applyFill="1" applyBorder="1" applyAlignment="1">
      <alignment vertical="center" wrapText="1"/>
      <protection/>
    </xf>
    <xf numFmtId="164" fontId="5" fillId="0" borderId="10" xfId="54" applyNumberFormat="1" applyFont="1" applyFill="1" applyBorder="1" applyAlignment="1">
      <alignment vertical="center" wrapText="1"/>
      <protection/>
    </xf>
    <xf numFmtId="164" fontId="5" fillId="0" borderId="12" xfId="54" applyNumberFormat="1" applyFont="1" applyFill="1" applyBorder="1" applyAlignment="1">
      <alignment vertical="center" wrapText="1"/>
      <protection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0" fontId="5" fillId="0" borderId="19" xfId="54" applyFont="1" applyBorder="1" applyAlignment="1">
      <alignment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87" fillId="0" borderId="14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164" fontId="87" fillId="0" borderId="11" xfId="0" applyNumberFormat="1" applyFont="1" applyBorder="1" applyAlignment="1">
      <alignment horizontal="right" vertical="center" wrapText="1"/>
    </xf>
    <xf numFmtId="164" fontId="87" fillId="0" borderId="10" xfId="0" applyNumberFormat="1" applyFont="1" applyBorder="1" applyAlignment="1">
      <alignment horizontal="right" vertical="center" wrapText="1"/>
    </xf>
    <xf numFmtId="164" fontId="87" fillId="0" borderId="12" xfId="0" applyNumberFormat="1" applyFont="1" applyBorder="1" applyAlignment="1">
      <alignment horizontal="right" vertical="center" wrapText="1"/>
    </xf>
    <xf numFmtId="164" fontId="46" fillId="0" borderId="0" xfId="0" applyNumberFormat="1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7"/>
      <c r="B1" s="67"/>
      <c r="C1" s="68"/>
      <c r="D1" s="68"/>
      <c r="E1" s="69"/>
      <c r="F1" s="70" t="s">
        <v>308</v>
      </c>
      <c r="G1" s="71"/>
    </row>
    <row r="2" spans="1:7" ht="15">
      <c r="A2" s="67"/>
      <c r="B2" s="67"/>
      <c r="C2" s="68"/>
      <c r="D2" s="72" t="s">
        <v>247</v>
      </c>
      <c r="E2" s="73"/>
      <c r="F2" s="73" t="s">
        <v>295</v>
      </c>
      <c r="G2" s="73"/>
    </row>
    <row r="3" spans="1:7" ht="15.75">
      <c r="A3" s="67"/>
      <c r="B3" s="67"/>
      <c r="C3" s="68" t="s">
        <v>64</v>
      </c>
      <c r="D3" s="74" t="s">
        <v>419</v>
      </c>
      <c r="E3" s="69"/>
      <c r="F3" s="69" t="s">
        <v>512</v>
      </c>
      <c r="G3" s="75"/>
    </row>
    <row r="4" spans="1:7" ht="15">
      <c r="A4" s="76" t="s">
        <v>1</v>
      </c>
      <c r="B4" s="77" t="s">
        <v>2</v>
      </c>
      <c r="C4" s="77" t="s">
        <v>19</v>
      </c>
      <c r="D4" s="78" t="s">
        <v>65</v>
      </c>
      <c r="E4" s="79" t="s">
        <v>66</v>
      </c>
      <c r="F4" s="80" t="s">
        <v>67</v>
      </c>
      <c r="G4" s="81"/>
    </row>
    <row r="5" spans="1:7" ht="15">
      <c r="A5" s="82"/>
      <c r="B5" s="83"/>
      <c r="C5" s="83"/>
      <c r="D5" s="84"/>
      <c r="E5" s="85" t="s">
        <v>420</v>
      </c>
      <c r="F5" s="167" t="s">
        <v>68</v>
      </c>
      <c r="G5" s="168" t="s">
        <v>69</v>
      </c>
    </row>
    <row r="6" spans="1:7" ht="12.75">
      <c r="A6" s="86">
        <v>1</v>
      </c>
      <c r="B6" s="86">
        <v>2</v>
      </c>
      <c r="C6" s="86">
        <v>3</v>
      </c>
      <c r="D6" s="86">
        <v>4</v>
      </c>
      <c r="E6" s="87">
        <v>5</v>
      </c>
      <c r="F6" s="86">
        <v>6</v>
      </c>
      <c r="G6" s="88">
        <v>7</v>
      </c>
    </row>
    <row r="7" spans="1:7" ht="15">
      <c r="A7" s="470" t="s">
        <v>70</v>
      </c>
      <c r="B7" s="470"/>
      <c r="C7" s="465"/>
      <c r="D7" s="465" t="s">
        <v>71</v>
      </c>
      <c r="E7" s="471">
        <f>E8</f>
        <v>0</v>
      </c>
      <c r="F7" s="466">
        <f>F8</f>
        <v>0</v>
      </c>
      <c r="G7" s="465">
        <v>0</v>
      </c>
    </row>
    <row r="8" spans="1:10" s="8" customFormat="1" ht="15">
      <c r="A8" s="89"/>
      <c r="B8" s="90" t="s">
        <v>72</v>
      </c>
      <c r="C8" s="91"/>
      <c r="D8" s="92" t="s">
        <v>449</v>
      </c>
      <c r="E8" s="93">
        <f>E10</f>
        <v>0</v>
      </c>
      <c r="F8" s="94">
        <f>F10</f>
        <v>0</v>
      </c>
      <c r="G8" s="94">
        <v>0</v>
      </c>
      <c r="H8" s="9"/>
      <c r="I8" s="9"/>
      <c r="J8" s="9"/>
    </row>
    <row r="9" spans="1:7" ht="15">
      <c r="A9" s="95"/>
      <c r="B9" s="95"/>
      <c r="C9" s="96">
        <v>2110</v>
      </c>
      <c r="D9" s="97" t="s">
        <v>73</v>
      </c>
      <c r="E9" s="98"/>
      <c r="F9" s="99"/>
      <c r="G9" s="99"/>
    </row>
    <row r="10" spans="1:7" ht="15">
      <c r="A10" s="95"/>
      <c r="B10" s="95"/>
      <c r="C10" s="96"/>
      <c r="D10" s="97" t="s">
        <v>74</v>
      </c>
      <c r="E10" s="98">
        <v>0</v>
      </c>
      <c r="F10" s="99">
        <v>0</v>
      </c>
      <c r="G10" s="99">
        <v>0</v>
      </c>
    </row>
    <row r="11" spans="1:7" ht="15">
      <c r="A11" s="470" t="s">
        <v>75</v>
      </c>
      <c r="B11" s="470"/>
      <c r="C11" s="465"/>
      <c r="D11" s="465" t="s">
        <v>76</v>
      </c>
      <c r="E11" s="471">
        <f>E12</f>
        <v>109016</v>
      </c>
      <c r="F11" s="466">
        <f>F12</f>
        <v>109016</v>
      </c>
      <c r="G11" s="465">
        <v>0</v>
      </c>
    </row>
    <row r="12" spans="1:7" ht="15">
      <c r="A12" s="95"/>
      <c r="B12" s="100" t="s">
        <v>77</v>
      </c>
      <c r="C12" s="101"/>
      <c r="D12" s="92" t="s">
        <v>78</v>
      </c>
      <c r="E12" s="93">
        <f>E14</f>
        <v>109016</v>
      </c>
      <c r="F12" s="94">
        <f>F14</f>
        <v>109016</v>
      </c>
      <c r="G12" s="94">
        <v>0</v>
      </c>
    </row>
    <row r="13" spans="1:7" ht="15">
      <c r="A13" s="95"/>
      <c r="B13" s="95"/>
      <c r="C13" s="96">
        <v>2460</v>
      </c>
      <c r="D13" s="97" t="s">
        <v>325</v>
      </c>
      <c r="E13" s="98"/>
      <c r="F13" s="99"/>
      <c r="G13" s="99"/>
    </row>
    <row r="14" spans="1:7" ht="15">
      <c r="A14" s="95"/>
      <c r="B14" s="95"/>
      <c r="C14" s="96"/>
      <c r="D14" s="97" t="s">
        <v>362</v>
      </c>
      <c r="E14" s="98">
        <v>109016</v>
      </c>
      <c r="F14" s="99">
        <v>109016</v>
      </c>
      <c r="G14" s="99">
        <v>0</v>
      </c>
    </row>
    <row r="15" spans="1:7" ht="15">
      <c r="A15" s="465">
        <v>600</v>
      </c>
      <c r="B15" s="469"/>
      <c r="C15" s="465"/>
      <c r="D15" s="465" t="s">
        <v>79</v>
      </c>
      <c r="E15" s="466">
        <f>E16</f>
        <v>3818912</v>
      </c>
      <c r="F15" s="467">
        <f>F16</f>
        <v>54851</v>
      </c>
      <c r="G15" s="467">
        <f>G16</f>
        <v>3764061</v>
      </c>
    </row>
    <row r="16" spans="1:10" s="8" customFormat="1" ht="15">
      <c r="A16" s="102"/>
      <c r="B16" s="103">
        <v>60014</v>
      </c>
      <c r="C16" s="104"/>
      <c r="D16" s="92" t="s">
        <v>80</v>
      </c>
      <c r="E16" s="93">
        <f>E19+E20+E24+E29+E21+E26</f>
        <v>3818912</v>
      </c>
      <c r="F16" s="94">
        <f>F19+F20+F24+F26+F29+F21</f>
        <v>54851</v>
      </c>
      <c r="G16" s="94">
        <f>SUM(G17:G29)</f>
        <v>3764061</v>
      </c>
      <c r="H16" s="9"/>
      <c r="I16" s="9"/>
      <c r="J16" s="9"/>
    </row>
    <row r="17" spans="1:7" ht="15">
      <c r="A17" s="107"/>
      <c r="B17" s="95"/>
      <c r="C17" s="106" t="s">
        <v>81</v>
      </c>
      <c r="D17" s="97" t="s">
        <v>316</v>
      </c>
      <c r="E17" s="98"/>
      <c r="F17" s="99"/>
      <c r="G17" s="99"/>
    </row>
    <row r="18" spans="1:7" ht="15">
      <c r="A18" s="107"/>
      <c r="B18" s="95"/>
      <c r="C18" s="106"/>
      <c r="D18" s="97" t="s">
        <v>82</v>
      </c>
      <c r="E18" s="98"/>
      <c r="F18" s="99"/>
      <c r="G18" s="99"/>
    </row>
    <row r="19" spans="1:7" ht="15">
      <c r="A19" s="107"/>
      <c r="B19" s="95"/>
      <c r="C19" s="106"/>
      <c r="D19" s="97" t="s">
        <v>317</v>
      </c>
      <c r="E19" s="98">
        <v>7108</v>
      </c>
      <c r="F19" s="99">
        <v>7108</v>
      </c>
      <c r="G19" s="99">
        <v>0</v>
      </c>
    </row>
    <row r="20" spans="1:7" ht="15">
      <c r="A20" s="107"/>
      <c r="B20" s="95"/>
      <c r="C20" s="106" t="s">
        <v>287</v>
      </c>
      <c r="D20" s="97" t="s">
        <v>288</v>
      </c>
      <c r="E20" s="98">
        <v>47743</v>
      </c>
      <c r="F20" s="99">
        <v>47743</v>
      </c>
      <c r="G20" s="99">
        <v>0</v>
      </c>
    </row>
    <row r="21" spans="1:7" ht="15">
      <c r="A21" s="107"/>
      <c r="B21" s="95"/>
      <c r="C21" s="140" t="s">
        <v>389</v>
      </c>
      <c r="D21" s="141" t="s">
        <v>390</v>
      </c>
      <c r="E21" s="98">
        <v>0</v>
      </c>
      <c r="F21" s="99">
        <v>0</v>
      </c>
      <c r="G21" s="99">
        <v>0</v>
      </c>
    </row>
    <row r="22" spans="1:7" ht="15">
      <c r="A22" s="107"/>
      <c r="B22" s="95"/>
      <c r="C22" s="140">
        <v>6350</v>
      </c>
      <c r="D22" s="141" t="s">
        <v>447</v>
      </c>
      <c r="E22" s="98"/>
      <c r="F22" s="99"/>
      <c r="G22" s="99"/>
    </row>
    <row r="23" spans="1:7" ht="15">
      <c r="A23" s="107"/>
      <c r="B23" s="95"/>
      <c r="C23" s="140"/>
      <c r="D23" s="141" t="s">
        <v>434</v>
      </c>
      <c r="E23" s="98"/>
      <c r="F23" s="99"/>
      <c r="G23" s="99"/>
    </row>
    <row r="24" spans="1:7" ht="15">
      <c r="A24" s="107"/>
      <c r="B24" s="95"/>
      <c r="C24" s="140"/>
      <c r="D24" s="141" t="s">
        <v>435</v>
      </c>
      <c r="E24" s="98">
        <f>G24</f>
        <v>2764061</v>
      </c>
      <c r="F24" s="99">
        <v>0</v>
      </c>
      <c r="G24" s="99">
        <v>2764061</v>
      </c>
    </row>
    <row r="25" spans="1:7" ht="15">
      <c r="A25" s="107"/>
      <c r="B25" s="95"/>
      <c r="C25" s="140">
        <v>6290</v>
      </c>
      <c r="D25" s="141" t="s">
        <v>309</v>
      </c>
      <c r="E25" s="98"/>
      <c r="F25" s="99"/>
      <c r="G25" s="99"/>
    </row>
    <row r="26" spans="1:7" ht="15">
      <c r="A26" s="107"/>
      <c r="B26" s="95"/>
      <c r="C26" s="140"/>
      <c r="D26" s="141" t="s">
        <v>363</v>
      </c>
      <c r="E26" s="98">
        <v>0</v>
      </c>
      <c r="F26" s="99">
        <v>0</v>
      </c>
      <c r="G26" s="99">
        <v>0</v>
      </c>
    </row>
    <row r="27" spans="1:10" ht="15">
      <c r="A27" s="107"/>
      <c r="B27" s="95"/>
      <c r="C27" s="106">
        <v>6300</v>
      </c>
      <c r="D27" s="97" t="s">
        <v>334</v>
      </c>
      <c r="E27" s="98"/>
      <c r="F27" s="99"/>
      <c r="G27" s="99"/>
      <c r="J27" s="169"/>
    </row>
    <row r="28" spans="1:7" ht="15">
      <c r="A28" s="107"/>
      <c r="B28" s="95"/>
      <c r="C28" s="106"/>
      <c r="D28" s="97" t="s">
        <v>402</v>
      </c>
      <c r="E28" s="98"/>
      <c r="F28" s="99"/>
      <c r="G28" s="99"/>
    </row>
    <row r="29" spans="1:7" ht="15">
      <c r="A29" s="107"/>
      <c r="B29" s="95"/>
      <c r="C29" s="106"/>
      <c r="D29" s="97" t="s">
        <v>452</v>
      </c>
      <c r="E29" s="98">
        <f>G29</f>
        <v>1000000</v>
      </c>
      <c r="F29" s="99">
        <v>0</v>
      </c>
      <c r="G29" s="99">
        <v>1000000</v>
      </c>
    </row>
    <row r="30" spans="1:7" ht="15">
      <c r="A30" s="465">
        <v>700</v>
      </c>
      <c r="B30" s="465"/>
      <c r="C30" s="465"/>
      <c r="D30" s="465" t="s">
        <v>85</v>
      </c>
      <c r="E30" s="466">
        <f>E31</f>
        <v>601986</v>
      </c>
      <c r="F30" s="467">
        <f>F31</f>
        <v>541986</v>
      </c>
      <c r="G30" s="467">
        <f>G31</f>
        <v>60000</v>
      </c>
    </row>
    <row r="31" spans="1:10" s="8" customFormat="1" ht="15">
      <c r="A31" s="108"/>
      <c r="B31" s="103">
        <v>70005</v>
      </c>
      <c r="C31" s="101"/>
      <c r="D31" s="92" t="s">
        <v>86</v>
      </c>
      <c r="E31" s="93">
        <f>E32+E44+E45+E47+E49</f>
        <v>601986</v>
      </c>
      <c r="F31" s="94">
        <f>F32+F44+F45+F47+F49</f>
        <v>541986</v>
      </c>
      <c r="G31" s="94">
        <f>G32+G44+G45+G47+G49</f>
        <v>60000</v>
      </c>
      <c r="H31" s="9"/>
      <c r="I31" s="9"/>
      <c r="J31" s="9"/>
    </row>
    <row r="32" spans="1:7" ht="15">
      <c r="A32" s="109"/>
      <c r="B32" s="109"/>
      <c r="C32" s="106" t="s">
        <v>87</v>
      </c>
      <c r="D32" s="97" t="s">
        <v>335</v>
      </c>
      <c r="E32" s="98">
        <f>F32</f>
        <v>5000</v>
      </c>
      <c r="F32" s="99">
        <v>5000</v>
      </c>
      <c r="G32" s="99">
        <v>0</v>
      </c>
    </row>
    <row r="33" spans="1:7" ht="15">
      <c r="A33" s="502"/>
      <c r="B33" s="502"/>
      <c r="C33" s="106" t="s">
        <v>322</v>
      </c>
      <c r="D33" s="97" t="s">
        <v>336</v>
      </c>
      <c r="E33" s="98"/>
      <c r="F33" s="99"/>
      <c r="G33" s="99">
        <v>0</v>
      </c>
    </row>
    <row r="34" spans="1:7" ht="15">
      <c r="A34" s="501"/>
      <c r="B34" s="501"/>
      <c r="C34" s="138"/>
      <c r="D34" s="134"/>
      <c r="E34" s="135"/>
      <c r="F34" s="136"/>
      <c r="G34" s="136"/>
    </row>
    <row r="35" spans="1:7" ht="15">
      <c r="A35" s="501"/>
      <c r="B35" s="501"/>
      <c r="C35" s="138"/>
      <c r="D35" s="134"/>
      <c r="E35" s="135"/>
      <c r="F35" s="136"/>
      <c r="G35" s="136"/>
    </row>
    <row r="36" spans="1:7" ht="15">
      <c r="A36" s="501"/>
      <c r="B36" s="501"/>
      <c r="C36" s="138"/>
      <c r="D36" s="134"/>
      <c r="E36" s="135"/>
      <c r="F36" s="136"/>
      <c r="G36" s="136"/>
    </row>
    <row r="37" spans="1:7" ht="15">
      <c r="A37" s="501"/>
      <c r="B37" s="501"/>
      <c r="C37" s="138"/>
      <c r="D37" s="134"/>
      <c r="E37" s="500" t="s">
        <v>453</v>
      </c>
      <c r="F37" s="136"/>
      <c r="G37" s="136"/>
    </row>
    <row r="38" spans="1:7" ht="15">
      <c r="A38" s="501"/>
      <c r="B38" s="501"/>
      <c r="C38" s="138"/>
      <c r="D38" s="134"/>
      <c r="E38" s="500"/>
      <c r="F38" s="136"/>
      <c r="G38" s="136"/>
    </row>
    <row r="39" spans="1:7" ht="15">
      <c r="A39" s="111" t="s">
        <v>1</v>
      </c>
      <c r="B39" s="112" t="s">
        <v>2</v>
      </c>
      <c r="C39" s="112" t="s">
        <v>19</v>
      </c>
      <c r="D39" s="113" t="s">
        <v>65</v>
      </c>
      <c r="E39" s="79" t="s">
        <v>66</v>
      </c>
      <c r="F39" s="114" t="s">
        <v>67</v>
      </c>
      <c r="G39" s="115"/>
    </row>
    <row r="40" spans="1:7" ht="15">
      <c r="A40" s="116"/>
      <c r="B40" s="117"/>
      <c r="C40" s="117"/>
      <c r="D40" s="118"/>
      <c r="E40" s="85" t="s">
        <v>420</v>
      </c>
      <c r="F40" s="731" t="s">
        <v>68</v>
      </c>
      <c r="G40" s="732" t="s">
        <v>69</v>
      </c>
    </row>
    <row r="41" spans="1:7" ht="12.75">
      <c r="A41" s="139">
        <v>1</v>
      </c>
      <c r="B41" s="139">
        <v>2</v>
      </c>
      <c r="C41" s="119">
        <v>3</v>
      </c>
      <c r="D41" s="119">
        <v>4</v>
      </c>
      <c r="E41" s="120">
        <v>5</v>
      </c>
      <c r="F41" s="119">
        <v>6</v>
      </c>
      <c r="G41" s="121">
        <v>7</v>
      </c>
    </row>
    <row r="42" spans="1:7" ht="15">
      <c r="A42" s="503"/>
      <c r="B42" s="108"/>
      <c r="C42" s="106" t="s">
        <v>81</v>
      </c>
      <c r="D42" s="97" t="s">
        <v>323</v>
      </c>
      <c r="E42" s="98"/>
      <c r="F42" s="99"/>
      <c r="G42" s="99"/>
    </row>
    <row r="43" spans="1:7" ht="15">
      <c r="A43" s="107"/>
      <c r="B43" s="95"/>
      <c r="C43" s="106"/>
      <c r="D43" s="97" t="s">
        <v>82</v>
      </c>
      <c r="E43" s="98"/>
      <c r="F43" s="99"/>
      <c r="G43" s="99"/>
    </row>
    <row r="44" spans="1:7" ht="15">
      <c r="A44" s="107"/>
      <c r="B44" s="95"/>
      <c r="C44" s="106"/>
      <c r="D44" s="97" t="s">
        <v>317</v>
      </c>
      <c r="E44" s="98">
        <f>F44</f>
        <v>265000</v>
      </c>
      <c r="F44" s="99">
        <v>265000</v>
      </c>
      <c r="G44" s="99">
        <v>0</v>
      </c>
    </row>
    <row r="45" spans="1:7" ht="15">
      <c r="A45" s="107"/>
      <c r="B45" s="95"/>
      <c r="C45" s="106" t="s">
        <v>88</v>
      </c>
      <c r="D45" s="97" t="s">
        <v>89</v>
      </c>
      <c r="E45" s="98">
        <v>60000</v>
      </c>
      <c r="F45" s="99">
        <v>0</v>
      </c>
      <c r="G45" s="99">
        <v>60000</v>
      </c>
    </row>
    <row r="46" spans="1:7" ht="15">
      <c r="A46" s="398"/>
      <c r="B46" s="122"/>
      <c r="C46" s="96">
        <v>2110</v>
      </c>
      <c r="D46" s="97" t="s">
        <v>73</v>
      </c>
      <c r="E46" s="98"/>
      <c r="F46" s="99"/>
      <c r="G46" s="99"/>
    </row>
    <row r="47" spans="1:7" ht="15">
      <c r="A47" s="398"/>
      <c r="B47" s="122"/>
      <c r="C47" s="96"/>
      <c r="D47" s="97" t="s">
        <v>74</v>
      </c>
      <c r="E47" s="98">
        <v>139246</v>
      </c>
      <c r="F47" s="99">
        <v>139246</v>
      </c>
      <c r="G47" s="99">
        <v>0</v>
      </c>
    </row>
    <row r="48" spans="1:7" ht="15">
      <c r="A48" s="107"/>
      <c r="B48" s="95"/>
      <c r="C48" s="96">
        <v>2360</v>
      </c>
      <c r="D48" s="97" t="s">
        <v>90</v>
      </c>
      <c r="E48" s="98"/>
      <c r="F48" s="99"/>
      <c r="G48" s="99"/>
    </row>
    <row r="49" spans="1:7" ht="15">
      <c r="A49" s="146"/>
      <c r="B49" s="110"/>
      <c r="C49" s="96"/>
      <c r="D49" s="97" t="s">
        <v>91</v>
      </c>
      <c r="E49" s="98">
        <f>F49</f>
        <v>132740</v>
      </c>
      <c r="F49" s="99">
        <v>132740</v>
      </c>
      <c r="G49" s="99">
        <v>0</v>
      </c>
    </row>
    <row r="50" spans="1:7" ht="15">
      <c r="A50" s="465">
        <v>710</v>
      </c>
      <c r="B50" s="465"/>
      <c r="C50" s="472"/>
      <c r="D50" s="473" t="s">
        <v>92</v>
      </c>
      <c r="E50" s="474">
        <f>E51+E71</f>
        <v>1484353</v>
      </c>
      <c r="F50" s="475">
        <f>F51+F71</f>
        <v>1294353</v>
      </c>
      <c r="G50" s="475">
        <f>G51+G71</f>
        <v>190000</v>
      </c>
    </row>
    <row r="51" spans="1:7" ht="15.75">
      <c r="A51" s="157"/>
      <c r="B51" s="753">
        <v>71012</v>
      </c>
      <c r="C51" s="126"/>
      <c r="D51" s="92" t="s">
        <v>315</v>
      </c>
      <c r="E51" s="127">
        <f>F51+G51</f>
        <v>1102853</v>
      </c>
      <c r="F51" s="128">
        <f>F52+F54+F61+F56+F58</f>
        <v>912853</v>
      </c>
      <c r="G51" s="128">
        <f>G61+G64+G67+G70</f>
        <v>190000</v>
      </c>
    </row>
    <row r="52" spans="1:7" ht="15">
      <c r="A52" s="95"/>
      <c r="B52" s="124"/>
      <c r="C52" s="106" t="s">
        <v>4</v>
      </c>
      <c r="D52" s="97" t="s">
        <v>5</v>
      </c>
      <c r="E52" s="98">
        <v>250000</v>
      </c>
      <c r="F52" s="99">
        <v>250000</v>
      </c>
      <c r="G52" s="99">
        <v>0</v>
      </c>
    </row>
    <row r="53" spans="1:7" ht="15">
      <c r="A53" s="95"/>
      <c r="B53" s="124"/>
      <c r="C53" s="96">
        <v>2110</v>
      </c>
      <c r="D53" s="97" t="s">
        <v>73</v>
      </c>
      <c r="E53" s="98"/>
      <c r="F53" s="99"/>
      <c r="G53" s="99"/>
    </row>
    <row r="54" spans="1:7" ht="15">
      <c r="A54" s="95"/>
      <c r="B54" s="124"/>
      <c r="C54" s="96"/>
      <c r="D54" s="97" t="s">
        <v>74</v>
      </c>
      <c r="E54" s="98">
        <v>194000</v>
      </c>
      <c r="F54" s="99">
        <v>194000</v>
      </c>
      <c r="G54" s="99">
        <v>0</v>
      </c>
    </row>
    <row r="55" spans="1:7" ht="15">
      <c r="A55" s="95"/>
      <c r="B55" s="124"/>
      <c r="C55" s="618">
        <v>2717</v>
      </c>
      <c r="D55" s="647" t="s">
        <v>334</v>
      </c>
      <c r="E55" s="773"/>
      <c r="F55" s="99"/>
      <c r="G55" s="99">
        <v>0</v>
      </c>
    </row>
    <row r="56" spans="1:7" ht="15">
      <c r="A56" s="95"/>
      <c r="B56" s="124"/>
      <c r="C56" s="618"/>
      <c r="D56" s="647" t="s">
        <v>511</v>
      </c>
      <c r="E56" s="773">
        <f>F56</f>
        <v>419500</v>
      </c>
      <c r="F56" s="99">
        <v>419500</v>
      </c>
      <c r="G56" s="99">
        <v>0</v>
      </c>
    </row>
    <row r="57" spans="1:7" ht="15">
      <c r="A57" s="95"/>
      <c r="B57" s="124"/>
      <c r="C57" s="618">
        <v>2719</v>
      </c>
      <c r="D57" s="647" t="s">
        <v>334</v>
      </c>
      <c r="E57" s="773"/>
      <c r="F57" s="99"/>
      <c r="G57" s="99"/>
    </row>
    <row r="58" spans="1:7" ht="15">
      <c r="A58" s="95"/>
      <c r="B58" s="124"/>
      <c r="C58" s="618"/>
      <c r="D58" s="647" t="s">
        <v>511</v>
      </c>
      <c r="E58" s="773">
        <f>F58</f>
        <v>49353</v>
      </c>
      <c r="F58" s="99">
        <v>49353</v>
      </c>
      <c r="G58" s="99">
        <v>0</v>
      </c>
    </row>
    <row r="59" spans="1:7" ht="15">
      <c r="A59" s="95"/>
      <c r="B59" s="124"/>
      <c r="C59" s="618">
        <v>6257</v>
      </c>
      <c r="D59" s="141" t="s">
        <v>343</v>
      </c>
      <c r="E59" s="98"/>
      <c r="F59" s="99"/>
      <c r="G59" s="99"/>
    </row>
    <row r="60" spans="1:7" ht="15">
      <c r="A60" s="95"/>
      <c r="B60" s="124"/>
      <c r="C60" s="618"/>
      <c r="D60" s="141" t="s">
        <v>401</v>
      </c>
      <c r="E60" s="98"/>
      <c r="F60" s="99"/>
      <c r="G60" s="99"/>
    </row>
    <row r="61" spans="1:7" ht="15">
      <c r="A61" s="95"/>
      <c r="B61" s="124"/>
      <c r="C61" s="618"/>
      <c r="D61" s="141" t="s">
        <v>344</v>
      </c>
      <c r="E61" s="98">
        <v>0</v>
      </c>
      <c r="F61" s="99">
        <v>0</v>
      </c>
      <c r="G61" s="99">
        <v>0</v>
      </c>
    </row>
    <row r="62" spans="1:7" ht="15">
      <c r="A62" s="95"/>
      <c r="B62" s="124"/>
      <c r="C62" s="618">
        <v>6259</v>
      </c>
      <c r="D62" s="141" t="s">
        <v>343</v>
      </c>
      <c r="E62" s="98"/>
      <c r="F62" s="99"/>
      <c r="G62" s="99"/>
    </row>
    <row r="63" spans="1:7" ht="15">
      <c r="A63" s="95"/>
      <c r="B63" s="124"/>
      <c r="C63" s="618"/>
      <c r="D63" s="141" t="s">
        <v>401</v>
      </c>
      <c r="E63" s="98"/>
      <c r="F63" s="99"/>
      <c r="G63" s="99"/>
    </row>
    <row r="64" spans="1:7" ht="15">
      <c r="A64" s="95"/>
      <c r="B64" s="124"/>
      <c r="C64" s="618"/>
      <c r="D64" s="141" t="s">
        <v>344</v>
      </c>
      <c r="E64" s="98">
        <v>0</v>
      </c>
      <c r="F64" s="99">
        <v>0</v>
      </c>
      <c r="G64" s="99">
        <v>0</v>
      </c>
    </row>
    <row r="65" spans="1:7" ht="15">
      <c r="A65" s="95"/>
      <c r="B65" s="124"/>
      <c r="C65" s="618">
        <v>6307</v>
      </c>
      <c r="D65" s="97" t="s">
        <v>334</v>
      </c>
      <c r="E65" s="773"/>
      <c r="F65" s="99"/>
      <c r="G65" s="99"/>
    </row>
    <row r="66" spans="1:7" ht="15">
      <c r="A66" s="95"/>
      <c r="B66" s="124"/>
      <c r="C66" s="618"/>
      <c r="D66" s="97" t="s">
        <v>402</v>
      </c>
      <c r="E66" s="773"/>
      <c r="F66" s="99"/>
      <c r="G66" s="99"/>
    </row>
    <row r="67" spans="1:7" ht="15">
      <c r="A67" s="95"/>
      <c r="B67" s="124"/>
      <c r="C67" s="618"/>
      <c r="D67" s="97" t="s">
        <v>450</v>
      </c>
      <c r="E67" s="773">
        <f>G67</f>
        <v>170000</v>
      </c>
      <c r="F67" s="99">
        <v>0</v>
      </c>
      <c r="G67" s="99">
        <v>170000</v>
      </c>
    </row>
    <row r="68" spans="1:7" ht="15">
      <c r="A68" s="95"/>
      <c r="B68" s="124"/>
      <c r="C68" s="618">
        <v>6309</v>
      </c>
      <c r="D68" s="97" t="s">
        <v>334</v>
      </c>
      <c r="E68" s="773"/>
      <c r="F68" s="99"/>
      <c r="G68" s="99"/>
    </row>
    <row r="69" spans="1:7" ht="15">
      <c r="A69" s="95"/>
      <c r="B69" s="124"/>
      <c r="C69" s="618"/>
      <c r="D69" s="97" t="s">
        <v>402</v>
      </c>
      <c r="E69" s="773"/>
      <c r="F69" s="99"/>
      <c r="G69" s="99"/>
    </row>
    <row r="70" spans="1:7" ht="15">
      <c r="A70" s="95"/>
      <c r="B70" s="124"/>
      <c r="C70" s="618"/>
      <c r="D70" s="97" t="s">
        <v>451</v>
      </c>
      <c r="E70" s="773">
        <f>G70</f>
        <v>20000</v>
      </c>
      <c r="F70" s="99">
        <v>0</v>
      </c>
      <c r="G70" s="99">
        <v>20000</v>
      </c>
    </row>
    <row r="71" spans="1:10" s="8" customFormat="1" ht="15">
      <c r="A71" s="129"/>
      <c r="B71" s="123">
        <v>71015</v>
      </c>
      <c r="C71" s="101"/>
      <c r="D71" s="92" t="s">
        <v>93</v>
      </c>
      <c r="E71" s="93">
        <f>E73</f>
        <v>381500</v>
      </c>
      <c r="F71" s="94">
        <f>F73</f>
        <v>381500</v>
      </c>
      <c r="G71" s="94">
        <v>0</v>
      </c>
      <c r="H71" s="9"/>
      <c r="I71" s="9"/>
      <c r="J71" s="9"/>
    </row>
    <row r="72" spans="1:7" ht="15">
      <c r="A72" s="95"/>
      <c r="B72" s="124"/>
      <c r="C72" s="96">
        <v>2110</v>
      </c>
      <c r="D72" s="97" t="s">
        <v>73</v>
      </c>
      <c r="E72" s="98"/>
      <c r="F72" s="99"/>
      <c r="G72" s="99"/>
    </row>
    <row r="73" spans="1:7" ht="15">
      <c r="A73" s="110"/>
      <c r="B73" s="125"/>
      <c r="C73" s="96"/>
      <c r="D73" s="97" t="s">
        <v>74</v>
      </c>
      <c r="E73" s="98">
        <v>381500</v>
      </c>
      <c r="F73" s="99">
        <v>381500</v>
      </c>
      <c r="G73" s="99">
        <v>0</v>
      </c>
    </row>
    <row r="74" spans="1:7" ht="15">
      <c r="A74" s="137"/>
      <c r="B74" s="137"/>
      <c r="C74" s="137"/>
      <c r="D74" s="134"/>
      <c r="E74" s="500" t="s">
        <v>454</v>
      </c>
      <c r="F74" s="136"/>
      <c r="G74" s="136"/>
    </row>
    <row r="75" spans="1:7" ht="15">
      <c r="A75" s="137"/>
      <c r="B75" s="137"/>
      <c r="C75" s="137"/>
      <c r="D75" s="134"/>
      <c r="E75" s="135"/>
      <c r="F75" s="136"/>
      <c r="G75" s="136"/>
    </row>
    <row r="76" spans="1:7" ht="15">
      <c r="A76" s="111" t="s">
        <v>1</v>
      </c>
      <c r="B76" s="112" t="s">
        <v>2</v>
      </c>
      <c r="C76" s="112" t="s">
        <v>19</v>
      </c>
      <c r="D76" s="113" t="s">
        <v>65</v>
      </c>
      <c r="E76" s="79" t="s">
        <v>66</v>
      </c>
      <c r="F76" s="114" t="s">
        <v>67</v>
      </c>
      <c r="G76" s="115"/>
    </row>
    <row r="77" spans="1:7" ht="15">
      <c r="A77" s="116"/>
      <c r="B77" s="117"/>
      <c r="C77" s="117"/>
      <c r="D77" s="118"/>
      <c r="E77" s="85" t="s">
        <v>420</v>
      </c>
      <c r="F77" s="730" t="s">
        <v>68</v>
      </c>
      <c r="G77" s="115" t="s">
        <v>69</v>
      </c>
    </row>
    <row r="78" spans="1:7" ht="12.75">
      <c r="A78" s="119">
        <v>1</v>
      </c>
      <c r="B78" s="119">
        <v>2</v>
      </c>
      <c r="C78" s="119">
        <v>3</v>
      </c>
      <c r="D78" s="119">
        <v>4</v>
      </c>
      <c r="E78" s="120">
        <v>5</v>
      </c>
      <c r="F78" s="119">
        <v>6</v>
      </c>
      <c r="G78" s="121">
        <v>7</v>
      </c>
    </row>
    <row r="79" spans="1:7" ht="15">
      <c r="A79" s="469">
        <v>750</v>
      </c>
      <c r="B79" s="465"/>
      <c r="C79" s="465"/>
      <c r="D79" s="465" t="s">
        <v>94</v>
      </c>
      <c r="E79" s="466">
        <f>E80+E83+E86+E91</f>
        <v>5980138</v>
      </c>
      <c r="F79" s="466">
        <f>F80+F83+F86+F91</f>
        <v>1376038</v>
      </c>
      <c r="G79" s="466">
        <f>G80+G83+G86+G91</f>
        <v>4604100</v>
      </c>
    </row>
    <row r="80" spans="1:10" s="8" customFormat="1" ht="15">
      <c r="A80" s="131"/>
      <c r="B80" s="123">
        <v>75011</v>
      </c>
      <c r="C80" s="101"/>
      <c r="D80" s="92" t="s">
        <v>95</v>
      </c>
      <c r="E80" s="93">
        <f>E82</f>
        <v>34480</v>
      </c>
      <c r="F80" s="94">
        <f>F82</f>
        <v>34480</v>
      </c>
      <c r="G80" s="94">
        <v>0</v>
      </c>
      <c r="H80" s="9"/>
      <c r="I80" s="9"/>
      <c r="J80" s="9"/>
    </row>
    <row r="81" spans="1:7" ht="15">
      <c r="A81" s="95"/>
      <c r="B81" s="124"/>
      <c r="C81" s="96">
        <v>2110</v>
      </c>
      <c r="D81" s="97" t="s">
        <v>73</v>
      </c>
      <c r="E81" s="98"/>
      <c r="F81" s="99"/>
      <c r="G81" s="99"/>
    </row>
    <row r="82" spans="1:7" ht="15">
      <c r="A82" s="95"/>
      <c r="B82" s="124"/>
      <c r="C82" s="96"/>
      <c r="D82" s="97" t="s">
        <v>74</v>
      </c>
      <c r="E82" s="98">
        <v>34480</v>
      </c>
      <c r="F82" s="99">
        <v>34480</v>
      </c>
      <c r="G82" s="99">
        <v>0</v>
      </c>
    </row>
    <row r="83" spans="1:10" s="8" customFormat="1" ht="15">
      <c r="A83" s="129"/>
      <c r="B83" s="123">
        <v>75020</v>
      </c>
      <c r="C83" s="101"/>
      <c r="D83" s="92" t="s">
        <v>96</v>
      </c>
      <c r="E83" s="93">
        <f>F83+G83</f>
        <v>59995</v>
      </c>
      <c r="F83" s="94">
        <f>SUM(F84:F85)</f>
        <v>59995</v>
      </c>
      <c r="G83" s="93">
        <f>SUM(G84:G85)</f>
        <v>0</v>
      </c>
      <c r="H83" s="9"/>
      <c r="I83" s="9"/>
      <c r="J83" s="9"/>
    </row>
    <row r="84" spans="1:7" ht="15">
      <c r="A84" s="95"/>
      <c r="B84" s="124"/>
      <c r="C84" s="106" t="s">
        <v>3</v>
      </c>
      <c r="D84" s="97" t="s">
        <v>318</v>
      </c>
      <c r="E84" s="98">
        <f>F84</f>
        <v>59995</v>
      </c>
      <c r="F84" s="99">
        <v>59995</v>
      </c>
      <c r="G84" s="99">
        <v>0</v>
      </c>
    </row>
    <row r="85" spans="1:7" ht="15">
      <c r="A85" s="95"/>
      <c r="B85" s="124"/>
      <c r="C85" s="106" t="s">
        <v>83</v>
      </c>
      <c r="D85" s="97" t="s">
        <v>324</v>
      </c>
      <c r="E85" s="98"/>
      <c r="F85" s="99"/>
      <c r="G85" s="99">
        <v>0</v>
      </c>
    </row>
    <row r="86" spans="1:7" ht="15">
      <c r="A86" s="122"/>
      <c r="B86" s="123">
        <v>75045</v>
      </c>
      <c r="C86" s="101"/>
      <c r="D86" s="92" t="s">
        <v>97</v>
      </c>
      <c r="E86" s="93">
        <f>E88+E90</f>
        <v>23000</v>
      </c>
      <c r="F86" s="94">
        <f>F88+F90</f>
        <v>23000</v>
      </c>
      <c r="G86" s="94">
        <v>0</v>
      </c>
    </row>
    <row r="87" spans="1:7" ht="15">
      <c r="A87" s="122"/>
      <c r="B87" s="124"/>
      <c r="C87" s="96">
        <v>2110</v>
      </c>
      <c r="D87" s="97" t="s">
        <v>73</v>
      </c>
      <c r="E87" s="98"/>
      <c r="F87" s="99"/>
      <c r="G87" s="99"/>
    </row>
    <row r="88" spans="1:7" ht="15">
      <c r="A88" s="122"/>
      <c r="B88" s="124"/>
      <c r="C88" s="96"/>
      <c r="D88" s="97" t="s">
        <v>74</v>
      </c>
      <c r="E88" s="98">
        <v>13500</v>
      </c>
      <c r="F88" s="99">
        <v>13500</v>
      </c>
      <c r="G88" s="99">
        <v>0</v>
      </c>
    </row>
    <row r="89" spans="1:7" ht="15">
      <c r="A89" s="122"/>
      <c r="B89" s="754"/>
      <c r="C89" s="96">
        <v>2120</v>
      </c>
      <c r="D89" s="97" t="s">
        <v>98</v>
      </c>
      <c r="E89" s="98"/>
      <c r="F89" s="99"/>
      <c r="G89" s="132"/>
    </row>
    <row r="90" spans="1:7" ht="15">
      <c r="A90" s="122"/>
      <c r="B90" s="755"/>
      <c r="C90" s="133"/>
      <c r="D90" s="97" t="s">
        <v>99</v>
      </c>
      <c r="E90" s="98">
        <v>9500</v>
      </c>
      <c r="F90" s="99">
        <v>9500</v>
      </c>
      <c r="G90" s="132">
        <v>0</v>
      </c>
    </row>
    <row r="91" spans="1:7" ht="15">
      <c r="A91" s="645"/>
      <c r="B91" s="623">
        <v>75095</v>
      </c>
      <c r="C91" s="123"/>
      <c r="D91" s="620" t="s">
        <v>194</v>
      </c>
      <c r="E91" s="621">
        <f>E102+E95+E99</f>
        <v>5862663</v>
      </c>
      <c r="F91" s="622">
        <f>F95+F99+F102</f>
        <v>1258563</v>
      </c>
      <c r="G91" s="622">
        <f>G102</f>
        <v>4604100</v>
      </c>
    </row>
    <row r="92" spans="1:7" ht="12.75">
      <c r="A92" s="645"/>
      <c r="B92" s="646"/>
      <c r="C92" s="618">
        <v>2057</v>
      </c>
      <c r="D92" s="647" t="s">
        <v>358</v>
      </c>
      <c r="E92" s="648"/>
      <c r="F92" s="649"/>
      <c r="G92" s="649"/>
    </row>
    <row r="93" spans="1:7" ht="12.75">
      <c r="A93" s="645"/>
      <c r="B93" s="646"/>
      <c r="C93" s="618"/>
      <c r="D93" s="647" t="s">
        <v>359</v>
      </c>
      <c r="E93" s="648"/>
      <c r="F93" s="649"/>
      <c r="G93" s="649"/>
    </row>
    <row r="94" spans="1:7" ht="12.75">
      <c r="A94" s="645"/>
      <c r="B94" s="646"/>
      <c r="C94" s="618"/>
      <c r="D94" s="647" t="s">
        <v>360</v>
      </c>
      <c r="E94" s="648"/>
      <c r="F94" s="649"/>
      <c r="G94" s="649"/>
    </row>
    <row r="95" spans="1:7" ht="12.75">
      <c r="A95" s="645"/>
      <c r="B95" s="646"/>
      <c r="C95" s="618"/>
      <c r="D95" s="647" t="s">
        <v>361</v>
      </c>
      <c r="E95" s="648">
        <f>F95</f>
        <v>1214084</v>
      </c>
      <c r="F95" s="649">
        <v>1214084</v>
      </c>
      <c r="G95" s="649">
        <v>0</v>
      </c>
    </row>
    <row r="96" spans="1:7" ht="12.75">
      <c r="A96" s="645"/>
      <c r="B96" s="646"/>
      <c r="C96" s="618">
        <v>2059</v>
      </c>
      <c r="D96" s="647" t="s">
        <v>358</v>
      </c>
      <c r="E96" s="648"/>
      <c r="F96" s="649"/>
      <c r="G96" s="649"/>
    </row>
    <row r="97" spans="1:7" ht="12.75">
      <c r="A97" s="645"/>
      <c r="B97" s="646"/>
      <c r="C97" s="618"/>
      <c r="D97" s="647" t="s">
        <v>359</v>
      </c>
      <c r="E97" s="648"/>
      <c r="F97" s="649"/>
      <c r="G97" s="649"/>
    </row>
    <row r="98" spans="1:7" ht="12.75">
      <c r="A98" s="645"/>
      <c r="B98" s="646"/>
      <c r="C98" s="618"/>
      <c r="D98" s="647" t="s">
        <v>360</v>
      </c>
      <c r="E98" s="648"/>
      <c r="F98" s="649"/>
      <c r="G98" s="649"/>
    </row>
    <row r="99" spans="1:7" ht="12.75">
      <c r="A99" s="645"/>
      <c r="B99" s="646"/>
      <c r="C99" s="618"/>
      <c r="D99" s="647" t="s">
        <v>361</v>
      </c>
      <c r="E99" s="648">
        <f>F99</f>
        <v>44479</v>
      </c>
      <c r="F99" s="649">
        <v>44479</v>
      </c>
      <c r="G99" s="649">
        <v>0</v>
      </c>
    </row>
    <row r="100" spans="1:7" ht="12.75">
      <c r="A100" s="645"/>
      <c r="B100" s="650"/>
      <c r="C100" s="618">
        <v>6257</v>
      </c>
      <c r="D100" s="141" t="s">
        <v>343</v>
      </c>
      <c r="E100" s="651"/>
      <c r="F100" s="619"/>
      <c r="G100" s="619"/>
    </row>
    <row r="101" spans="1:7" ht="12.75">
      <c r="A101" s="645"/>
      <c r="B101" s="650"/>
      <c r="C101" s="618"/>
      <c r="D101" s="141" t="s">
        <v>401</v>
      </c>
      <c r="E101" s="651"/>
      <c r="F101" s="619"/>
      <c r="G101" s="619"/>
    </row>
    <row r="102" spans="1:7" ht="12.75">
      <c r="A102" s="652"/>
      <c r="B102" s="650"/>
      <c r="C102" s="618"/>
      <c r="D102" s="141" t="s">
        <v>344</v>
      </c>
      <c r="E102" s="651">
        <f>G102</f>
        <v>4604100</v>
      </c>
      <c r="F102" s="619">
        <v>0</v>
      </c>
      <c r="G102" s="619">
        <v>4604100</v>
      </c>
    </row>
    <row r="103" spans="1:10" s="7" customFormat="1" ht="15">
      <c r="A103" s="468">
        <v>754</v>
      </c>
      <c r="B103" s="469"/>
      <c r="C103" s="469"/>
      <c r="D103" s="476" t="s">
        <v>100</v>
      </c>
      <c r="E103" s="477"/>
      <c r="F103" s="478"/>
      <c r="G103" s="478"/>
      <c r="H103" s="5"/>
      <c r="I103" s="5"/>
      <c r="J103" s="5"/>
    </row>
    <row r="104" spans="1:7" ht="15">
      <c r="A104" s="473"/>
      <c r="B104" s="473"/>
      <c r="C104" s="473"/>
      <c r="D104" s="479" t="s">
        <v>101</v>
      </c>
      <c r="E104" s="474">
        <f>E105</f>
        <v>4114000</v>
      </c>
      <c r="F104" s="475">
        <f>F105</f>
        <v>4114000</v>
      </c>
      <c r="G104" s="475">
        <f>G105</f>
        <v>0</v>
      </c>
    </row>
    <row r="105" spans="1:7" ht="15">
      <c r="A105" s="102"/>
      <c r="B105" s="105">
        <v>75411</v>
      </c>
      <c r="C105" s="91"/>
      <c r="D105" s="144" t="s">
        <v>102</v>
      </c>
      <c r="E105" s="145">
        <f>E107</f>
        <v>4114000</v>
      </c>
      <c r="F105" s="94">
        <f>F107</f>
        <v>4114000</v>
      </c>
      <c r="G105" s="94">
        <f>G107</f>
        <v>0</v>
      </c>
    </row>
    <row r="106" spans="1:10" s="8" customFormat="1" ht="15">
      <c r="A106" s="107"/>
      <c r="B106" s="95"/>
      <c r="C106" s="96">
        <v>2110</v>
      </c>
      <c r="D106" s="97" t="s">
        <v>73</v>
      </c>
      <c r="E106" s="98"/>
      <c r="F106" s="99"/>
      <c r="G106" s="99"/>
      <c r="H106" s="9"/>
      <c r="I106" s="9"/>
      <c r="J106" s="9"/>
    </row>
    <row r="107" spans="1:7" ht="15">
      <c r="A107" s="146"/>
      <c r="B107" s="110"/>
      <c r="C107" s="96"/>
      <c r="D107" s="97" t="s">
        <v>74</v>
      </c>
      <c r="E107" s="98">
        <v>4114000</v>
      </c>
      <c r="F107" s="99">
        <v>4114000</v>
      </c>
      <c r="G107" s="99">
        <v>0</v>
      </c>
    </row>
    <row r="108" spans="1:7" ht="15">
      <c r="A108" s="465">
        <v>755</v>
      </c>
      <c r="B108" s="465"/>
      <c r="C108" s="625"/>
      <c r="D108" s="480" t="s">
        <v>348</v>
      </c>
      <c r="E108" s="477">
        <f>E109</f>
        <v>132000</v>
      </c>
      <c r="F108" s="478">
        <f>F109</f>
        <v>132000</v>
      </c>
      <c r="G108" s="478">
        <v>0</v>
      </c>
    </row>
    <row r="109" spans="1:7" ht="15">
      <c r="A109" s="105"/>
      <c r="B109" s="105">
        <v>75515</v>
      </c>
      <c r="C109" s="130"/>
      <c r="D109" s="626" t="s">
        <v>349</v>
      </c>
      <c r="E109" s="159">
        <f>E111</f>
        <v>132000</v>
      </c>
      <c r="F109" s="160">
        <f>F111</f>
        <v>132000</v>
      </c>
      <c r="G109" s="160">
        <v>0</v>
      </c>
    </row>
    <row r="110" spans="1:7" ht="15">
      <c r="A110" s="95"/>
      <c r="B110" s="95"/>
      <c r="C110" s="624">
        <v>2110</v>
      </c>
      <c r="D110" s="97" t="s">
        <v>73</v>
      </c>
      <c r="E110" s="142"/>
      <c r="F110" s="143"/>
      <c r="G110" s="143"/>
    </row>
    <row r="111" spans="1:7" ht="15">
      <c r="A111" s="110"/>
      <c r="B111" s="110"/>
      <c r="C111" s="96"/>
      <c r="D111" s="97" t="s">
        <v>74</v>
      </c>
      <c r="E111" s="98">
        <v>132000</v>
      </c>
      <c r="F111" s="99">
        <v>132000</v>
      </c>
      <c r="G111" s="99">
        <v>0</v>
      </c>
    </row>
    <row r="112" spans="1:7" ht="15">
      <c r="A112" s="137"/>
      <c r="B112" s="137"/>
      <c r="C112" s="137"/>
      <c r="D112" s="134"/>
      <c r="E112" s="500" t="s">
        <v>455</v>
      </c>
      <c r="F112" s="136"/>
      <c r="G112" s="136"/>
    </row>
    <row r="113" spans="1:7" ht="15">
      <c r="A113" s="111" t="s">
        <v>1</v>
      </c>
      <c r="B113" s="112" t="s">
        <v>2</v>
      </c>
      <c r="C113" s="112" t="s">
        <v>19</v>
      </c>
      <c r="D113" s="113" t="s">
        <v>65</v>
      </c>
      <c r="E113" s="79" t="s">
        <v>66</v>
      </c>
      <c r="F113" s="114" t="s">
        <v>67</v>
      </c>
      <c r="G113" s="115"/>
    </row>
    <row r="114" spans="1:7" ht="15">
      <c r="A114" s="116"/>
      <c r="B114" s="117"/>
      <c r="C114" s="117"/>
      <c r="D114" s="118"/>
      <c r="E114" s="85" t="s">
        <v>420</v>
      </c>
      <c r="F114" s="731" t="s">
        <v>68</v>
      </c>
      <c r="G114" s="732" t="s">
        <v>69</v>
      </c>
    </row>
    <row r="115" spans="1:7" ht="12.75">
      <c r="A115" s="119">
        <v>1</v>
      </c>
      <c r="B115" s="119">
        <v>2</v>
      </c>
      <c r="C115" s="119">
        <v>3</v>
      </c>
      <c r="D115" s="119">
        <v>4</v>
      </c>
      <c r="E115" s="120">
        <v>5</v>
      </c>
      <c r="F115" s="119">
        <v>6</v>
      </c>
      <c r="G115" s="121">
        <v>7</v>
      </c>
    </row>
    <row r="116" spans="1:7" ht="15">
      <c r="A116" s="469">
        <v>756</v>
      </c>
      <c r="B116" s="476"/>
      <c r="C116" s="469"/>
      <c r="D116" s="480" t="s">
        <v>103</v>
      </c>
      <c r="E116" s="477"/>
      <c r="F116" s="478"/>
      <c r="G116" s="478"/>
    </row>
    <row r="117" spans="1:7" ht="15">
      <c r="A117" s="468"/>
      <c r="B117" s="481"/>
      <c r="C117" s="468"/>
      <c r="D117" s="482" t="s">
        <v>104</v>
      </c>
      <c r="E117" s="483"/>
      <c r="F117" s="484"/>
      <c r="G117" s="484"/>
    </row>
    <row r="118" spans="1:7" ht="15">
      <c r="A118" s="473"/>
      <c r="B118" s="481"/>
      <c r="C118" s="473"/>
      <c r="D118" s="485" t="s">
        <v>105</v>
      </c>
      <c r="E118" s="474">
        <f>E120+E125</f>
        <v>10402713</v>
      </c>
      <c r="F118" s="475">
        <f>F120+F125</f>
        <v>10402713</v>
      </c>
      <c r="G118" s="475">
        <v>0</v>
      </c>
    </row>
    <row r="119" spans="1:7" ht="15">
      <c r="A119" s="147"/>
      <c r="B119" s="103">
        <v>75618</v>
      </c>
      <c r="C119" s="101"/>
      <c r="D119" s="148" t="s">
        <v>249</v>
      </c>
      <c r="E119" s="93"/>
      <c r="F119" s="94"/>
      <c r="G119" s="94"/>
    </row>
    <row r="120" spans="1:7" ht="15">
      <c r="A120" s="149"/>
      <c r="B120" s="105"/>
      <c r="C120" s="91"/>
      <c r="D120" s="150" t="s">
        <v>250</v>
      </c>
      <c r="E120" s="145">
        <f>E121+E122+E124</f>
        <v>1354886</v>
      </c>
      <c r="F120" s="151">
        <f>F121+F122+F124</f>
        <v>1354886</v>
      </c>
      <c r="G120" s="151">
        <v>0</v>
      </c>
    </row>
    <row r="121" spans="1:7" ht="15">
      <c r="A121" s="149"/>
      <c r="B121" s="105"/>
      <c r="C121" s="727" t="s">
        <v>251</v>
      </c>
      <c r="D121" s="728" t="s">
        <v>252</v>
      </c>
      <c r="E121" s="153">
        <v>780000</v>
      </c>
      <c r="F121" s="154">
        <v>780000</v>
      </c>
      <c r="G121" s="154">
        <v>0</v>
      </c>
    </row>
    <row r="122" spans="1:10" s="614" customFormat="1" ht="15">
      <c r="A122" s="107"/>
      <c r="B122" s="95"/>
      <c r="C122" s="727" t="s">
        <v>313</v>
      </c>
      <c r="D122" s="728" t="s">
        <v>314</v>
      </c>
      <c r="E122" s="153">
        <v>120000</v>
      </c>
      <c r="F122" s="154">
        <v>120000</v>
      </c>
      <c r="G122" s="154">
        <v>0</v>
      </c>
      <c r="H122" s="5"/>
      <c r="I122" s="5"/>
      <c r="J122" s="5"/>
    </row>
    <row r="123" spans="1:10" s="614" customFormat="1" ht="15">
      <c r="A123" s="107"/>
      <c r="B123" s="95"/>
      <c r="C123" s="727" t="s">
        <v>376</v>
      </c>
      <c r="D123" s="97" t="s">
        <v>253</v>
      </c>
      <c r="E123" s="153"/>
      <c r="F123" s="154"/>
      <c r="G123" s="154"/>
      <c r="H123" s="5"/>
      <c r="I123" s="5"/>
      <c r="J123" s="5"/>
    </row>
    <row r="124" spans="1:10" s="614" customFormat="1" ht="15">
      <c r="A124" s="107"/>
      <c r="B124" s="110"/>
      <c r="C124" s="727"/>
      <c r="D124" s="97" t="s">
        <v>254</v>
      </c>
      <c r="E124" s="153">
        <v>454886</v>
      </c>
      <c r="F124" s="154">
        <v>454886</v>
      </c>
      <c r="G124" s="154">
        <v>0</v>
      </c>
      <c r="H124" s="5"/>
      <c r="I124" s="5"/>
      <c r="J124" s="5"/>
    </row>
    <row r="125" spans="1:7" ht="15">
      <c r="A125" s="129"/>
      <c r="B125" s="105">
        <v>75622</v>
      </c>
      <c r="C125" s="91"/>
      <c r="D125" s="144" t="s">
        <v>106</v>
      </c>
      <c r="E125" s="93">
        <f>E126+E127</f>
        <v>9047827</v>
      </c>
      <c r="F125" s="94">
        <f>F126+F127</f>
        <v>9047827</v>
      </c>
      <c r="G125" s="94">
        <v>0</v>
      </c>
    </row>
    <row r="126" spans="1:10" s="8" customFormat="1" ht="15">
      <c r="A126" s="95"/>
      <c r="B126" s="95"/>
      <c r="C126" s="106" t="s">
        <v>107</v>
      </c>
      <c r="D126" s="97" t="s">
        <v>319</v>
      </c>
      <c r="E126" s="98">
        <v>8897827</v>
      </c>
      <c r="F126" s="99">
        <v>8897827</v>
      </c>
      <c r="G126" s="99">
        <v>0</v>
      </c>
      <c r="H126" s="9"/>
      <c r="I126" s="9"/>
      <c r="J126" s="9"/>
    </row>
    <row r="127" spans="1:7" ht="15">
      <c r="A127" s="110"/>
      <c r="B127" s="110"/>
      <c r="C127" s="106" t="s">
        <v>108</v>
      </c>
      <c r="D127" s="97" t="s">
        <v>320</v>
      </c>
      <c r="E127" s="98">
        <v>150000</v>
      </c>
      <c r="F127" s="99">
        <v>150000</v>
      </c>
      <c r="G127" s="99">
        <v>0</v>
      </c>
    </row>
    <row r="128" spans="1:7" ht="15">
      <c r="A128" s="468">
        <v>758</v>
      </c>
      <c r="B128" s="468"/>
      <c r="C128" s="465"/>
      <c r="D128" s="465" t="s">
        <v>109</v>
      </c>
      <c r="E128" s="466">
        <f>E129+E131+E133</f>
        <v>44034807</v>
      </c>
      <c r="F128" s="466">
        <f>F129+F131+F133</f>
        <v>44034807</v>
      </c>
      <c r="G128" s="467">
        <v>0</v>
      </c>
    </row>
    <row r="129" spans="1:7" ht="15">
      <c r="A129" s="131"/>
      <c r="B129" s="123">
        <v>75801</v>
      </c>
      <c r="C129" s="101"/>
      <c r="D129" s="92" t="s">
        <v>110</v>
      </c>
      <c r="E129" s="93">
        <f>E130</f>
        <v>30255761</v>
      </c>
      <c r="F129" s="93">
        <f>F130</f>
        <v>30255761</v>
      </c>
      <c r="G129" s="94">
        <v>0</v>
      </c>
    </row>
    <row r="130" spans="1:7" ht="15">
      <c r="A130" s="95"/>
      <c r="B130" s="125"/>
      <c r="C130" s="96">
        <v>2920</v>
      </c>
      <c r="D130" s="97" t="s">
        <v>111</v>
      </c>
      <c r="E130" s="98">
        <v>30255761</v>
      </c>
      <c r="F130" s="98">
        <v>30255761</v>
      </c>
      <c r="G130" s="99">
        <v>0</v>
      </c>
    </row>
    <row r="131" spans="1:7" ht="15">
      <c r="A131" s="129"/>
      <c r="B131" s="123">
        <v>75803</v>
      </c>
      <c r="C131" s="101"/>
      <c r="D131" s="92" t="s">
        <v>112</v>
      </c>
      <c r="E131" s="93">
        <f>E132</f>
        <v>10984380</v>
      </c>
      <c r="F131" s="93">
        <f>F132</f>
        <v>10984380</v>
      </c>
      <c r="G131" s="94">
        <v>0</v>
      </c>
    </row>
    <row r="132" spans="1:7" ht="15">
      <c r="A132" s="95"/>
      <c r="B132" s="125"/>
      <c r="C132" s="96">
        <v>2920</v>
      </c>
      <c r="D132" s="97" t="s">
        <v>111</v>
      </c>
      <c r="E132" s="98">
        <v>10984380</v>
      </c>
      <c r="F132" s="98">
        <v>10984380</v>
      </c>
      <c r="G132" s="99">
        <v>0</v>
      </c>
    </row>
    <row r="133" spans="1:7" ht="15">
      <c r="A133" s="129"/>
      <c r="B133" s="123">
        <v>75832</v>
      </c>
      <c r="C133" s="101"/>
      <c r="D133" s="92" t="s">
        <v>113</v>
      </c>
      <c r="E133" s="93">
        <f>E134</f>
        <v>2794666</v>
      </c>
      <c r="F133" s="93">
        <f>F134</f>
        <v>2794666</v>
      </c>
      <c r="G133" s="94">
        <v>0</v>
      </c>
    </row>
    <row r="134" spans="1:7" ht="15">
      <c r="A134" s="110"/>
      <c r="B134" s="125"/>
      <c r="C134" s="96">
        <v>2920</v>
      </c>
      <c r="D134" s="97" t="s">
        <v>111</v>
      </c>
      <c r="E134" s="98">
        <v>2794666</v>
      </c>
      <c r="F134" s="98">
        <v>2794666</v>
      </c>
      <c r="G134" s="99">
        <v>0</v>
      </c>
    </row>
    <row r="135" spans="1:10" s="8" customFormat="1" ht="15">
      <c r="A135" s="469">
        <v>801</v>
      </c>
      <c r="B135" s="465"/>
      <c r="C135" s="465"/>
      <c r="D135" s="465" t="s">
        <v>257</v>
      </c>
      <c r="E135" s="466">
        <f>E141+E136+E146</f>
        <v>182391</v>
      </c>
      <c r="F135" s="467">
        <f>F141+F136+F146</f>
        <v>182391</v>
      </c>
      <c r="G135" s="467">
        <v>0</v>
      </c>
      <c r="H135" s="9"/>
      <c r="I135" s="9"/>
      <c r="J135" s="9"/>
    </row>
    <row r="136" spans="1:10" s="8" customFormat="1" ht="15">
      <c r="A136" s="739"/>
      <c r="B136" s="123">
        <v>80115</v>
      </c>
      <c r="C136" s="101"/>
      <c r="D136" s="92" t="s">
        <v>378</v>
      </c>
      <c r="E136" s="93">
        <f>E137+E138+E140+E139</f>
        <v>100000</v>
      </c>
      <c r="F136" s="94">
        <f>F137+F138+F140+F139</f>
        <v>100000</v>
      </c>
      <c r="G136" s="94">
        <v>0</v>
      </c>
      <c r="H136" s="9"/>
      <c r="I136" s="9"/>
      <c r="J136" s="9"/>
    </row>
    <row r="137" spans="1:10" s="8" customFormat="1" ht="15">
      <c r="A137" s="738"/>
      <c r="B137" s="124"/>
      <c r="C137" s="106" t="s">
        <v>116</v>
      </c>
      <c r="D137" s="97" t="s">
        <v>117</v>
      </c>
      <c r="E137" s="98">
        <v>500</v>
      </c>
      <c r="F137" s="99">
        <v>500</v>
      </c>
      <c r="G137" s="99">
        <v>0</v>
      </c>
      <c r="H137" s="9"/>
      <c r="I137" s="9"/>
      <c r="J137" s="9"/>
    </row>
    <row r="138" spans="1:10" s="8" customFormat="1" ht="15">
      <c r="A138" s="738"/>
      <c r="B138" s="124"/>
      <c r="C138" s="106" t="s">
        <v>4</v>
      </c>
      <c r="D138" s="97" t="s">
        <v>5</v>
      </c>
      <c r="E138" s="98">
        <v>98000</v>
      </c>
      <c r="F138" s="99">
        <v>98000</v>
      </c>
      <c r="G138" s="99">
        <v>0</v>
      </c>
      <c r="H138" s="9"/>
      <c r="I138" s="9"/>
      <c r="J138" s="9"/>
    </row>
    <row r="139" spans="1:10" s="8" customFormat="1" ht="15">
      <c r="A139" s="738"/>
      <c r="B139" s="124"/>
      <c r="C139" s="155" t="s">
        <v>287</v>
      </c>
      <c r="D139" s="97" t="s">
        <v>423</v>
      </c>
      <c r="E139" s="156">
        <v>1000</v>
      </c>
      <c r="F139" s="99">
        <v>1000</v>
      </c>
      <c r="G139" s="99"/>
      <c r="H139" s="9"/>
      <c r="I139" s="9"/>
      <c r="J139" s="9"/>
    </row>
    <row r="140" spans="1:10" s="8" customFormat="1" ht="15">
      <c r="A140" s="738"/>
      <c r="B140" s="125"/>
      <c r="C140" s="155" t="s">
        <v>118</v>
      </c>
      <c r="D140" s="97" t="s">
        <v>84</v>
      </c>
      <c r="E140" s="156">
        <v>500</v>
      </c>
      <c r="F140" s="99">
        <v>500</v>
      </c>
      <c r="G140" s="99">
        <v>0</v>
      </c>
      <c r="H140" s="9"/>
      <c r="I140" s="9"/>
      <c r="J140" s="9"/>
    </row>
    <row r="141" spans="1:7" ht="15">
      <c r="A141" s="129"/>
      <c r="B141" s="123">
        <v>80120</v>
      </c>
      <c r="C141" s="101"/>
      <c r="D141" s="92" t="s">
        <v>115</v>
      </c>
      <c r="E141" s="93">
        <f>E144+E145+E143</f>
        <v>35591</v>
      </c>
      <c r="F141" s="94">
        <f>F144+F145+F143</f>
        <v>35591</v>
      </c>
      <c r="G141" s="94">
        <v>0</v>
      </c>
    </row>
    <row r="142" spans="1:7" ht="15">
      <c r="A142" s="129"/>
      <c r="B142" s="130"/>
      <c r="C142" s="106" t="s">
        <v>399</v>
      </c>
      <c r="D142" s="734" t="s">
        <v>448</v>
      </c>
      <c r="E142" s="98"/>
      <c r="F142" s="99"/>
      <c r="G142" s="99"/>
    </row>
    <row r="143" spans="1:7" ht="15">
      <c r="A143" s="129"/>
      <c r="B143" s="130"/>
      <c r="C143" s="106"/>
      <c r="D143" s="734" t="s">
        <v>400</v>
      </c>
      <c r="E143" s="98">
        <f>F143</f>
        <v>355</v>
      </c>
      <c r="F143" s="99">
        <v>355</v>
      </c>
      <c r="G143" s="99">
        <v>0</v>
      </c>
    </row>
    <row r="144" spans="1:7" ht="15">
      <c r="A144" s="95"/>
      <c r="B144" s="124"/>
      <c r="C144" s="106" t="s">
        <v>116</v>
      </c>
      <c r="D144" s="97" t="s">
        <v>117</v>
      </c>
      <c r="E144" s="98">
        <f>F144</f>
        <v>90</v>
      </c>
      <c r="F144" s="99">
        <v>90</v>
      </c>
      <c r="G144" s="99">
        <v>0</v>
      </c>
    </row>
    <row r="145" spans="1:10" s="8" customFormat="1" ht="15">
      <c r="A145" s="95"/>
      <c r="B145" s="125"/>
      <c r="C145" s="106" t="s">
        <v>4</v>
      </c>
      <c r="D145" s="97" t="s">
        <v>5</v>
      </c>
      <c r="E145" s="98">
        <v>35146</v>
      </c>
      <c r="F145" s="99">
        <v>35146</v>
      </c>
      <c r="G145" s="99">
        <v>0</v>
      </c>
      <c r="H145" s="9"/>
      <c r="I145" s="9"/>
      <c r="J145" s="9"/>
    </row>
    <row r="146" spans="1:10" s="8" customFormat="1" ht="15">
      <c r="A146" s="95"/>
      <c r="B146" s="130">
        <v>80195</v>
      </c>
      <c r="C146" s="162"/>
      <c r="D146" s="92" t="s">
        <v>194</v>
      </c>
      <c r="E146" s="93">
        <f>E148</f>
        <v>46800</v>
      </c>
      <c r="F146" s="94">
        <f>F148</f>
        <v>46800</v>
      </c>
      <c r="G146" s="94"/>
      <c r="H146" s="9"/>
      <c r="I146" s="9"/>
      <c r="J146" s="9"/>
    </row>
    <row r="147" spans="1:10" s="8" customFormat="1" ht="15">
      <c r="A147" s="95"/>
      <c r="B147" s="124"/>
      <c r="C147" s="106">
        <v>2120</v>
      </c>
      <c r="D147" s="97" t="s">
        <v>411</v>
      </c>
      <c r="E147" s="98"/>
      <c r="F147" s="99"/>
      <c r="G147" s="99"/>
      <c r="H147" s="9"/>
      <c r="I147" s="9"/>
      <c r="J147" s="9"/>
    </row>
    <row r="148" spans="1:10" s="8" customFormat="1" ht="15">
      <c r="A148" s="110"/>
      <c r="B148" s="125"/>
      <c r="C148" s="106"/>
      <c r="D148" s="97" t="s">
        <v>412</v>
      </c>
      <c r="E148" s="98">
        <v>46800</v>
      </c>
      <c r="F148" s="99">
        <v>46800</v>
      </c>
      <c r="G148" s="99"/>
      <c r="H148" s="9"/>
      <c r="I148" s="9"/>
      <c r="J148" s="9"/>
    </row>
    <row r="149" spans="1:10" s="8" customFormat="1" ht="15">
      <c r="A149" s="137"/>
      <c r="B149" s="137"/>
      <c r="C149" s="138"/>
      <c r="D149" s="134"/>
      <c r="E149" s="500" t="s">
        <v>416</v>
      </c>
      <c r="F149" s="136"/>
      <c r="G149" s="136"/>
      <c r="H149" s="9"/>
      <c r="I149" s="9"/>
      <c r="J149" s="9"/>
    </row>
    <row r="150" spans="1:10" s="8" customFormat="1" ht="15">
      <c r="A150" s="137"/>
      <c r="B150" s="137"/>
      <c r="C150" s="138"/>
      <c r="D150" s="134"/>
      <c r="E150" s="135"/>
      <c r="F150" s="136"/>
      <c r="G150" s="136"/>
      <c r="H150" s="9"/>
      <c r="I150" s="9"/>
      <c r="J150" s="9"/>
    </row>
    <row r="151" spans="1:10" s="8" customFormat="1" ht="15">
      <c r="A151" s="111" t="s">
        <v>1</v>
      </c>
      <c r="B151" s="112" t="s">
        <v>2</v>
      </c>
      <c r="C151" s="112" t="s">
        <v>19</v>
      </c>
      <c r="D151" s="113" t="s">
        <v>65</v>
      </c>
      <c r="E151" s="79" t="s">
        <v>66</v>
      </c>
      <c r="F151" s="114" t="s">
        <v>67</v>
      </c>
      <c r="G151" s="115"/>
      <c r="H151" s="9"/>
      <c r="I151" s="9"/>
      <c r="J151" s="9"/>
    </row>
    <row r="152" spans="1:10" s="8" customFormat="1" ht="15">
      <c r="A152" s="116"/>
      <c r="B152" s="117"/>
      <c r="C152" s="117"/>
      <c r="D152" s="118"/>
      <c r="E152" s="85" t="s">
        <v>420</v>
      </c>
      <c r="F152" s="730" t="s">
        <v>68</v>
      </c>
      <c r="G152" s="115" t="s">
        <v>69</v>
      </c>
      <c r="H152" s="9"/>
      <c r="I152" s="9"/>
      <c r="J152" s="9"/>
    </row>
    <row r="153" spans="1:10" s="8" customFormat="1" ht="12.75">
      <c r="A153" s="119">
        <v>1</v>
      </c>
      <c r="B153" s="119">
        <v>2</v>
      </c>
      <c r="C153" s="119">
        <v>3</v>
      </c>
      <c r="D153" s="119">
        <v>4</v>
      </c>
      <c r="E153" s="120">
        <v>5</v>
      </c>
      <c r="F153" s="119">
        <v>6</v>
      </c>
      <c r="G153" s="121">
        <v>7</v>
      </c>
      <c r="H153" s="9"/>
      <c r="I153" s="9"/>
      <c r="J153" s="9"/>
    </row>
    <row r="154" spans="1:7" ht="15">
      <c r="A154" s="468">
        <v>851</v>
      </c>
      <c r="B154" s="469"/>
      <c r="C154" s="465"/>
      <c r="D154" s="465" t="s">
        <v>119</v>
      </c>
      <c r="E154" s="466">
        <f>E155+E160</f>
        <v>1245000</v>
      </c>
      <c r="F154" s="467">
        <f>F155+F160</f>
        <v>1245000</v>
      </c>
      <c r="G154" s="467"/>
    </row>
    <row r="155" spans="1:7" ht="15">
      <c r="A155" s="103"/>
      <c r="B155" s="123">
        <v>85111</v>
      </c>
      <c r="C155" s="101"/>
      <c r="D155" s="92" t="s">
        <v>256</v>
      </c>
      <c r="E155" s="93">
        <f>E157+E158</f>
        <v>0</v>
      </c>
      <c r="F155" s="94">
        <f>F157+F158</f>
        <v>0</v>
      </c>
      <c r="G155" s="94">
        <v>0</v>
      </c>
    </row>
    <row r="156" spans="1:7" ht="15">
      <c r="A156" s="105"/>
      <c r="B156" s="130"/>
      <c r="C156" s="106" t="s">
        <v>255</v>
      </c>
      <c r="D156" s="97" t="s">
        <v>316</v>
      </c>
      <c r="E156" s="98"/>
      <c r="F156" s="99"/>
      <c r="G156" s="99"/>
    </row>
    <row r="157" spans="1:7" ht="15">
      <c r="A157" s="105"/>
      <c r="B157" s="130"/>
      <c r="C157" s="106"/>
      <c r="D157" s="97" t="s">
        <v>82</v>
      </c>
      <c r="E157" s="98"/>
      <c r="F157" s="99"/>
      <c r="G157" s="99"/>
    </row>
    <row r="158" spans="1:7" ht="15">
      <c r="A158" s="105"/>
      <c r="B158" s="130"/>
      <c r="C158" s="106"/>
      <c r="D158" s="97" t="s">
        <v>317</v>
      </c>
      <c r="E158" s="98">
        <v>0</v>
      </c>
      <c r="F158" s="99">
        <v>0</v>
      </c>
      <c r="G158" s="99">
        <v>0</v>
      </c>
    </row>
    <row r="159" spans="1:7" ht="15">
      <c r="A159" s="129"/>
      <c r="B159" s="123">
        <v>85156</v>
      </c>
      <c r="C159" s="101"/>
      <c r="D159" s="92" t="s">
        <v>120</v>
      </c>
      <c r="E159" s="93"/>
      <c r="F159" s="94"/>
      <c r="G159" s="94"/>
    </row>
    <row r="160" spans="1:7" ht="15">
      <c r="A160" s="129"/>
      <c r="B160" s="130"/>
      <c r="C160" s="101"/>
      <c r="D160" s="92" t="s">
        <v>121</v>
      </c>
      <c r="E160" s="93">
        <f>E162</f>
        <v>1245000</v>
      </c>
      <c r="F160" s="94">
        <f>F162</f>
        <v>1245000</v>
      </c>
      <c r="G160" s="94">
        <v>0</v>
      </c>
    </row>
    <row r="161" spans="1:10" s="8" customFormat="1" ht="15">
      <c r="A161" s="95"/>
      <c r="B161" s="124"/>
      <c r="C161" s="96">
        <v>2110</v>
      </c>
      <c r="D161" s="97" t="s">
        <v>73</v>
      </c>
      <c r="E161" s="98"/>
      <c r="F161" s="99"/>
      <c r="G161" s="99"/>
      <c r="H161" s="9"/>
      <c r="I161" s="9"/>
      <c r="J161" s="9"/>
    </row>
    <row r="162" spans="1:10" s="8" customFormat="1" ht="15">
      <c r="A162" s="95"/>
      <c r="B162" s="124"/>
      <c r="C162" s="96"/>
      <c r="D162" s="97" t="s">
        <v>74</v>
      </c>
      <c r="E162" s="98">
        <v>1245000</v>
      </c>
      <c r="F162" s="99">
        <v>1245000</v>
      </c>
      <c r="G162" s="99">
        <v>0</v>
      </c>
      <c r="H162" s="9"/>
      <c r="I162" s="9"/>
      <c r="J162" s="9"/>
    </row>
    <row r="163" spans="1:7" ht="15">
      <c r="A163" s="469">
        <v>852</v>
      </c>
      <c r="B163" s="465"/>
      <c r="C163" s="465"/>
      <c r="D163" s="465" t="s">
        <v>122</v>
      </c>
      <c r="E163" s="466">
        <f>E164</f>
        <v>8652083</v>
      </c>
      <c r="F163" s="467">
        <f>F164</f>
        <v>8652083</v>
      </c>
      <c r="G163" s="467">
        <v>0</v>
      </c>
    </row>
    <row r="164" spans="1:7" ht="15">
      <c r="A164" s="131"/>
      <c r="B164" s="103">
        <v>85202</v>
      </c>
      <c r="C164" s="101"/>
      <c r="D164" s="92" t="s">
        <v>123</v>
      </c>
      <c r="E164" s="93">
        <f>E165+E167</f>
        <v>8652083</v>
      </c>
      <c r="F164" s="94">
        <f>F165+F167</f>
        <v>8652083</v>
      </c>
      <c r="G164" s="94">
        <v>0</v>
      </c>
    </row>
    <row r="165" spans="1:10" s="8" customFormat="1" ht="15">
      <c r="A165" s="95"/>
      <c r="B165" s="95"/>
      <c r="C165" s="106" t="s">
        <v>4</v>
      </c>
      <c r="D165" s="97" t="s">
        <v>5</v>
      </c>
      <c r="E165" s="98">
        <f>F165</f>
        <v>6331820</v>
      </c>
      <c r="F165" s="99">
        <v>6331820</v>
      </c>
      <c r="G165" s="99">
        <v>0</v>
      </c>
      <c r="H165" s="9"/>
      <c r="I165" s="9"/>
      <c r="J165" s="9"/>
    </row>
    <row r="166" spans="1:7" ht="15">
      <c r="A166" s="95"/>
      <c r="B166" s="95"/>
      <c r="C166" s="96">
        <v>2130</v>
      </c>
      <c r="D166" s="97" t="s">
        <v>124</v>
      </c>
      <c r="E166" s="98"/>
      <c r="F166" s="99"/>
      <c r="G166" s="99"/>
    </row>
    <row r="167" spans="1:7" ht="15">
      <c r="A167" s="110"/>
      <c r="B167" s="110"/>
      <c r="C167" s="96"/>
      <c r="D167" s="97" t="s">
        <v>125</v>
      </c>
      <c r="E167" s="98">
        <v>2320263</v>
      </c>
      <c r="F167" s="99">
        <v>2320263</v>
      </c>
      <c r="G167" s="99">
        <v>0</v>
      </c>
    </row>
    <row r="168" spans="1:7" ht="15">
      <c r="A168" s="469">
        <v>853</v>
      </c>
      <c r="B168" s="465"/>
      <c r="C168" s="465"/>
      <c r="D168" s="602" t="s">
        <v>231</v>
      </c>
      <c r="E168" s="466">
        <f>E169+E172+E180</f>
        <v>420000</v>
      </c>
      <c r="F168" s="467">
        <f>F169+F172+F175</f>
        <v>420000</v>
      </c>
      <c r="G168" s="467">
        <v>0</v>
      </c>
    </row>
    <row r="169" spans="1:7" ht="15">
      <c r="A169" s="131"/>
      <c r="B169" s="123">
        <v>85321</v>
      </c>
      <c r="C169" s="101"/>
      <c r="D169" s="92" t="s">
        <v>127</v>
      </c>
      <c r="E169" s="93">
        <f>E171</f>
        <v>120000</v>
      </c>
      <c r="F169" s="94">
        <f>F171</f>
        <v>120000</v>
      </c>
      <c r="G169" s="94">
        <v>0</v>
      </c>
    </row>
    <row r="170" spans="1:7" ht="15">
      <c r="A170" s="95"/>
      <c r="B170" s="124"/>
      <c r="C170" s="96">
        <v>2110</v>
      </c>
      <c r="D170" s="97" t="s">
        <v>73</v>
      </c>
      <c r="E170" s="98"/>
      <c r="F170" s="99"/>
      <c r="G170" s="99"/>
    </row>
    <row r="171" spans="1:7" ht="15">
      <c r="A171" s="95"/>
      <c r="B171" s="125"/>
      <c r="C171" s="96"/>
      <c r="D171" s="97" t="s">
        <v>74</v>
      </c>
      <c r="E171" s="98">
        <v>120000</v>
      </c>
      <c r="F171" s="99">
        <v>120000</v>
      </c>
      <c r="G171" s="99">
        <v>0</v>
      </c>
    </row>
    <row r="172" spans="1:7" ht="15">
      <c r="A172" s="129"/>
      <c r="B172" s="103">
        <v>85333</v>
      </c>
      <c r="C172" s="101"/>
      <c r="D172" s="92" t="s">
        <v>418</v>
      </c>
      <c r="E172" s="93">
        <f>E174</f>
        <v>300000</v>
      </c>
      <c r="F172" s="94">
        <f>F174</f>
        <v>300000</v>
      </c>
      <c r="G172" s="94">
        <v>0</v>
      </c>
    </row>
    <row r="173" spans="1:10" s="8" customFormat="1" ht="15">
      <c r="A173" s="95"/>
      <c r="B173" s="95"/>
      <c r="C173" s="96">
        <v>2690</v>
      </c>
      <c r="D173" s="97" t="s">
        <v>445</v>
      </c>
      <c r="E173" s="98"/>
      <c r="F173" s="99"/>
      <c r="G173" s="99"/>
      <c r="H173" s="9"/>
      <c r="I173" s="9"/>
      <c r="J173" s="9"/>
    </row>
    <row r="174" spans="1:7" ht="15">
      <c r="A174" s="95"/>
      <c r="B174" s="95"/>
      <c r="C174" s="96"/>
      <c r="D174" s="97" t="s">
        <v>446</v>
      </c>
      <c r="E174" s="98">
        <v>300000</v>
      </c>
      <c r="F174" s="99">
        <v>300000</v>
      </c>
      <c r="G174" s="99"/>
    </row>
    <row r="175" spans="1:7" ht="15">
      <c r="A175" s="95"/>
      <c r="B175" s="130">
        <v>85395</v>
      </c>
      <c r="C175" s="101"/>
      <c r="D175" s="92" t="s">
        <v>165</v>
      </c>
      <c r="E175" s="93">
        <f>E180</f>
        <v>0</v>
      </c>
      <c r="F175" s="94">
        <f>F180</f>
        <v>0</v>
      </c>
      <c r="G175" s="94">
        <v>0</v>
      </c>
    </row>
    <row r="176" spans="1:7" ht="15">
      <c r="A176" s="95"/>
      <c r="B176" s="124"/>
      <c r="C176" s="96"/>
      <c r="D176" s="725" t="s">
        <v>388</v>
      </c>
      <c r="E176" s="98"/>
      <c r="F176" s="99"/>
      <c r="G176" s="99"/>
    </row>
    <row r="177" spans="1:7" ht="15">
      <c r="A177" s="95"/>
      <c r="B177" s="124"/>
      <c r="C177" s="618">
        <v>2057</v>
      </c>
      <c r="D177" s="647" t="s">
        <v>358</v>
      </c>
      <c r="E177" s="98"/>
      <c r="F177" s="99"/>
      <c r="G177" s="99"/>
    </row>
    <row r="178" spans="1:7" ht="15">
      <c r="A178" s="95"/>
      <c r="B178" s="124"/>
      <c r="C178" s="618"/>
      <c r="D178" s="647" t="s">
        <v>359</v>
      </c>
      <c r="E178" s="98"/>
      <c r="F178" s="99"/>
      <c r="G178" s="99"/>
    </row>
    <row r="179" spans="1:7" ht="15">
      <c r="A179" s="95"/>
      <c r="B179" s="124"/>
      <c r="C179" s="618"/>
      <c r="D179" s="647" t="s">
        <v>360</v>
      </c>
      <c r="E179" s="98"/>
      <c r="F179" s="99"/>
      <c r="G179" s="99"/>
    </row>
    <row r="180" spans="1:7" ht="15">
      <c r="A180" s="110"/>
      <c r="B180" s="125"/>
      <c r="C180" s="133"/>
      <c r="D180" s="757" t="s">
        <v>361</v>
      </c>
      <c r="E180" s="98">
        <v>0</v>
      </c>
      <c r="F180" s="99">
        <v>0</v>
      </c>
      <c r="G180" s="99">
        <v>0</v>
      </c>
    </row>
    <row r="181" spans="1:7" ht="15">
      <c r="A181" s="137"/>
      <c r="B181" s="137"/>
      <c r="C181" s="134"/>
      <c r="D181" s="756"/>
      <c r="E181" s="135"/>
      <c r="F181" s="136"/>
      <c r="G181" s="136"/>
    </row>
    <row r="182" spans="1:7" ht="15">
      <c r="A182" s="137"/>
      <c r="B182" s="137"/>
      <c r="C182" s="134"/>
      <c r="D182" s="756"/>
      <c r="E182" s="135"/>
      <c r="F182" s="136"/>
      <c r="G182" s="136"/>
    </row>
    <row r="183" spans="1:7" ht="15">
      <c r="A183" s="137"/>
      <c r="B183" s="137"/>
      <c r="C183" s="134"/>
      <c r="D183" s="756"/>
      <c r="E183" s="135"/>
      <c r="F183" s="136"/>
      <c r="G183" s="136"/>
    </row>
    <row r="184" spans="1:7" ht="15">
      <c r="A184" s="137"/>
      <c r="B184" s="137"/>
      <c r="C184" s="134"/>
      <c r="D184" s="756"/>
      <c r="E184" s="135"/>
      <c r="F184" s="136"/>
      <c r="G184" s="136"/>
    </row>
    <row r="185" spans="1:7" ht="15">
      <c r="A185" s="137"/>
      <c r="B185" s="137"/>
      <c r="C185" s="134"/>
      <c r="D185" s="756"/>
      <c r="E185" s="135"/>
      <c r="F185" s="136"/>
      <c r="G185" s="136"/>
    </row>
    <row r="186" spans="1:7" ht="15">
      <c r="A186" s="137"/>
      <c r="B186" s="137"/>
      <c r="C186" s="134"/>
      <c r="D186" s="756"/>
      <c r="E186" s="500" t="s">
        <v>456</v>
      </c>
      <c r="F186" s="136"/>
      <c r="G186" s="136"/>
    </row>
    <row r="187" spans="1:7" ht="15">
      <c r="A187" s="137"/>
      <c r="B187" s="137"/>
      <c r="C187" s="134"/>
      <c r="D187" s="756"/>
      <c r="E187" s="135"/>
      <c r="F187" s="136"/>
      <c r="G187" s="136"/>
    </row>
    <row r="188" spans="1:7" ht="15">
      <c r="A188" s="111" t="s">
        <v>1</v>
      </c>
      <c r="B188" s="112" t="s">
        <v>2</v>
      </c>
      <c r="C188" s="112" t="s">
        <v>19</v>
      </c>
      <c r="D188" s="113" t="s">
        <v>65</v>
      </c>
      <c r="E188" s="79" t="s">
        <v>66</v>
      </c>
      <c r="F188" s="114" t="s">
        <v>67</v>
      </c>
      <c r="G188" s="115"/>
    </row>
    <row r="189" spans="1:7" ht="15">
      <c r="A189" s="116"/>
      <c r="B189" s="117"/>
      <c r="C189" s="117"/>
      <c r="D189" s="118"/>
      <c r="E189" s="85" t="s">
        <v>420</v>
      </c>
      <c r="F189" s="730" t="s">
        <v>68</v>
      </c>
      <c r="G189" s="115" t="s">
        <v>69</v>
      </c>
    </row>
    <row r="190" spans="1:7" ht="12.75">
      <c r="A190" s="139">
        <v>1</v>
      </c>
      <c r="B190" s="139">
        <v>2</v>
      </c>
      <c r="C190" s="119">
        <v>3</v>
      </c>
      <c r="D190" s="119">
        <v>4</v>
      </c>
      <c r="E190" s="120">
        <v>5</v>
      </c>
      <c r="F190" s="119">
        <v>6</v>
      </c>
      <c r="G190" s="121">
        <v>7</v>
      </c>
    </row>
    <row r="191" spans="1:7" ht="15">
      <c r="A191" s="469">
        <v>854</v>
      </c>
      <c r="B191" s="465"/>
      <c r="C191" s="465"/>
      <c r="D191" s="465" t="s">
        <v>128</v>
      </c>
      <c r="E191" s="466">
        <f>E192+E197+E199+E202</f>
        <v>1341200</v>
      </c>
      <c r="F191" s="467">
        <f>F192+F197+F199+F202</f>
        <v>1341200</v>
      </c>
      <c r="G191" s="467">
        <v>0</v>
      </c>
    </row>
    <row r="192" spans="1:7" ht="15">
      <c r="A192" s="131"/>
      <c r="B192" s="123">
        <v>85403</v>
      </c>
      <c r="C192" s="101"/>
      <c r="D192" s="92" t="s">
        <v>332</v>
      </c>
      <c r="E192" s="93">
        <f>SUM(E193:E196)</f>
        <v>80000</v>
      </c>
      <c r="F192" s="93">
        <f>SUM(F193:F196)</f>
        <v>80000</v>
      </c>
      <c r="G192" s="94">
        <v>0</v>
      </c>
    </row>
    <row r="193" spans="1:7" ht="15">
      <c r="A193" s="95"/>
      <c r="B193" s="124"/>
      <c r="C193" s="726" t="s">
        <v>391</v>
      </c>
      <c r="D193" s="97" t="s">
        <v>392</v>
      </c>
      <c r="E193" s="98"/>
      <c r="F193" s="98"/>
      <c r="G193" s="99"/>
    </row>
    <row r="194" spans="1:7" ht="15">
      <c r="A194" s="95"/>
      <c r="B194" s="124"/>
      <c r="C194" s="726"/>
      <c r="D194" s="97" t="s">
        <v>393</v>
      </c>
      <c r="E194" s="98">
        <f>F194</f>
        <v>10000</v>
      </c>
      <c r="F194" s="98">
        <v>10000</v>
      </c>
      <c r="G194" s="99">
        <v>0</v>
      </c>
    </row>
    <row r="195" spans="1:7" ht="15">
      <c r="A195" s="95"/>
      <c r="B195" s="124"/>
      <c r="C195" s="726" t="s">
        <v>116</v>
      </c>
      <c r="D195" s="97" t="s">
        <v>394</v>
      </c>
      <c r="E195" s="98">
        <f>F195</f>
        <v>40000</v>
      </c>
      <c r="F195" s="98">
        <v>40000</v>
      </c>
      <c r="G195" s="99">
        <v>0</v>
      </c>
    </row>
    <row r="196" spans="1:7" ht="15">
      <c r="A196" s="95"/>
      <c r="B196" s="124"/>
      <c r="C196" s="726" t="s">
        <v>4</v>
      </c>
      <c r="D196" s="97" t="s">
        <v>5</v>
      </c>
      <c r="E196" s="98">
        <f>F196</f>
        <v>30000</v>
      </c>
      <c r="F196" s="98">
        <v>30000</v>
      </c>
      <c r="G196" s="99">
        <v>0</v>
      </c>
    </row>
    <row r="197" spans="1:7" ht="15">
      <c r="A197" s="129"/>
      <c r="B197" s="123">
        <v>85410</v>
      </c>
      <c r="C197" s="101"/>
      <c r="D197" s="92" t="s">
        <v>130</v>
      </c>
      <c r="E197" s="93">
        <f>E198</f>
        <v>740000</v>
      </c>
      <c r="F197" s="93">
        <f>F198</f>
        <v>740000</v>
      </c>
      <c r="G197" s="94">
        <v>0</v>
      </c>
    </row>
    <row r="198" spans="1:7" ht="15">
      <c r="A198" s="95"/>
      <c r="B198" s="124"/>
      <c r="C198" s="106" t="s">
        <v>4</v>
      </c>
      <c r="D198" s="97" t="s">
        <v>5</v>
      </c>
      <c r="E198" s="98">
        <f>F198</f>
        <v>740000</v>
      </c>
      <c r="F198" s="98">
        <v>740000</v>
      </c>
      <c r="G198" s="99">
        <v>0</v>
      </c>
    </row>
    <row r="199" spans="1:7" ht="15">
      <c r="A199" s="129"/>
      <c r="B199" s="123">
        <v>85411</v>
      </c>
      <c r="C199" s="101"/>
      <c r="D199" s="92" t="s">
        <v>131</v>
      </c>
      <c r="E199" s="93">
        <f>E200+E201</f>
        <v>371200</v>
      </c>
      <c r="F199" s="93">
        <f>F200+F201</f>
        <v>371200</v>
      </c>
      <c r="G199" s="94">
        <v>0</v>
      </c>
    </row>
    <row r="200" spans="1:10" s="8" customFormat="1" ht="15">
      <c r="A200" s="95"/>
      <c r="B200" s="124"/>
      <c r="C200" s="106" t="s">
        <v>4</v>
      </c>
      <c r="D200" s="97" t="s">
        <v>5</v>
      </c>
      <c r="E200" s="98">
        <f>F200</f>
        <v>370000</v>
      </c>
      <c r="F200" s="98">
        <v>370000</v>
      </c>
      <c r="G200" s="99">
        <v>0</v>
      </c>
      <c r="H200" s="9"/>
      <c r="I200" s="9"/>
      <c r="J200" s="9"/>
    </row>
    <row r="201" spans="1:7" ht="15">
      <c r="A201" s="95"/>
      <c r="B201" s="124"/>
      <c r="C201" s="106" t="s">
        <v>83</v>
      </c>
      <c r="D201" s="97" t="s">
        <v>84</v>
      </c>
      <c r="E201" s="98">
        <f>F201</f>
        <v>1200</v>
      </c>
      <c r="F201" s="98">
        <v>1200</v>
      </c>
      <c r="G201" s="99">
        <v>0</v>
      </c>
    </row>
    <row r="202" spans="1:7" ht="15">
      <c r="A202" s="107"/>
      <c r="B202" s="103">
        <v>85417</v>
      </c>
      <c r="C202" s="162"/>
      <c r="D202" s="733" t="s">
        <v>397</v>
      </c>
      <c r="E202" s="93">
        <f>E203</f>
        <v>150000</v>
      </c>
      <c r="F202" s="93">
        <f>F203</f>
        <v>150000</v>
      </c>
      <c r="G202" s="94">
        <v>0</v>
      </c>
    </row>
    <row r="203" spans="1:7" ht="15">
      <c r="A203" s="107"/>
      <c r="B203" s="95"/>
      <c r="C203" s="140" t="s">
        <v>4</v>
      </c>
      <c r="D203" s="97" t="s">
        <v>398</v>
      </c>
      <c r="E203" s="98">
        <v>150000</v>
      </c>
      <c r="F203" s="98">
        <v>150000</v>
      </c>
      <c r="G203" s="99">
        <v>0</v>
      </c>
    </row>
    <row r="204" spans="1:7" ht="15">
      <c r="A204" s="469">
        <v>855</v>
      </c>
      <c r="B204" s="673"/>
      <c r="C204" s="470"/>
      <c r="D204" s="465" t="s">
        <v>345</v>
      </c>
      <c r="E204" s="466">
        <f>E208+E215+E205</f>
        <v>2355371</v>
      </c>
      <c r="F204" s="466">
        <f>F208+F215+F205</f>
        <v>2355371</v>
      </c>
      <c r="G204" s="467">
        <v>0</v>
      </c>
    </row>
    <row r="205" spans="1:7" ht="15">
      <c r="A205" s="103"/>
      <c r="B205" s="123">
        <v>85504</v>
      </c>
      <c r="C205" s="106"/>
      <c r="D205" s="92" t="s">
        <v>408</v>
      </c>
      <c r="E205" s="93">
        <f>E207</f>
        <v>43000</v>
      </c>
      <c r="F205" s="93">
        <f>F207</f>
        <v>43000</v>
      </c>
      <c r="G205" s="94"/>
    </row>
    <row r="206" spans="1:7" ht="15">
      <c r="A206" s="105"/>
      <c r="B206" s="130"/>
      <c r="C206" s="106">
        <v>2110</v>
      </c>
      <c r="D206" s="97" t="s">
        <v>73</v>
      </c>
      <c r="E206" s="93"/>
      <c r="F206" s="93"/>
      <c r="G206" s="94"/>
    </row>
    <row r="207" spans="1:7" ht="15">
      <c r="A207" s="105"/>
      <c r="B207" s="91"/>
      <c r="C207" s="162"/>
      <c r="D207" s="97" t="s">
        <v>74</v>
      </c>
      <c r="E207" s="98">
        <v>43000</v>
      </c>
      <c r="F207" s="98">
        <v>43000</v>
      </c>
      <c r="G207" s="99">
        <v>0</v>
      </c>
    </row>
    <row r="208" spans="1:7" ht="15">
      <c r="A208" s="105"/>
      <c r="B208" s="123">
        <v>85508</v>
      </c>
      <c r="C208" s="162"/>
      <c r="D208" s="92" t="s">
        <v>346</v>
      </c>
      <c r="E208" s="93">
        <f>E212+E214</f>
        <v>2095171</v>
      </c>
      <c r="F208" s="93">
        <f>F212+F214</f>
        <v>2095171</v>
      </c>
      <c r="G208" s="94">
        <v>0</v>
      </c>
    </row>
    <row r="209" spans="1:7" ht="15">
      <c r="A209" s="105"/>
      <c r="B209" s="130"/>
      <c r="C209" s="152">
        <v>2160</v>
      </c>
      <c r="D209" s="97" t="s">
        <v>73</v>
      </c>
      <c r="E209" s="145"/>
      <c r="F209" s="145"/>
      <c r="G209" s="151"/>
    </row>
    <row r="210" spans="1:7" ht="15">
      <c r="A210" s="105"/>
      <c r="B210" s="130"/>
      <c r="C210" s="163"/>
      <c r="D210" s="97" t="s">
        <v>350</v>
      </c>
      <c r="E210" s="145"/>
      <c r="F210" s="145"/>
      <c r="G210" s="151"/>
    </row>
    <row r="211" spans="1:7" ht="15">
      <c r="A211" s="105"/>
      <c r="B211" s="130"/>
      <c r="C211" s="163"/>
      <c r="D211" s="97" t="s">
        <v>352</v>
      </c>
      <c r="E211" s="145"/>
      <c r="F211" s="145"/>
      <c r="G211" s="151"/>
    </row>
    <row r="212" spans="1:7" ht="15">
      <c r="A212" s="105"/>
      <c r="B212" s="130"/>
      <c r="C212" s="163"/>
      <c r="D212" s="97" t="s">
        <v>351</v>
      </c>
      <c r="E212" s="153">
        <v>648000</v>
      </c>
      <c r="F212" s="153">
        <v>648000</v>
      </c>
      <c r="G212" s="154">
        <v>0</v>
      </c>
    </row>
    <row r="213" spans="1:7" ht="15">
      <c r="A213" s="171"/>
      <c r="B213" s="270"/>
      <c r="C213" s="152">
        <v>2900</v>
      </c>
      <c r="D213" s="97" t="s">
        <v>337</v>
      </c>
      <c r="E213" s="145"/>
      <c r="F213" s="145"/>
      <c r="G213" s="151"/>
    </row>
    <row r="214" spans="1:7" ht="15">
      <c r="A214" s="171"/>
      <c r="B214" s="270"/>
      <c r="C214" s="163"/>
      <c r="D214" s="97" t="s">
        <v>403</v>
      </c>
      <c r="E214" s="153">
        <f>F214</f>
        <v>1447171</v>
      </c>
      <c r="F214" s="153">
        <v>1447171</v>
      </c>
      <c r="G214" s="154">
        <v>0</v>
      </c>
    </row>
    <row r="215" spans="1:7" ht="15">
      <c r="A215" s="149"/>
      <c r="B215" s="103">
        <v>85510</v>
      </c>
      <c r="C215" s="163"/>
      <c r="D215" s="144" t="s">
        <v>347</v>
      </c>
      <c r="E215" s="145">
        <f>E220+E216</f>
        <v>217200</v>
      </c>
      <c r="F215" s="145">
        <f>F216+F220</f>
        <v>217200</v>
      </c>
      <c r="G215" s="151">
        <v>0</v>
      </c>
    </row>
    <row r="216" spans="1:7" ht="15">
      <c r="A216" s="107"/>
      <c r="B216" s="95"/>
      <c r="C216" s="106" t="s">
        <v>4</v>
      </c>
      <c r="D216" s="97" t="s">
        <v>5</v>
      </c>
      <c r="E216" s="98">
        <v>24200</v>
      </c>
      <c r="F216" s="99">
        <v>24200</v>
      </c>
      <c r="G216" s="99">
        <v>0</v>
      </c>
    </row>
    <row r="217" spans="1:7" ht="15">
      <c r="A217" s="107"/>
      <c r="B217" s="95"/>
      <c r="C217" s="152">
        <v>2160</v>
      </c>
      <c r="D217" s="97" t="s">
        <v>73</v>
      </c>
      <c r="E217" s="98"/>
      <c r="F217" s="99"/>
      <c r="G217" s="99"/>
    </row>
    <row r="218" spans="1:7" ht="15">
      <c r="A218" s="107"/>
      <c r="B218" s="95"/>
      <c r="C218" s="163"/>
      <c r="D218" s="97" t="s">
        <v>350</v>
      </c>
      <c r="E218" s="98"/>
      <c r="F218" s="99"/>
      <c r="G218" s="99"/>
    </row>
    <row r="219" spans="1:7" ht="15">
      <c r="A219" s="107"/>
      <c r="B219" s="95"/>
      <c r="C219" s="163"/>
      <c r="D219" s="97" t="s">
        <v>352</v>
      </c>
      <c r="E219" s="98"/>
      <c r="F219" s="99"/>
      <c r="G219" s="99"/>
    </row>
    <row r="220" spans="1:7" ht="15">
      <c r="A220" s="146"/>
      <c r="B220" s="110"/>
      <c r="C220" s="163"/>
      <c r="D220" s="97" t="s">
        <v>351</v>
      </c>
      <c r="E220" s="98">
        <v>193000</v>
      </c>
      <c r="F220" s="99">
        <v>193000</v>
      </c>
      <c r="G220" s="99"/>
    </row>
    <row r="221" spans="1:7" ht="15">
      <c r="A221" s="137"/>
      <c r="B221" s="137"/>
      <c r="C221" s="774"/>
      <c r="D221" s="134"/>
      <c r="E221" s="135"/>
      <c r="F221" s="136"/>
      <c r="G221" s="136"/>
    </row>
    <row r="222" spans="1:7" ht="15">
      <c r="A222" s="137"/>
      <c r="B222" s="137"/>
      <c r="C222" s="774"/>
      <c r="D222" s="134"/>
      <c r="E222" s="135"/>
      <c r="F222" s="136"/>
      <c r="G222" s="136"/>
    </row>
    <row r="223" spans="1:7" ht="15">
      <c r="A223" s="137"/>
      <c r="B223" s="137"/>
      <c r="C223" s="774"/>
      <c r="D223" s="134"/>
      <c r="E223" s="500" t="s">
        <v>457</v>
      </c>
      <c r="F223" s="136"/>
      <c r="G223" s="136"/>
    </row>
    <row r="224" spans="1:7" ht="15">
      <c r="A224" s="137"/>
      <c r="B224" s="137"/>
      <c r="C224" s="774"/>
      <c r="D224" s="134"/>
      <c r="E224" s="135"/>
      <c r="F224" s="136"/>
      <c r="G224" s="136"/>
    </row>
    <row r="225" spans="1:7" ht="15">
      <c r="A225" s="111" t="s">
        <v>1</v>
      </c>
      <c r="B225" s="112" t="s">
        <v>2</v>
      </c>
      <c r="C225" s="112" t="s">
        <v>19</v>
      </c>
      <c r="D225" s="113" t="s">
        <v>65</v>
      </c>
      <c r="E225" s="79" t="s">
        <v>66</v>
      </c>
      <c r="F225" s="114" t="s">
        <v>67</v>
      </c>
      <c r="G225" s="115"/>
    </row>
    <row r="226" spans="1:7" ht="15">
      <c r="A226" s="116"/>
      <c r="B226" s="117"/>
      <c r="C226" s="117"/>
      <c r="D226" s="118"/>
      <c r="E226" s="85" t="s">
        <v>420</v>
      </c>
      <c r="F226" s="730" t="s">
        <v>68</v>
      </c>
      <c r="G226" s="115" t="s">
        <v>69</v>
      </c>
    </row>
    <row r="227" spans="1:7" ht="12.75">
      <c r="A227" s="139">
        <v>1</v>
      </c>
      <c r="B227" s="139">
        <v>2</v>
      </c>
      <c r="C227" s="139">
        <v>3</v>
      </c>
      <c r="D227" s="119">
        <v>4</v>
      </c>
      <c r="E227" s="120">
        <v>5</v>
      </c>
      <c r="F227" s="119">
        <v>6</v>
      </c>
      <c r="G227" s="121">
        <v>7</v>
      </c>
    </row>
    <row r="228" spans="1:7" ht="15">
      <c r="A228" s="465">
        <v>900</v>
      </c>
      <c r="B228" s="465"/>
      <c r="C228" s="470"/>
      <c r="D228" s="473" t="s">
        <v>258</v>
      </c>
      <c r="E228" s="474">
        <f>E230</f>
        <v>130000</v>
      </c>
      <c r="F228" s="474">
        <f>F230</f>
        <v>130000</v>
      </c>
      <c r="G228" s="475">
        <f>G230</f>
        <v>0</v>
      </c>
    </row>
    <row r="229" spans="1:7" ht="15">
      <c r="A229" s="161"/>
      <c r="B229" s="103">
        <v>90019</v>
      </c>
      <c r="C229" s="162"/>
      <c r="D229" s="92" t="s">
        <v>259</v>
      </c>
      <c r="E229" s="93"/>
      <c r="F229" s="93"/>
      <c r="G229" s="94"/>
    </row>
    <row r="230" spans="1:7" ht="15">
      <c r="A230" s="107"/>
      <c r="B230" s="105"/>
      <c r="C230" s="162"/>
      <c r="D230" s="92" t="s">
        <v>260</v>
      </c>
      <c r="E230" s="93">
        <v>130000</v>
      </c>
      <c r="F230" s="93">
        <f>F232</f>
        <v>130000</v>
      </c>
      <c r="G230" s="94">
        <v>0</v>
      </c>
    </row>
    <row r="231" spans="1:7" ht="15">
      <c r="A231" s="107"/>
      <c r="B231" s="95"/>
      <c r="C231" s="152" t="s">
        <v>261</v>
      </c>
      <c r="D231" s="729" t="s">
        <v>333</v>
      </c>
      <c r="E231" s="153"/>
      <c r="F231" s="153"/>
      <c r="G231" s="154">
        <v>0</v>
      </c>
    </row>
    <row r="232" spans="1:7" ht="15">
      <c r="A232" s="107"/>
      <c r="B232" s="95"/>
      <c r="C232" s="152"/>
      <c r="D232" s="729" t="s">
        <v>321</v>
      </c>
      <c r="E232" s="153">
        <v>130000</v>
      </c>
      <c r="F232" s="153">
        <v>130000</v>
      </c>
      <c r="G232" s="154"/>
    </row>
    <row r="233" spans="1:10" s="8" customFormat="1" ht="15">
      <c r="A233" s="465"/>
      <c r="B233" s="465"/>
      <c r="C233" s="465"/>
      <c r="D233" s="465" t="s">
        <v>133</v>
      </c>
      <c r="E233" s="466">
        <f>E7+E11+E15+E30+E50+E79+E104+E118+E135+E154+E163+E168+E191+E228+E204+E108+E128</f>
        <v>85003970</v>
      </c>
      <c r="F233" s="466">
        <f>F7+F11+F15+F30+F50+F79+F104+F118+F128+F135+F154+F163+F191+F228+F168+F204+F108</f>
        <v>76385809</v>
      </c>
      <c r="G233" s="466">
        <f>G7+G11+G15+G30+G50+G79+G104+G118+G128+G135+G154+G163++G191+G228+G204+G228</f>
        <v>8618161</v>
      </c>
      <c r="H233" s="9"/>
      <c r="I233" s="9"/>
      <c r="J233" s="9"/>
    </row>
    <row r="234" spans="1:7" ht="15">
      <c r="A234" s="164"/>
      <c r="B234" s="164"/>
      <c r="C234" s="164"/>
      <c r="D234" s="164"/>
      <c r="E234" s="165"/>
      <c r="F234" s="165"/>
      <c r="G234" s="302"/>
    </row>
    <row r="235" spans="1:10" s="8" customFormat="1" ht="15">
      <c r="A235" s="21"/>
      <c r="B235" s="21"/>
      <c r="C235" s="21"/>
      <c r="D235" s="21"/>
      <c r="E235" s="28"/>
      <c r="F235" s="302"/>
      <c r="G235" s="28"/>
      <c r="H235" s="9"/>
      <c r="I235" s="9"/>
      <c r="J235" s="9"/>
    </row>
    <row r="236" spans="1:7" ht="15">
      <c r="A236" s="21"/>
      <c r="B236" s="21"/>
      <c r="C236" s="21"/>
      <c r="D236" s="21"/>
      <c r="E236" s="627"/>
      <c r="F236" s="28"/>
      <c r="G236" s="28"/>
    </row>
    <row r="255" ht="15">
      <c r="E255" s="653"/>
    </row>
    <row r="260" ht="15">
      <c r="E260" s="653" t="s">
        <v>458</v>
      </c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3.625" style="33" customWidth="1"/>
    <col min="2" max="2" width="5.875" style="33" customWidth="1"/>
    <col min="3" max="3" width="31.625" style="33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3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75390625" style="0" customWidth="1"/>
  </cols>
  <sheetData>
    <row r="1" spans="2:16" ht="12.75" customHeight="1">
      <c r="B1" s="172"/>
      <c r="C1" s="172"/>
      <c r="D1" s="69"/>
      <c r="E1" s="69"/>
      <c r="F1" s="69"/>
      <c r="G1" s="69"/>
      <c r="H1" s="69"/>
      <c r="I1" s="69"/>
      <c r="J1" s="173"/>
      <c r="K1" s="169"/>
      <c r="L1" s="71"/>
      <c r="M1" s="169" t="s">
        <v>297</v>
      </c>
      <c r="N1" s="169"/>
      <c r="O1" s="169"/>
      <c r="P1" s="169"/>
    </row>
    <row r="2" spans="2:16" ht="12.75" customHeight="1">
      <c r="B2" s="172"/>
      <c r="C2" s="172"/>
      <c r="D2" s="69"/>
      <c r="E2" s="69"/>
      <c r="F2" s="69"/>
      <c r="G2" s="69"/>
      <c r="H2" s="69"/>
      <c r="I2" s="69"/>
      <c r="J2" s="69"/>
      <c r="K2" s="169"/>
      <c r="L2" s="71"/>
      <c r="M2" s="169" t="s">
        <v>295</v>
      </c>
      <c r="N2" s="169"/>
      <c r="O2" s="169"/>
      <c r="P2" s="169"/>
    </row>
    <row r="3" spans="2:16" ht="12.75" customHeight="1">
      <c r="B3" s="172"/>
      <c r="C3" s="172"/>
      <c r="D3" s="174" t="s">
        <v>248</v>
      </c>
      <c r="E3" s="69"/>
      <c r="F3" s="69"/>
      <c r="G3" s="69"/>
      <c r="H3" s="69"/>
      <c r="I3" s="69"/>
      <c r="J3" s="69"/>
      <c r="K3" s="169"/>
      <c r="L3" s="71"/>
      <c r="M3" s="69" t="s">
        <v>512</v>
      </c>
      <c r="N3" s="169"/>
      <c r="O3" s="169"/>
      <c r="P3" s="169"/>
    </row>
    <row r="4" spans="2:16" ht="12.75" customHeight="1">
      <c r="B4" s="172"/>
      <c r="C4" s="172"/>
      <c r="D4" s="74" t="s">
        <v>419</v>
      </c>
      <c r="E4" s="69"/>
      <c r="F4" s="69"/>
      <c r="G4" s="69"/>
      <c r="H4" s="69"/>
      <c r="I4" s="69"/>
      <c r="J4" s="69"/>
      <c r="K4" s="169"/>
      <c r="L4" s="169"/>
      <c r="M4" s="169"/>
      <c r="N4" s="169"/>
      <c r="O4" s="169"/>
      <c r="P4" s="169"/>
    </row>
    <row r="5" spans="2:16" ht="12.75" customHeight="1">
      <c r="B5" s="175"/>
      <c r="C5" s="172"/>
      <c r="D5" s="69"/>
      <c r="E5" s="69"/>
      <c r="F5" s="176"/>
      <c r="G5" s="69"/>
      <c r="H5" s="69"/>
      <c r="I5" s="73"/>
      <c r="J5" s="173"/>
      <c r="K5" s="169"/>
      <c r="L5" s="177"/>
      <c r="M5" s="169"/>
      <c r="N5" s="169"/>
      <c r="O5" s="169"/>
      <c r="P5" s="169" t="s">
        <v>296</v>
      </c>
    </row>
    <row r="6" spans="1:17" ht="12.75" customHeight="1">
      <c r="A6" s="35"/>
      <c r="B6" s="178"/>
      <c r="C6" s="178"/>
      <c r="D6" s="179"/>
      <c r="E6" s="180"/>
      <c r="F6" s="181"/>
      <c r="G6" s="182" t="s">
        <v>67</v>
      </c>
      <c r="H6" s="183"/>
      <c r="I6" s="183"/>
      <c r="J6" s="184"/>
      <c r="K6" s="184"/>
      <c r="L6" s="185"/>
      <c r="M6" s="186"/>
      <c r="N6" s="187"/>
      <c r="O6" s="187"/>
      <c r="P6" s="188"/>
      <c r="Q6" s="16"/>
    </row>
    <row r="7" spans="1:17" ht="12.75" customHeight="1">
      <c r="A7" s="32"/>
      <c r="B7" s="189"/>
      <c r="C7" s="189"/>
      <c r="D7" s="190"/>
      <c r="E7" s="191"/>
      <c r="F7" s="192"/>
      <c r="G7" s="193" t="s">
        <v>134</v>
      </c>
      <c r="H7" s="193"/>
      <c r="I7" s="193"/>
      <c r="J7" s="194"/>
      <c r="K7" s="194"/>
      <c r="L7" s="188"/>
      <c r="M7" s="189"/>
      <c r="N7" s="186" t="s">
        <v>134</v>
      </c>
      <c r="O7" s="187"/>
      <c r="P7" s="188"/>
      <c r="Q7" s="34"/>
    </row>
    <row r="8" spans="1:17" ht="12.75" customHeight="1">
      <c r="A8" s="36" t="s">
        <v>1</v>
      </c>
      <c r="B8" s="195" t="s">
        <v>2</v>
      </c>
      <c r="C8" s="195" t="s">
        <v>135</v>
      </c>
      <c r="D8" s="190"/>
      <c r="E8" s="190"/>
      <c r="F8" s="190" t="s">
        <v>136</v>
      </c>
      <c r="G8" s="190" t="s">
        <v>6</v>
      </c>
      <c r="H8" s="196" t="s">
        <v>137</v>
      </c>
      <c r="I8" s="190" t="s">
        <v>138</v>
      </c>
      <c r="J8" s="196" t="s">
        <v>139</v>
      </c>
      <c r="K8" s="190" t="s">
        <v>140</v>
      </c>
      <c r="L8" s="197" t="s">
        <v>6</v>
      </c>
      <c r="M8" s="197" t="s">
        <v>140</v>
      </c>
      <c r="N8" s="198"/>
      <c r="O8" s="166" t="s">
        <v>134</v>
      </c>
      <c r="P8" s="166"/>
      <c r="Q8" s="31"/>
    </row>
    <row r="9" spans="1:17" ht="12.75" customHeight="1">
      <c r="A9" s="36"/>
      <c r="B9" s="195"/>
      <c r="C9" s="195"/>
      <c r="D9" s="190" t="s">
        <v>66</v>
      </c>
      <c r="E9" s="190" t="s">
        <v>6</v>
      </c>
      <c r="F9" s="190" t="s">
        <v>141</v>
      </c>
      <c r="G9" s="190" t="s">
        <v>142</v>
      </c>
      <c r="H9" s="196" t="s">
        <v>143</v>
      </c>
      <c r="I9" s="190" t="s">
        <v>144</v>
      </c>
      <c r="J9" s="196" t="s">
        <v>145</v>
      </c>
      <c r="K9" s="190" t="s">
        <v>267</v>
      </c>
      <c r="L9" s="197" t="s">
        <v>218</v>
      </c>
      <c r="M9" s="197" t="s">
        <v>146</v>
      </c>
      <c r="N9" s="199" t="s">
        <v>272</v>
      </c>
      <c r="O9" s="197" t="s">
        <v>276</v>
      </c>
      <c r="P9" s="197" t="s">
        <v>280</v>
      </c>
      <c r="Q9" s="31"/>
    </row>
    <row r="10" spans="1:17" ht="12.75" customHeight="1">
      <c r="A10" s="36"/>
      <c r="B10" s="195"/>
      <c r="C10" s="195"/>
      <c r="D10" s="190" t="s">
        <v>427</v>
      </c>
      <c r="E10" s="190" t="s">
        <v>147</v>
      </c>
      <c r="F10" s="190" t="s">
        <v>148</v>
      </c>
      <c r="G10" s="190" t="s">
        <v>149</v>
      </c>
      <c r="H10" s="196" t="s">
        <v>147</v>
      </c>
      <c r="I10" s="190" t="s">
        <v>150</v>
      </c>
      <c r="J10" s="196" t="s">
        <v>151</v>
      </c>
      <c r="K10" s="190" t="s">
        <v>268</v>
      </c>
      <c r="L10" s="197" t="s">
        <v>270</v>
      </c>
      <c r="M10" s="197"/>
      <c r="N10" s="198" t="s">
        <v>273</v>
      </c>
      <c r="O10" s="197" t="s">
        <v>277</v>
      </c>
      <c r="P10" s="197" t="s">
        <v>281</v>
      </c>
      <c r="Q10" s="31"/>
    </row>
    <row r="11" spans="1:17" ht="12.75" customHeight="1">
      <c r="A11" s="36"/>
      <c r="B11" s="195"/>
      <c r="C11" s="195"/>
      <c r="D11" s="190" t="s">
        <v>284</v>
      </c>
      <c r="E11" s="190"/>
      <c r="F11" s="190" t="s">
        <v>152</v>
      </c>
      <c r="G11" s="190" t="s">
        <v>153</v>
      </c>
      <c r="H11" s="196"/>
      <c r="I11" s="190" t="s">
        <v>154</v>
      </c>
      <c r="J11" s="196" t="s">
        <v>155</v>
      </c>
      <c r="K11" s="190" t="s">
        <v>269</v>
      </c>
      <c r="L11" s="197" t="s">
        <v>271</v>
      </c>
      <c r="M11" s="197"/>
      <c r="N11" s="198" t="s">
        <v>274</v>
      </c>
      <c r="O11" s="197" t="s">
        <v>155</v>
      </c>
      <c r="P11" s="197" t="s">
        <v>282</v>
      </c>
      <c r="Q11" s="31"/>
    </row>
    <row r="12" spans="1:17" ht="12.75" customHeight="1">
      <c r="A12" s="36"/>
      <c r="B12" s="195"/>
      <c r="C12" s="195"/>
      <c r="D12" s="190"/>
      <c r="E12" s="190"/>
      <c r="F12" s="190"/>
      <c r="G12" s="190"/>
      <c r="H12" s="196"/>
      <c r="I12" s="190"/>
      <c r="J12" s="196" t="s">
        <v>156</v>
      </c>
      <c r="K12" s="190"/>
      <c r="L12" s="197"/>
      <c r="M12" s="197"/>
      <c r="N12" s="198" t="s">
        <v>275</v>
      </c>
      <c r="O12" s="197" t="s">
        <v>278</v>
      </c>
      <c r="P12" s="197" t="s">
        <v>283</v>
      </c>
      <c r="Q12" s="31"/>
    </row>
    <row r="13" spans="1:17" ht="12.75" customHeight="1">
      <c r="A13" s="36"/>
      <c r="B13" s="195"/>
      <c r="C13" s="195"/>
      <c r="D13" s="190"/>
      <c r="E13" s="190"/>
      <c r="F13" s="190"/>
      <c r="G13" s="190"/>
      <c r="H13" s="196"/>
      <c r="I13" s="190"/>
      <c r="J13" s="196" t="s">
        <v>279</v>
      </c>
      <c r="K13" s="190"/>
      <c r="L13" s="197"/>
      <c r="M13" s="197"/>
      <c r="N13" s="198"/>
      <c r="O13" s="190" t="s">
        <v>279</v>
      </c>
      <c r="P13" s="197"/>
      <c r="Q13" s="31"/>
    </row>
    <row r="14" spans="1:17" ht="12.75" customHeight="1">
      <c r="A14" s="37"/>
      <c r="B14" s="200"/>
      <c r="C14" s="200"/>
      <c r="D14" s="201"/>
      <c r="E14" s="201"/>
      <c r="F14" s="201"/>
      <c r="G14" s="201"/>
      <c r="H14" s="196"/>
      <c r="I14" s="201"/>
      <c r="J14" s="196" t="s">
        <v>157</v>
      </c>
      <c r="K14" s="201"/>
      <c r="L14" s="202"/>
      <c r="M14" s="202"/>
      <c r="N14" s="203"/>
      <c r="O14" s="201" t="s">
        <v>157</v>
      </c>
      <c r="P14" s="202"/>
      <c r="Q14" s="31"/>
    </row>
    <row r="15" spans="1:16" s="30" customFormat="1" ht="11.25">
      <c r="A15" s="37">
        <v>1</v>
      </c>
      <c r="B15" s="202">
        <v>2</v>
      </c>
      <c r="C15" s="86">
        <v>3</v>
      </c>
      <c r="D15" s="87">
        <v>4</v>
      </c>
      <c r="E15" s="87">
        <v>5</v>
      </c>
      <c r="F15" s="87">
        <v>6</v>
      </c>
      <c r="G15" s="87">
        <v>7</v>
      </c>
      <c r="H15" s="87">
        <v>8</v>
      </c>
      <c r="I15" s="87">
        <v>9</v>
      </c>
      <c r="J15" s="87">
        <v>10</v>
      </c>
      <c r="K15" s="87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</row>
    <row r="16" spans="1:16" ht="12.75">
      <c r="A16" s="522" t="s">
        <v>70</v>
      </c>
      <c r="B16" s="523"/>
      <c r="C16" s="524" t="s">
        <v>71</v>
      </c>
      <c r="D16" s="525">
        <f>D18</f>
        <v>0</v>
      </c>
      <c r="E16" s="525">
        <f>E18</f>
        <v>0</v>
      </c>
      <c r="F16" s="526">
        <v>0</v>
      </c>
      <c r="G16" s="525">
        <f>G18</f>
        <v>0</v>
      </c>
      <c r="H16" s="525">
        <v>0</v>
      </c>
      <c r="I16" s="525">
        <v>0</v>
      </c>
      <c r="J16" s="527">
        <v>0</v>
      </c>
      <c r="K16" s="527">
        <v>0</v>
      </c>
      <c r="L16" s="528">
        <v>0</v>
      </c>
      <c r="M16" s="528">
        <v>0</v>
      </c>
      <c r="N16" s="528">
        <v>0</v>
      </c>
      <c r="O16" s="529">
        <v>0</v>
      </c>
      <c r="P16" s="528">
        <v>0</v>
      </c>
    </row>
    <row r="17" spans="1:16" ht="12.75">
      <c r="A17" s="38"/>
      <c r="B17" s="204" t="s">
        <v>72</v>
      </c>
      <c r="C17" s="492" t="s">
        <v>158</v>
      </c>
      <c r="D17" s="206"/>
      <c r="E17" s="206"/>
      <c r="F17" s="206"/>
      <c r="G17" s="207"/>
      <c r="H17" s="206"/>
      <c r="I17" s="207"/>
      <c r="J17" s="208"/>
      <c r="K17" s="209"/>
      <c r="L17" s="210"/>
      <c r="M17" s="210"/>
      <c r="N17" s="211"/>
      <c r="O17" s="212"/>
      <c r="P17" s="211"/>
    </row>
    <row r="18" spans="1:16" ht="12.75">
      <c r="A18" s="39"/>
      <c r="B18" s="213"/>
      <c r="C18" s="493" t="s">
        <v>159</v>
      </c>
      <c r="D18" s="214">
        <v>0</v>
      </c>
      <c r="E18" s="214">
        <v>0</v>
      </c>
      <c r="F18" s="214">
        <v>0</v>
      </c>
      <c r="G18" s="215">
        <v>0</v>
      </c>
      <c r="H18" s="214">
        <v>0</v>
      </c>
      <c r="I18" s="215">
        <v>0</v>
      </c>
      <c r="J18" s="216">
        <v>0</v>
      </c>
      <c r="K18" s="217">
        <v>0</v>
      </c>
      <c r="L18" s="216">
        <v>0</v>
      </c>
      <c r="M18" s="216">
        <v>0</v>
      </c>
      <c r="N18" s="495">
        <v>0</v>
      </c>
      <c r="O18" s="496">
        <v>0</v>
      </c>
      <c r="P18" s="495">
        <v>0</v>
      </c>
    </row>
    <row r="19" spans="1:16" ht="12.75">
      <c r="A19" s="530" t="s">
        <v>75</v>
      </c>
      <c r="B19" s="531"/>
      <c r="C19" s="531" t="s">
        <v>76</v>
      </c>
      <c r="D19" s="532">
        <f>D20+D21</f>
        <v>115166</v>
      </c>
      <c r="E19" s="532">
        <f>E20+E21</f>
        <v>115166</v>
      </c>
      <c r="F19" s="532">
        <v>0</v>
      </c>
      <c r="G19" s="533">
        <f>G20+G21</f>
        <v>6150</v>
      </c>
      <c r="H19" s="532">
        <v>0</v>
      </c>
      <c r="I19" s="534">
        <f>I20</f>
        <v>109016</v>
      </c>
      <c r="J19" s="535">
        <v>0</v>
      </c>
      <c r="K19" s="535">
        <v>0</v>
      </c>
      <c r="L19" s="528">
        <v>0</v>
      </c>
      <c r="M19" s="528">
        <v>0</v>
      </c>
      <c r="N19" s="528">
        <v>0</v>
      </c>
      <c r="O19" s="528">
        <v>0</v>
      </c>
      <c r="P19" s="528">
        <v>0</v>
      </c>
    </row>
    <row r="20" spans="1:16" ht="12.75">
      <c r="A20" s="40"/>
      <c r="B20" s="218" t="s">
        <v>77</v>
      </c>
      <c r="C20" s="253" t="s">
        <v>78</v>
      </c>
      <c r="D20" s="220">
        <f>E20</f>
        <v>109016</v>
      </c>
      <c r="E20" s="220">
        <f>SUM(F20:L20)</f>
        <v>109016</v>
      </c>
      <c r="F20" s="220">
        <v>0</v>
      </c>
      <c r="G20" s="220">
        <v>0</v>
      </c>
      <c r="H20" s="220">
        <v>0</v>
      </c>
      <c r="I20" s="220">
        <v>109016</v>
      </c>
      <c r="J20" s="216">
        <v>0</v>
      </c>
      <c r="K20" s="216">
        <v>0</v>
      </c>
      <c r="L20" s="221">
        <v>0</v>
      </c>
      <c r="M20" s="221">
        <v>0</v>
      </c>
      <c r="N20" s="224">
        <v>0</v>
      </c>
      <c r="O20" s="224">
        <v>0</v>
      </c>
      <c r="P20" s="224">
        <v>0</v>
      </c>
    </row>
    <row r="21" spans="1:16" ht="12.75">
      <c r="A21" s="41"/>
      <c r="B21" s="218" t="s">
        <v>160</v>
      </c>
      <c r="C21" s="253" t="s">
        <v>161</v>
      </c>
      <c r="D21" s="220">
        <f>E21</f>
        <v>6150</v>
      </c>
      <c r="E21" s="220">
        <f>SUM(F21:L21)</f>
        <v>6150</v>
      </c>
      <c r="F21" s="220">
        <v>0</v>
      </c>
      <c r="G21" s="220">
        <v>6150</v>
      </c>
      <c r="H21" s="220">
        <v>0</v>
      </c>
      <c r="I21" s="220">
        <v>0</v>
      </c>
      <c r="J21" s="216">
        <v>0</v>
      </c>
      <c r="K21" s="216">
        <v>0</v>
      </c>
      <c r="L21" s="221">
        <v>0</v>
      </c>
      <c r="M21" s="221">
        <v>0</v>
      </c>
      <c r="N21" s="224">
        <v>0</v>
      </c>
      <c r="O21" s="224">
        <v>0</v>
      </c>
      <c r="P21" s="224">
        <v>0</v>
      </c>
    </row>
    <row r="22" spans="1:16" ht="12.75">
      <c r="A22" s="536">
        <v>600</v>
      </c>
      <c r="B22" s="524"/>
      <c r="C22" s="537" t="s">
        <v>79</v>
      </c>
      <c r="D22" s="538">
        <f>E22+M22</f>
        <v>8515150</v>
      </c>
      <c r="E22" s="538">
        <f>E23+E25</f>
        <v>2761028</v>
      </c>
      <c r="F22" s="538">
        <f>F23+F25</f>
        <v>1463540</v>
      </c>
      <c r="G22" s="538">
        <f aca="true" t="shared" si="0" ref="G22:I23">G23</f>
        <v>1263978</v>
      </c>
      <c r="H22" s="538">
        <f t="shared" si="0"/>
        <v>0</v>
      </c>
      <c r="I22" s="538">
        <f t="shared" si="0"/>
        <v>33510</v>
      </c>
      <c r="J22" s="528">
        <v>0</v>
      </c>
      <c r="K22" s="528">
        <v>0</v>
      </c>
      <c r="L22" s="528">
        <v>0</v>
      </c>
      <c r="M22" s="657">
        <f aca="true" t="shared" si="1" ref="M22:O23">M23</f>
        <v>5754122</v>
      </c>
      <c r="N22" s="528">
        <f t="shared" si="1"/>
        <v>5754122</v>
      </c>
      <c r="O22" s="528">
        <f t="shared" si="1"/>
        <v>0</v>
      </c>
      <c r="P22" s="528">
        <v>0</v>
      </c>
    </row>
    <row r="23" spans="1:16" ht="12.75">
      <c r="A23" s="42"/>
      <c r="B23" s="223">
        <v>60014</v>
      </c>
      <c r="C23" s="491" t="s">
        <v>80</v>
      </c>
      <c r="D23" s="220">
        <f>E23+M23</f>
        <v>8515150</v>
      </c>
      <c r="E23" s="220">
        <f>SUM(F23:L23)</f>
        <v>2761028</v>
      </c>
      <c r="F23" s="220">
        <f>F24</f>
        <v>1463540</v>
      </c>
      <c r="G23" s="220">
        <f t="shared" si="0"/>
        <v>1263978</v>
      </c>
      <c r="H23" s="220">
        <f t="shared" si="0"/>
        <v>0</v>
      </c>
      <c r="I23" s="220">
        <f t="shared" si="0"/>
        <v>33510</v>
      </c>
      <c r="J23" s="216">
        <v>0</v>
      </c>
      <c r="K23" s="216">
        <v>0</v>
      </c>
      <c r="L23" s="221">
        <v>0</v>
      </c>
      <c r="M23" s="717">
        <f t="shared" si="1"/>
        <v>5754122</v>
      </c>
      <c r="N23" s="224">
        <f t="shared" si="1"/>
        <v>5754122</v>
      </c>
      <c r="O23" s="224">
        <f t="shared" si="1"/>
        <v>0</v>
      </c>
      <c r="P23" s="222">
        <v>0</v>
      </c>
    </row>
    <row r="24" spans="1:16" ht="12.75">
      <c r="A24" s="43"/>
      <c r="B24" s="225"/>
      <c r="C24" s="226" t="s">
        <v>162</v>
      </c>
      <c r="D24" s="227">
        <f>E24+M24</f>
        <v>8515150</v>
      </c>
      <c r="E24" s="227">
        <f>F24+G24+I24</f>
        <v>2761028</v>
      </c>
      <c r="F24" s="227">
        <v>1463540</v>
      </c>
      <c r="G24" s="227">
        <v>1263978</v>
      </c>
      <c r="H24" s="227">
        <v>0</v>
      </c>
      <c r="I24" s="227">
        <v>33510</v>
      </c>
      <c r="J24" s="228">
        <v>0</v>
      </c>
      <c r="K24" s="228">
        <v>0</v>
      </c>
      <c r="L24" s="229">
        <v>0</v>
      </c>
      <c r="M24" s="248">
        <v>5754122</v>
      </c>
      <c r="N24" s="222">
        <v>5754122</v>
      </c>
      <c r="O24" s="222">
        <v>0</v>
      </c>
      <c r="P24" s="222">
        <v>0</v>
      </c>
    </row>
    <row r="25" spans="1:16" ht="12.75">
      <c r="A25" s="41"/>
      <c r="B25" s="225">
        <v>60095</v>
      </c>
      <c r="C25" s="491" t="s">
        <v>194</v>
      </c>
      <c r="D25" s="220">
        <v>0</v>
      </c>
      <c r="E25" s="220">
        <v>0</v>
      </c>
      <c r="F25" s="220">
        <v>0</v>
      </c>
      <c r="G25" s="220">
        <v>0</v>
      </c>
      <c r="H25" s="220">
        <v>0</v>
      </c>
      <c r="I25" s="220">
        <v>0</v>
      </c>
      <c r="J25" s="216">
        <v>0</v>
      </c>
      <c r="K25" s="216">
        <v>0</v>
      </c>
      <c r="L25" s="221">
        <v>0</v>
      </c>
      <c r="M25" s="717">
        <v>0</v>
      </c>
      <c r="N25" s="224">
        <v>0</v>
      </c>
      <c r="O25" s="224">
        <v>0</v>
      </c>
      <c r="P25" s="224">
        <v>0</v>
      </c>
    </row>
    <row r="26" spans="1:16" ht="12.75">
      <c r="A26" s="539">
        <v>700</v>
      </c>
      <c r="B26" s="537"/>
      <c r="C26" s="537" t="s">
        <v>85</v>
      </c>
      <c r="D26" s="538">
        <f>D27+D28+D29</f>
        <v>609986</v>
      </c>
      <c r="E26" s="538">
        <f>E27+E28+E29</f>
        <v>609986</v>
      </c>
      <c r="F26" s="538">
        <f>F27+F28</f>
        <v>123946</v>
      </c>
      <c r="G26" s="538">
        <f>G27+G28+G29</f>
        <v>486040</v>
      </c>
      <c r="H26" s="538">
        <v>0</v>
      </c>
      <c r="I26" s="538">
        <v>0</v>
      </c>
      <c r="J26" s="528">
        <v>0</v>
      </c>
      <c r="K26" s="528">
        <v>0</v>
      </c>
      <c r="L26" s="528">
        <v>0</v>
      </c>
      <c r="M26" s="528">
        <f>M29</f>
        <v>0</v>
      </c>
      <c r="N26" s="528">
        <f>N29</f>
        <v>0</v>
      </c>
      <c r="O26" s="528">
        <v>0</v>
      </c>
      <c r="P26" s="528">
        <v>0</v>
      </c>
    </row>
    <row r="27" spans="1:16" ht="12.75">
      <c r="A27" s="40"/>
      <c r="B27" s="223">
        <v>70005</v>
      </c>
      <c r="C27" s="491" t="s">
        <v>422</v>
      </c>
      <c r="D27" s="220">
        <f>E27</f>
        <v>139246</v>
      </c>
      <c r="E27" s="220">
        <f>F27+G27</f>
        <v>139246</v>
      </c>
      <c r="F27" s="220">
        <v>121246</v>
      </c>
      <c r="G27" s="220">
        <v>18000</v>
      </c>
      <c r="H27" s="220">
        <v>0</v>
      </c>
      <c r="I27" s="220">
        <v>0</v>
      </c>
      <c r="J27" s="216">
        <v>0</v>
      </c>
      <c r="K27" s="216">
        <v>0</v>
      </c>
      <c r="L27" s="221">
        <v>0</v>
      </c>
      <c r="M27" s="221">
        <v>0</v>
      </c>
      <c r="N27" s="224">
        <v>0</v>
      </c>
      <c r="O27" s="224">
        <v>0</v>
      </c>
      <c r="P27" s="224">
        <v>0</v>
      </c>
    </row>
    <row r="28" spans="1:16" ht="12.75">
      <c r="A28" s="43"/>
      <c r="B28" s="225"/>
      <c r="C28" s="491" t="s">
        <v>86</v>
      </c>
      <c r="D28" s="220">
        <f>E28</f>
        <v>386500</v>
      </c>
      <c r="E28" s="220">
        <f>F28+G28</f>
        <v>386500</v>
      </c>
      <c r="F28" s="220">
        <v>2700</v>
      </c>
      <c r="G28" s="220">
        <v>383800</v>
      </c>
      <c r="H28" s="220">
        <v>0</v>
      </c>
      <c r="I28" s="220">
        <v>0</v>
      </c>
      <c r="J28" s="216">
        <v>0</v>
      </c>
      <c r="K28" s="216">
        <v>0</v>
      </c>
      <c r="L28" s="221">
        <v>0</v>
      </c>
      <c r="M28" s="221">
        <v>0</v>
      </c>
      <c r="N28" s="224">
        <v>0</v>
      </c>
      <c r="O28" s="224">
        <v>0</v>
      </c>
      <c r="P28" s="224">
        <v>0</v>
      </c>
    </row>
    <row r="29" spans="1:16" ht="12.75">
      <c r="A29" s="43"/>
      <c r="B29" s="225">
        <v>70095</v>
      </c>
      <c r="C29" s="491" t="s">
        <v>194</v>
      </c>
      <c r="D29" s="220">
        <f>E29</f>
        <v>84240</v>
      </c>
      <c r="E29" s="220">
        <f>G29</f>
        <v>84240</v>
      </c>
      <c r="F29" s="220">
        <v>0</v>
      </c>
      <c r="G29" s="220">
        <v>84240</v>
      </c>
      <c r="H29" s="220">
        <v>0</v>
      </c>
      <c r="I29" s="220">
        <v>0</v>
      </c>
      <c r="J29" s="216">
        <v>0</v>
      </c>
      <c r="K29" s="216">
        <v>0</v>
      </c>
      <c r="L29" s="221">
        <v>0</v>
      </c>
      <c r="M29" s="221">
        <v>0</v>
      </c>
      <c r="N29" s="224">
        <v>0</v>
      </c>
      <c r="O29" s="224">
        <v>0</v>
      </c>
      <c r="P29" s="224">
        <v>0</v>
      </c>
    </row>
    <row r="30" spans="1:16" ht="12.75">
      <c r="A30" s="539">
        <v>710</v>
      </c>
      <c r="B30" s="537"/>
      <c r="C30" s="537" t="s">
        <v>92</v>
      </c>
      <c r="D30" s="538">
        <f>D31+D32+D33+D34</f>
        <v>1484353</v>
      </c>
      <c r="E30" s="538">
        <f>E31+E33+E34+E32</f>
        <v>1271368</v>
      </c>
      <c r="F30" s="538">
        <f>F31+F33+F32</f>
        <v>373500</v>
      </c>
      <c r="G30" s="538">
        <f>SUM(G31:G34)</f>
        <v>404323</v>
      </c>
      <c r="H30" s="538">
        <v>0</v>
      </c>
      <c r="I30" s="538">
        <v>0</v>
      </c>
      <c r="J30" s="528">
        <f>J32</f>
        <v>493545</v>
      </c>
      <c r="K30" s="528">
        <v>0</v>
      </c>
      <c r="L30" s="528">
        <v>0</v>
      </c>
      <c r="M30" s="528">
        <f>M32</f>
        <v>212985</v>
      </c>
      <c r="N30" s="528">
        <f>N32</f>
        <v>212985</v>
      </c>
      <c r="O30" s="528">
        <f>O32</f>
        <v>200485</v>
      </c>
      <c r="P30" s="528">
        <v>0</v>
      </c>
    </row>
    <row r="31" spans="1:16" ht="12.75">
      <c r="A31" s="44"/>
      <c r="B31" s="218">
        <v>71012</v>
      </c>
      <c r="C31" s="253" t="s">
        <v>421</v>
      </c>
      <c r="D31" s="220">
        <f>E31</f>
        <v>194000</v>
      </c>
      <c r="E31" s="220">
        <f>F31+G31</f>
        <v>194000</v>
      </c>
      <c r="F31" s="220">
        <v>34000</v>
      </c>
      <c r="G31" s="220">
        <v>160000</v>
      </c>
      <c r="H31" s="220">
        <v>0</v>
      </c>
      <c r="I31" s="220">
        <v>0</v>
      </c>
      <c r="J31" s="216">
        <v>0</v>
      </c>
      <c r="K31" s="216">
        <v>0</v>
      </c>
      <c r="L31" s="221">
        <v>0</v>
      </c>
      <c r="M31" s="221">
        <v>0</v>
      </c>
      <c r="N31" s="224">
        <v>0</v>
      </c>
      <c r="O31" s="224">
        <v>0</v>
      </c>
      <c r="P31" s="224">
        <v>0</v>
      </c>
    </row>
    <row r="32" spans="1:16" ht="12.75">
      <c r="A32" s="44"/>
      <c r="B32" s="218">
        <v>71012</v>
      </c>
      <c r="C32" s="253" t="s">
        <v>326</v>
      </c>
      <c r="D32" s="220">
        <f>E32+M32</f>
        <v>810670</v>
      </c>
      <c r="E32" s="220">
        <f>F32+G32+J32</f>
        <v>597685</v>
      </c>
      <c r="F32" s="220">
        <v>0</v>
      </c>
      <c r="G32" s="220">
        <v>104140</v>
      </c>
      <c r="H32" s="220">
        <v>0</v>
      </c>
      <c r="I32" s="220">
        <v>0</v>
      </c>
      <c r="J32" s="216">
        <v>493545</v>
      </c>
      <c r="K32" s="216">
        <v>0</v>
      </c>
      <c r="L32" s="221">
        <v>0</v>
      </c>
      <c r="M32" s="221">
        <v>212985</v>
      </c>
      <c r="N32" s="224">
        <v>212985</v>
      </c>
      <c r="O32" s="224">
        <v>200485</v>
      </c>
      <c r="P32" s="224">
        <v>0</v>
      </c>
    </row>
    <row r="33" spans="1:16" ht="12.75">
      <c r="A33" s="44"/>
      <c r="B33" s="218">
        <v>71015</v>
      </c>
      <c r="C33" s="253" t="s">
        <v>93</v>
      </c>
      <c r="D33" s="220">
        <f>E33</f>
        <v>381500</v>
      </c>
      <c r="E33" s="220">
        <f>F33+G33</f>
        <v>381500</v>
      </c>
      <c r="F33" s="220">
        <v>339500</v>
      </c>
      <c r="G33" s="220">
        <v>42000</v>
      </c>
      <c r="H33" s="220">
        <v>0</v>
      </c>
      <c r="I33" s="220">
        <v>0</v>
      </c>
      <c r="J33" s="216">
        <v>0</v>
      </c>
      <c r="K33" s="216">
        <v>0</v>
      </c>
      <c r="L33" s="221">
        <v>0</v>
      </c>
      <c r="M33" s="221"/>
      <c r="N33" s="224">
        <v>0</v>
      </c>
      <c r="O33" s="224">
        <v>0</v>
      </c>
      <c r="P33" s="224">
        <v>0</v>
      </c>
    </row>
    <row r="34" spans="1:16" ht="12.75">
      <c r="A34" s="45"/>
      <c r="B34" s="230">
        <v>71095</v>
      </c>
      <c r="C34" s="233" t="s">
        <v>194</v>
      </c>
      <c r="D34" s="231">
        <f>E34</f>
        <v>98183</v>
      </c>
      <c r="E34" s="231">
        <f>G34</f>
        <v>98183</v>
      </c>
      <c r="F34" s="232">
        <v>0</v>
      </c>
      <c r="G34" s="231">
        <v>98183</v>
      </c>
      <c r="H34" s="232">
        <v>0</v>
      </c>
      <c r="I34" s="232">
        <v>0</v>
      </c>
      <c r="J34" s="232">
        <v>0</v>
      </c>
      <c r="K34" s="232">
        <v>0</v>
      </c>
      <c r="L34" s="233">
        <v>0</v>
      </c>
      <c r="M34" s="234">
        <v>0</v>
      </c>
      <c r="N34" s="224">
        <v>0</v>
      </c>
      <c r="O34" s="224">
        <v>0</v>
      </c>
      <c r="P34" s="224">
        <v>0</v>
      </c>
    </row>
    <row r="35" spans="1:17" ht="12.75">
      <c r="A35" s="524">
        <v>750</v>
      </c>
      <c r="B35" s="537"/>
      <c r="C35" s="537" t="s">
        <v>94</v>
      </c>
      <c r="D35" s="538">
        <f>SUM(D36:D42)</f>
        <v>15898793</v>
      </c>
      <c r="E35" s="538">
        <f>SUM(E36:E42)</f>
        <v>8851589</v>
      </c>
      <c r="F35" s="538">
        <f>SUM(F36:F40)+F42</f>
        <v>5775924</v>
      </c>
      <c r="G35" s="538">
        <f>SUM(G36:G42)</f>
        <v>1636811</v>
      </c>
      <c r="H35" s="538">
        <v>0</v>
      </c>
      <c r="I35" s="538">
        <f>SUM(I36:I42)</f>
        <v>309800</v>
      </c>
      <c r="J35" s="528">
        <f>SUM(J36:J42)</f>
        <v>1129054</v>
      </c>
      <c r="K35" s="528">
        <v>0</v>
      </c>
      <c r="L35" s="528">
        <f>L38</f>
        <v>0</v>
      </c>
      <c r="M35" s="528">
        <f>M38+M41+M42</f>
        <v>7047204</v>
      </c>
      <c r="N35" s="528">
        <f>N42+N38+N41</f>
        <v>7047204</v>
      </c>
      <c r="O35" s="528">
        <f>O41</f>
        <v>6579465</v>
      </c>
      <c r="P35" s="528">
        <v>0</v>
      </c>
      <c r="Q35" s="644"/>
    </row>
    <row r="36" spans="1:16" ht="12.75">
      <c r="A36" s="243"/>
      <c r="B36" s="218">
        <v>75011</v>
      </c>
      <c r="C36" s="253" t="s">
        <v>95</v>
      </c>
      <c r="D36" s="220">
        <f>E36</f>
        <v>34480</v>
      </c>
      <c r="E36" s="220">
        <v>34480</v>
      </c>
      <c r="F36" s="220">
        <v>34480</v>
      </c>
      <c r="G36" s="220">
        <v>0</v>
      </c>
      <c r="H36" s="220">
        <v>0</v>
      </c>
      <c r="I36" s="220">
        <v>0</v>
      </c>
      <c r="J36" s="221">
        <v>0</v>
      </c>
      <c r="K36" s="221">
        <v>0</v>
      </c>
      <c r="L36" s="221">
        <v>0</v>
      </c>
      <c r="M36" s="221">
        <v>0</v>
      </c>
      <c r="N36" s="222">
        <v>0</v>
      </c>
      <c r="O36" s="222">
        <v>0</v>
      </c>
      <c r="P36" s="222">
        <v>0</v>
      </c>
    </row>
    <row r="37" spans="1:16" ht="12.75">
      <c r="A37" s="244"/>
      <c r="B37" s="218">
        <v>75019</v>
      </c>
      <c r="C37" s="253" t="s">
        <v>163</v>
      </c>
      <c r="D37" s="220">
        <f>E37</f>
        <v>325900</v>
      </c>
      <c r="E37" s="220">
        <f>G37+I37</f>
        <v>325900</v>
      </c>
      <c r="F37" s="220">
        <v>0</v>
      </c>
      <c r="G37" s="220">
        <v>31600</v>
      </c>
      <c r="H37" s="220">
        <v>0</v>
      </c>
      <c r="I37" s="220">
        <v>294300</v>
      </c>
      <c r="J37" s="216">
        <v>0</v>
      </c>
      <c r="K37" s="216">
        <v>0</v>
      </c>
      <c r="L37" s="221">
        <v>0</v>
      </c>
      <c r="M37" s="221">
        <v>0</v>
      </c>
      <c r="N37" s="222">
        <v>0</v>
      </c>
      <c r="O37" s="222">
        <v>0</v>
      </c>
      <c r="P37" s="222">
        <v>0</v>
      </c>
    </row>
    <row r="38" spans="1:16" ht="12.75">
      <c r="A38" s="245"/>
      <c r="B38" s="218">
        <v>75020</v>
      </c>
      <c r="C38" s="253" t="s">
        <v>96</v>
      </c>
      <c r="D38" s="220">
        <f>E38+M38</f>
        <v>7142655</v>
      </c>
      <c r="E38" s="220">
        <f>F38+G38+I38</f>
        <v>7117655</v>
      </c>
      <c r="F38" s="220">
        <v>5726004</v>
      </c>
      <c r="G38" s="220">
        <v>1385151</v>
      </c>
      <c r="H38" s="220">
        <v>0</v>
      </c>
      <c r="I38" s="220">
        <v>6500</v>
      </c>
      <c r="J38" s="216"/>
      <c r="K38" s="216"/>
      <c r="L38" s="221">
        <v>0</v>
      </c>
      <c r="M38" s="221">
        <v>25000</v>
      </c>
      <c r="N38" s="224">
        <v>25000</v>
      </c>
      <c r="O38" s="224">
        <v>0</v>
      </c>
      <c r="P38" s="224">
        <v>0</v>
      </c>
    </row>
    <row r="39" spans="1:16" ht="12.75">
      <c r="A39" s="246"/>
      <c r="B39" s="218">
        <v>75045</v>
      </c>
      <c r="C39" s="253" t="s">
        <v>97</v>
      </c>
      <c r="D39" s="220">
        <f>E39</f>
        <v>23000</v>
      </c>
      <c r="E39" s="220">
        <f>F39+G39+I39</f>
        <v>23000</v>
      </c>
      <c r="F39" s="220">
        <v>11440</v>
      </c>
      <c r="G39" s="220">
        <v>2560</v>
      </c>
      <c r="H39" s="220">
        <v>0</v>
      </c>
      <c r="I39" s="220">
        <v>9000</v>
      </c>
      <c r="J39" s="216">
        <v>0</v>
      </c>
      <c r="K39" s="216">
        <v>0</v>
      </c>
      <c r="L39" s="221">
        <v>0</v>
      </c>
      <c r="M39" s="221">
        <v>0</v>
      </c>
      <c r="N39" s="222">
        <v>0</v>
      </c>
      <c r="O39" s="222">
        <v>0</v>
      </c>
      <c r="P39" s="222">
        <v>0</v>
      </c>
    </row>
    <row r="40" spans="1:16" ht="12.75">
      <c r="A40" s="245"/>
      <c r="B40" s="223">
        <v>75075</v>
      </c>
      <c r="C40" s="253" t="s">
        <v>164</v>
      </c>
      <c r="D40" s="220">
        <f>E40</f>
        <v>221500</v>
      </c>
      <c r="E40" s="220">
        <f>F40+G40</f>
        <v>221500</v>
      </c>
      <c r="F40" s="220">
        <v>4000</v>
      </c>
      <c r="G40" s="220">
        <v>217500</v>
      </c>
      <c r="H40" s="220">
        <v>0</v>
      </c>
      <c r="I40" s="220">
        <v>0</v>
      </c>
      <c r="J40" s="216">
        <v>0</v>
      </c>
      <c r="K40" s="216">
        <v>0</v>
      </c>
      <c r="L40" s="221">
        <v>0</v>
      </c>
      <c r="M40" s="221">
        <v>0</v>
      </c>
      <c r="N40" s="222">
        <v>0</v>
      </c>
      <c r="O40" s="222">
        <v>0</v>
      </c>
      <c r="P40" s="222">
        <v>0</v>
      </c>
    </row>
    <row r="41" spans="1:16" ht="12.75">
      <c r="A41" s="245"/>
      <c r="B41" s="223">
        <v>75095</v>
      </c>
      <c r="C41" s="491" t="s">
        <v>194</v>
      </c>
      <c r="D41" s="282">
        <f>E41+M41</f>
        <v>8071258</v>
      </c>
      <c r="E41" s="220">
        <f>J41</f>
        <v>1129054</v>
      </c>
      <c r="F41" s="282">
        <v>0</v>
      </c>
      <c r="G41" s="220">
        <v>0</v>
      </c>
      <c r="H41" s="282">
        <v>0</v>
      </c>
      <c r="I41" s="220">
        <v>0</v>
      </c>
      <c r="J41" s="216">
        <v>1129054</v>
      </c>
      <c r="K41" s="216">
        <v>0</v>
      </c>
      <c r="L41" s="221">
        <v>0</v>
      </c>
      <c r="M41" s="221">
        <v>6942204</v>
      </c>
      <c r="N41" s="224">
        <v>6942204</v>
      </c>
      <c r="O41" s="224">
        <v>6579465</v>
      </c>
      <c r="P41" s="224">
        <v>0</v>
      </c>
    </row>
    <row r="42" spans="1:17" ht="12.75">
      <c r="A42" s="249"/>
      <c r="B42" s="218">
        <v>75095</v>
      </c>
      <c r="C42" s="491" t="s">
        <v>165</v>
      </c>
      <c r="D42" s="282">
        <f>M42</f>
        <v>80000</v>
      </c>
      <c r="E42" s="220">
        <v>0</v>
      </c>
      <c r="F42" s="282"/>
      <c r="G42" s="220"/>
      <c r="H42" s="282"/>
      <c r="I42" s="220"/>
      <c r="J42" s="221"/>
      <c r="K42" s="221"/>
      <c r="L42" s="221"/>
      <c r="M42" s="221">
        <v>80000</v>
      </c>
      <c r="N42" s="224">
        <v>80000</v>
      </c>
      <c r="O42" s="224"/>
      <c r="P42" s="224">
        <v>0</v>
      </c>
      <c r="Q42" s="644"/>
    </row>
    <row r="43" spans="1:16" ht="12.75">
      <c r="A43" s="235"/>
      <c r="B43" s="236"/>
      <c r="C43" s="236"/>
      <c r="D43" s="237"/>
      <c r="E43" s="237"/>
      <c r="F43" s="237"/>
      <c r="G43" s="237"/>
      <c r="H43" s="237"/>
      <c r="I43" s="237"/>
      <c r="J43" s="238"/>
      <c r="K43" s="238"/>
      <c r="L43" s="238"/>
      <c r="M43" s="238"/>
      <c r="N43" s="239"/>
      <c r="O43" s="239"/>
      <c r="P43" s="239"/>
    </row>
    <row r="44" spans="1:16" ht="12.75">
      <c r="A44" s="235"/>
      <c r="B44" s="236"/>
      <c r="C44" s="236"/>
      <c r="D44" s="237"/>
      <c r="E44" s="237"/>
      <c r="F44" s="237"/>
      <c r="G44" s="237"/>
      <c r="H44" s="237"/>
      <c r="I44" s="237"/>
      <c r="J44" s="238"/>
      <c r="K44" s="238"/>
      <c r="L44" s="238"/>
      <c r="M44" s="238"/>
      <c r="N44" s="239"/>
      <c r="O44" s="239"/>
      <c r="P44" s="239"/>
    </row>
    <row r="45" spans="1:16" ht="15">
      <c r="A45" s="235"/>
      <c r="B45" s="236"/>
      <c r="C45" s="236"/>
      <c r="D45" s="237"/>
      <c r="E45" s="237"/>
      <c r="F45" s="237"/>
      <c r="G45" s="135"/>
      <c r="H45" s="263" t="s">
        <v>459</v>
      </c>
      <c r="I45" s="135"/>
      <c r="J45" s="238"/>
      <c r="K45" s="238"/>
      <c r="L45" s="238"/>
      <c r="M45" s="238"/>
      <c r="N45" s="239"/>
      <c r="O45" s="239"/>
      <c r="P45" s="239"/>
    </row>
    <row r="46" spans="1:16" ht="15">
      <c r="A46" s="235"/>
      <c r="B46" s="236"/>
      <c r="C46" s="236"/>
      <c r="D46" s="237"/>
      <c r="E46" s="237"/>
      <c r="F46" s="237"/>
      <c r="G46" s="135"/>
      <c r="H46" s="263"/>
      <c r="I46" s="135"/>
      <c r="J46" s="238"/>
      <c r="K46" s="238"/>
      <c r="L46" s="238"/>
      <c r="M46" s="238"/>
      <c r="N46" s="239"/>
      <c r="O46" s="239"/>
      <c r="P46" s="239"/>
    </row>
    <row r="47" spans="1:16" ht="12.75">
      <c r="A47" s="240"/>
      <c r="B47" s="178"/>
      <c r="C47" s="178"/>
      <c r="D47" s="179"/>
      <c r="E47" s="180"/>
      <c r="F47" s="181"/>
      <c r="G47" s="182" t="s">
        <v>67</v>
      </c>
      <c r="H47" s="183"/>
      <c r="I47" s="183"/>
      <c r="J47" s="184"/>
      <c r="K47" s="184"/>
      <c r="L47" s="185"/>
      <c r="M47" s="186"/>
      <c r="N47" s="187"/>
      <c r="O47" s="187"/>
      <c r="P47" s="188"/>
    </row>
    <row r="48" spans="1:16" ht="12.75">
      <c r="A48" s="241"/>
      <c r="B48" s="189"/>
      <c r="C48" s="189"/>
      <c r="D48" s="190"/>
      <c r="E48" s="242"/>
      <c r="F48" s="192"/>
      <c r="G48" s="193" t="s">
        <v>134</v>
      </c>
      <c r="H48" s="193"/>
      <c r="I48" s="193"/>
      <c r="J48" s="194"/>
      <c r="K48" s="194"/>
      <c r="L48" s="188"/>
      <c r="M48" s="189"/>
      <c r="N48" s="186" t="s">
        <v>134</v>
      </c>
      <c r="O48" s="187"/>
      <c r="P48" s="188"/>
    </row>
    <row r="49" spans="1:16" ht="12.75">
      <c r="A49" s="197" t="s">
        <v>1</v>
      </c>
      <c r="B49" s="195" t="s">
        <v>2</v>
      </c>
      <c r="C49" s="195" t="s">
        <v>135</v>
      </c>
      <c r="D49" s="190"/>
      <c r="E49" s="190"/>
      <c r="F49" s="190" t="s">
        <v>136</v>
      </c>
      <c r="G49" s="190" t="s">
        <v>6</v>
      </c>
      <c r="H49" s="196" t="s">
        <v>137</v>
      </c>
      <c r="I49" s="190" t="s">
        <v>138</v>
      </c>
      <c r="J49" s="196" t="s">
        <v>139</v>
      </c>
      <c r="K49" s="190" t="s">
        <v>140</v>
      </c>
      <c r="L49" s="197" t="s">
        <v>6</v>
      </c>
      <c r="M49" s="197" t="s">
        <v>140</v>
      </c>
      <c r="N49" s="198"/>
      <c r="O49" s="166" t="s">
        <v>134</v>
      </c>
      <c r="P49" s="166"/>
    </row>
    <row r="50" spans="1:16" ht="12.75">
      <c r="A50" s="197"/>
      <c r="B50" s="195"/>
      <c r="C50" s="195"/>
      <c r="D50" s="190" t="s">
        <v>66</v>
      </c>
      <c r="E50" s="190" t="s">
        <v>6</v>
      </c>
      <c r="F50" s="190" t="s">
        <v>141</v>
      </c>
      <c r="G50" s="190" t="s">
        <v>142</v>
      </c>
      <c r="H50" s="196" t="s">
        <v>143</v>
      </c>
      <c r="I50" s="190" t="s">
        <v>144</v>
      </c>
      <c r="J50" s="196" t="s">
        <v>145</v>
      </c>
      <c r="K50" s="190" t="s">
        <v>267</v>
      </c>
      <c r="L50" s="197" t="s">
        <v>218</v>
      </c>
      <c r="M50" s="197" t="s">
        <v>146</v>
      </c>
      <c r="N50" s="199" t="s">
        <v>272</v>
      </c>
      <c r="O50" s="197" t="s">
        <v>276</v>
      </c>
      <c r="P50" s="197" t="s">
        <v>280</v>
      </c>
    </row>
    <row r="51" spans="1:16" ht="12.75">
      <c r="A51" s="197"/>
      <c r="B51" s="195"/>
      <c r="C51" s="195"/>
      <c r="D51" s="190" t="s">
        <v>427</v>
      </c>
      <c r="E51" s="190" t="s">
        <v>147</v>
      </c>
      <c r="F51" s="190" t="s">
        <v>148</v>
      </c>
      <c r="G51" s="190" t="s">
        <v>149</v>
      </c>
      <c r="H51" s="196" t="s">
        <v>147</v>
      </c>
      <c r="I51" s="190" t="s">
        <v>150</v>
      </c>
      <c r="J51" s="196" t="s">
        <v>151</v>
      </c>
      <c r="K51" s="190" t="s">
        <v>268</v>
      </c>
      <c r="L51" s="197" t="s">
        <v>270</v>
      </c>
      <c r="M51" s="197"/>
      <c r="N51" s="198" t="s">
        <v>273</v>
      </c>
      <c r="O51" s="197" t="s">
        <v>277</v>
      </c>
      <c r="P51" s="197" t="s">
        <v>281</v>
      </c>
    </row>
    <row r="52" spans="1:16" ht="12.75">
      <c r="A52" s="197"/>
      <c r="B52" s="195"/>
      <c r="C52" s="195"/>
      <c r="D52" s="190" t="s">
        <v>284</v>
      </c>
      <c r="E52" s="190"/>
      <c r="F52" s="190" t="s">
        <v>152</v>
      </c>
      <c r="G52" s="190" t="s">
        <v>153</v>
      </c>
      <c r="H52" s="196"/>
      <c r="I52" s="190" t="s">
        <v>154</v>
      </c>
      <c r="J52" s="196" t="s">
        <v>155</v>
      </c>
      <c r="K52" s="190" t="s">
        <v>269</v>
      </c>
      <c r="L52" s="197" t="s">
        <v>271</v>
      </c>
      <c r="M52" s="197"/>
      <c r="N52" s="198" t="s">
        <v>274</v>
      </c>
      <c r="O52" s="197" t="s">
        <v>155</v>
      </c>
      <c r="P52" s="197" t="s">
        <v>282</v>
      </c>
    </row>
    <row r="53" spans="1:16" ht="12.75">
      <c r="A53" s="197"/>
      <c r="B53" s="195"/>
      <c r="C53" s="195"/>
      <c r="D53" s="190"/>
      <c r="E53" s="190"/>
      <c r="F53" s="190"/>
      <c r="G53" s="190"/>
      <c r="H53" s="196"/>
      <c r="I53" s="190"/>
      <c r="J53" s="196" t="s">
        <v>156</v>
      </c>
      <c r="K53" s="190"/>
      <c r="L53" s="197"/>
      <c r="M53" s="197"/>
      <c r="N53" s="198" t="s">
        <v>275</v>
      </c>
      <c r="O53" s="197" t="s">
        <v>278</v>
      </c>
      <c r="P53" s="197" t="s">
        <v>283</v>
      </c>
    </row>
    <row r="54" spans="1:16" ht="12.75">
      <c r="A54" s="197"/>
      <c r="B54" s="195"/>
      <c r="C54" s="195"/>
      <c r="D54" s="190"/>
      <c r="E54" s="190"/>
      <c r="F54" s="190"/>
      <c r="G54" s="190"/>
      <c r="H54" s="196"/>
      <c r="I54" s="190"/>
      <c r="J54" s="196" t="s">
        <v>279</v>
      </c>
      <c r="K54" s="190"/>
      <c r="L54" s="197"/>
      <c r="M54" s="197"/>
      <c r="N54" s="198"/>
      <c r="O54" s="190" t="s">
        <v>279</v>
      </c>
      <c r="P54" s="197"/>
    </row>
    <row r="55" spans="1:16" ht="12.75">
      <c r="A55" s="202"/>
      <c r="B55" s="200"/>
      <c r="C55" s="200"/>
      <c r="D55" s="201"/>
      <c r="E55" s="201"/>
      <c r="F55" s="201"/>
      <c r="G55" s="201"/>
      <c r="H55" s="196"/>
      <c r="I55" s="201"/>
      <c r="J55" s="196" t="s">
        <v>157</v>
      </c>
      <c r="K55" s="201"/>
      <c r="L55" s="202"/>
      <c r="M55" s="202"/>
      <c r="N55" s="203"/>
      <c r="O55" s="201" t="s">
        <v>157</v>
      </c>
      <c r="P55" s="202"/>
    </row>
    <row r="56" spans="1:16" ht="12.75">
      <c r="A56" s="202">
        <v>1</v>
      </c>
      <c r="B56" s="202">
        <v>2</v>
      </c>
      <c r="C56" s="86">
        <v>3</v>
      </c>
      <c r="D56" s="87">
        <v>4</v>
      </c>
      <c r="E56" s="87">
        <v>5</v>
      </c>
      <c r="F56" s="87">
        <v>6</v>
      </c>
      <c r="G56" s="87">
        <v>7</v>
      </c>
      <c r="H56" s="87">
        <v>8</v>
      </c>
      <c r="I56" s="87">
        <v>9</v>
      </c>
      <c r="J56" s="87">
        <v>10</v>
      </c>
      <c r="K56" s="87">
        <v>11</v>
      </c>
      <c r="L56" s="86">
        <v>12</v>
      </c>
      <c r="M56" s="86">
        <v>13</v>
      </c>
      <c r="N56" s="86">
        <v>14</v>
      </c>
      <c r="O56" s="86">
        <v>15</v>
      </c>
      <c r="P56" s="86">
        <v>16</v>
      </c>
    </row>
    <row r="57" spans="1:16" ht="12.75">
      <c r="A57" s="540">
        <v>754</v>
      </c>
      <c r="B57" s="524"/>
      <c r="C57" s="540" t="s">
        <v>166</v>
      </c>
      <c r="D57" s="541"/>
      <c r="E57" s="542"/>
      <c r="F57" s="541"/>
      <c r="G57" s="542"/>
      <c r="H57" s="541"/>
      <c r="I57" s="542"/>
      <c r="J57" s="543"/>
      <c r="K57" s="544"/>
      <c r="L57" s="545"/>
      <c r="M57" s="545"/>
      <c r="N57" s="546"/>
      <c r="O57" s="545"/>
      <c r="P57" s="547"/>
    </row>
    <row r="58" spans="1:16" ht="12.75">
      <c r="A58" s="531"/>
      <c r="B58" s="531"/>
      <c r="C58" s="531" t="s">
        <v>404</v>
      </c>
      <c r="D58" s="548">
        <f>D59+D60</f>
        <v>4127800</v>
      </c>
      <c r="E58" s="532">
        <f>E59+E60</f>
        <v>4127800</v>
      </c>
      <c r="F58" s="548">
        <f>SUM(F59:F60)</f>
        <v>3687691</v>
      </c>
      <c r="G58" s="532">
        <f>G59+G60</f>
        <v>259609</v>
      </c>
      <c r="H58" s="548">
        <v>0</v>
      </c>
      <c r="I58" s="532">
        <f>I59</f>
        <v>180500</v>
      </c>
      <c r="J58" s="535">
        <v>0</v>
      </c>
      <c r="K58" s="549">
        <v>0</v>
      </c>
      <c r="L58" s="535">
        <v>0</v>
      </c>
      <c r="M58" s="535">
        <v>0</v>
      </c>
      <c r="N58" s="550">
        <v>0</v>
      </c>
      <c r="O58" s="551">
        <v>0</v>
      </c>
      <c r="P58" s="552">
        <v>0</v>
      </c>
    </row>
    <row r="59" spans="1:16" ht="12.75">
      <c r="A59" s="250"/>
      <c r="B59" s="251">
        <v>75411</v>
      </c>
      <c r="C59" s="490" t="s">
        <v>395</v>
      </c>
      <c r="D59" s="214">
        <f>E59</f>
        <v>4114000</v>
      </c>
      <c r="E59" s="214">
        <f>F59+G59+I59</f>
        <v>4114000</v>
      </c>
      <c r="F59" s="214">
        <v>3687691</v>
      </c>
      <c r="G59" s="214">
        <v>245809</v>
      </c>
      <c r="H59" s="214">
        <v>0</v>
      </c>
      <c r="I59" s="214">
        <v>180500</v>
      </c>
      <c r="J59" s="216">
        <v>0</v>
      </c>
      <c r="K59" s="220">
        <v>0</v>
      </c>
      <c r="L59" s="221">
        <v>0</v>
      </c>
      <c r="M59" s="221">
        <v>0</v>
      </c>
      <c r="N59" s="224">
        <v>0</v>
      </c>
      <c r="O59" s="222">
        <v>0</v>
      </c>
      <c r="P59" s="222">
        <v>0</v>
      </c>
    </row>
    <row r="60" spans="1:16" ht="12.75">
      <c r="A60" s="252"/>
      <c r="B60" s="256">
        <v>75421</v>
      </c>
      <c r="C60" s="253" t="s">
        <v>167</v>
      </c>
      <c r="D60" s="220">
        <f>E60</f>
        <v>13800</v>
      </c>
      <c r="E60" s="220">
        <f>G60</f>
        <v>13800</v>
      </c>
      <c r="F60" s="220">
        <v>0</v>
      </c>
      <c r="G60" s="220">
        <v>13800</v>
      </c>
      <c r="H60" s="220">
        <v>0</v>
      </c>
      <c r="I60" s="220">
        <v>0</v>
      </c>
      <c r="J60" s="216">
        <v>0</v>
      </c>
      <c r="K60" s="253">
        <v>0</v>
      </c>
      <c r="L60" s="221">
        <v>0</v>
      </c>
      <c r="M60" s="221">
        <v>0</v>
      </c>
      <c r="N60" s="224">
        <v>0</v>
      </c>
      <c r="O60" s="222">
        <v>0</v>
      </c>
      <c r="P60" s="222">
        <v>0</v>
      </c>
    </row>
    <row r="61" spans="1:16" ht="12.75">
      <c r="A61" s="654">
        <v>755</v>
      </c>
      <c r="B61" s="537"/>
      <c r="C61" s="537" t="s">
        <v>374</v>
      </c>
      <c r="D61" s="655">
        <f>D62</f>
        <v>132000</v>
      </c>
      <c r="E61" s="655">
        <f>E62</f>
        <v>132000</v>
      </c>
      <c r="F61" s="655">
        <v>0</v>
      </c>
      <c r="G61" s="655">
        <f>G62</f>
        <v>71940</v>
      </c>
      <c r="H61" s="655">
        <f>H62</f>
        <v>60060</v>
      </c>
      <c r="I61" s="655">
        <v>0</v>
      </c>
      <c r="J61" s="656">
        <v>0</v>
      </c>
      <c r="K61" s="537">
        <v>0</v>
      </c>
      <c r="L61" s="657">
        <v>0</v>
      </c>
      <c r="M61" s="657">
        <v>0</v>
      </c>
      <c r="N61" s="657">
        <v>0</v>
      </c>
      <c r="O61" s="658">
        <v>0</v>
      </c>
      <c r="P61" s="658">
        <v>0</v>
      </c>
    </row>
    <row r="62" spans="1:16" ht="12.75">
      <c r="A62" s="252"/>
      <c r="B62" s="251">
        <v>75515</v>
      </c>
      <c r="C62" s="253" t="s">
        <v>349</v>
      </c>
      <c r="D62" s="220">
        <f>E62+M62</f>
        <v>132000</v>
      </c>
      <c r="E62" s="220">
        <v>132000</v>
      </c>
      <c r="F62" s="220">
        <v>0</v>
      </c>
      <c r="G62" s="220">
        <v>71940</v>
      </c>
      <c r="H62" s="220">
        <v>60060</v>
      </c>
      <c r="I62" s="220">
        <v>0</v>
      </c>
      <c r="J62" s="216">
        <v>0</v>
      </c>
      <c r="K62" s="253">
        <v>0</v>
      </c>
      <c r="L62" s="221">
        <v>0</v>
      </c>
      <c r="M62" s="221">
        <v>0</v>
      </c>
      <c r="N62" s="224">
        <v>0</v>
      </c>
      <c r="O62" s="222">
        <v>0</v>
      </c>
      <c r="P62" s="222">
        <v>0</v>
      </c>
    </row>
    <row r="63" spans="1:16" ht="12.75">
      <c r="A63" s="524">
        <v>757</v>
      </c>
      <c r="B63" s="537"/>
      <c r="C63" s="537" t="s">
        <v>168</v>
      </c>
      <c r="D63" s="538">
        <f>D64</f>
        <v>355000</v>
      </c>
      <c r="E63" s="538">
        <f>E64</f>
        <v>355000</v>
      </c>
      <c r="F63" s="538">
        <v>0</v>
      </c>
      <c r="G63" s="538">
        <v>0</v>
      </c>
      <c r="H63" s="538">
        <v>0</v>
      </c>
      <c r="I63" s="538">
        <v>0</v>
      </c>
      <c r="J63" s="528">
        <v>0</v>
      </c>
      <c r="K63" s="528">
        <v>0</v>
      </c>
      <c r="L63" s="553">
        <f>L64</f>
        <v>355000</v>
      </c>
      <c r="M63" s="528">
        <v>0</v>
      </c>
      <c r="N63" s="554">
        <v>0</v>
      </c>
      <c r="O63" s="554">
        <v>0</v>
      </c>
      <c r="P63" s="554">
        <v>0</v>
      </c>
    </row>
    <row r="64" spans="1:16" ht="12.75">
      <c r="A64" s="255"/>
      <c r="B64" s="218">
        <v>75702</v>
      </c>
      <c r="C64" s="253" t="s">
        <v>169</v>
      </c>
      <c r="D64" s="220">
        <f>E64</f>
        <v>355000</v>
      </c>
      <c r="E64" s="220">
        <f>L64</f>
        <v>355000</v>
      </c>
      <c r="F64" s="220">
        <v>0</v>
      </c>
      <c r="G64" s="220">
        <v>0</v>
      </c>
      <c r="H64" s="220">
        <v>0</v>
      </c>
      <c r="I64" s="220">
        <v>0</v>
      </c>
      <c r="J64" s="216">
        <v>0</v>
      </c>
      <c r="K64" s="221">
        <v>0</v>
      </c>
      <c r="L64" s="254">
        <v>355000</v>
      </c>
      <c r="M64" s="221">
        <v>0</v>
      </c>
      <c r="N64" s="222">
        <v>0</v>
      </c>
      <c r="O64" s="222">
        <v>0</v>
      </c>
      <c r="P64" s="222">
        <v>0</v>
      </c>
    </row>
    <row r="65" spans="1:16" ht="12.75">
      <c r="A65" s="537">
        <v>758</v>
      </c>
      <c r="B65" s="524"/>
      <c r="C65" s="537" t="s">
        <v>109</v>
      </c>
      <c r="D65" s="538">
        <f>D66</f>
        <v>377500</v>
      </c>
      <c r="E65" s="538">
        <f>E66</f>
        <v>377500</v>
      </c>
      <c r="F65" s="538"/>
      <c r="G65" s="538">
        <f>G66</f>
        <v>377500</v>
      </c>
      <c r="H65" s="538">
        <v>0</v>
      </c>
      <c r="I65" s="538">
        <v>0</v>
      </c>
      <c r="J65" s="528">
        <v>0</v>
      </c>
      <c r="K65" s="528">
        <v>0</v>
      </c>
      <c r="L65" s="528">
        <v>0</v>
      </c>
      <c r="M65" s="528">
        <v>0</v>
      </c>
      <c r="N65" s="554">
        <v>0</v>
      </c>
      <c r="O65" s="554">
        <v>0</v>
      </c>
      <c r="P65" s="554">
        <v>0</v>
      </c>
    </row>
    <row r="66" spans="1:16" ht="12.75">
      <c r="A66" s="255"/>
      <c r="B66" s="256">
        <v>75818</v>
      </c>
      <c r="C66" s="491" t="s">
        <v>170</v>
      </c>
      <c r="D66" s="220">
        <f>D67+D68</f>
        <v>377500</v>
      </c>
      <c r="E66" s="220">
        <f>E67+E68</f>
        <v>377500</v>
      </c>
      <c r="F66" s="220"/>
      <c r="G66" s="220">
        <f>G67+G68</f>
        <v>377500</v>
      </c>
      <c r="H66" s="220">
        <v>0</v>
      </c>
      <c r="I66" s="220">
        <v>0</v>
      </c>
      <c r="J66" s="216">
        <v>0</v>
      </c>
      <c r="K66" s="221">
        <v>0</v>
      </c>
      <c r="L66" s="221">
        <v>0</v>
      </c>
      <c r="M66" s="221">
        <v>0</v>
      </c>
      <c r="N66" s="224">
        <v>0</v>
      </c>
      <c r="O66" s="224">
        <v>0</v>
      </c>
      <c r="P66" s="224">
        <v>0</v>
      </c>
    </row>
    <row r="67" spans="1:16" ht="12.75">
      <c r="A67" s="257"/>
      <c r="B67" s="258"/>
      <c r="C67" s="226" t="s">
        <v>171</v>
      </c>
      <c r="D67" s="227">
        <f>E67</f>
        <v>250200</v>
      </c>
      <c r="E67" s="227">
        <f>G67</f>
        <v>250200</v>
      </c>
      <c r="F67" s="227"/>
      <c r="G67" s="227">
        <v>250200</v>
      </c>
      <c r="H67" s="227">
        <v>0</v>
      </c>
      <c r="I67" s="227">
        <v>0</v>
      </c>
      <c r="J67" s="229">
        <v>0</v>
      </c>
      <c r="K67" s="229">
        <v>0</v>
      </c>
      <c r="L67" s="229">
        <v>0</v>
      </c>
      <c r="M67" s="229">
        <v>0</v>
      </c>
      <c r="N67" s="222">
        <v>0</v>
      </c>
      <c r="O67" s="222">
        <v>0</v>
      </c>
      <c r="P67" s="222">
        <v>0</v>
      </c>
    </row>
    <row r="68" spans="1:16" ht="12.75">
      <c r="A68" s="259"/>
      <c r="B68" s="260"/>
      <c r="C68" s="226" t="s">
        <v>172</v>
      </c>
      <c r="D68" s="227">
        <f>E68</f>
        <v>127300</v>
      </c>
      <c r="E68" s="227">
        <f>G68</f>
        <v>127300</v>
      </c>
      <c r="F68" s="227"/>
      <c r="G68" s="227">
        <v>127300</v>
      </c>
      <c r="H68" s="227">
        <v>0</v>
      </c>
      <c r="I68" s="227">
        <v>0</v>
      </c>
      <c r="J68" s="229">
        <v>0</v>
      </c>
      <c r="K68" s="229">
        <v>0</v>
      </c>
      <c r="L68" s="229">
        <v>0</v>
      </c>
      <c r="M68" s="229">
        <v>0</v>
      </c>
      <c r="N68" s="222">
        <v>0</v>
      </c>
      <c r="O68" s="222">
        <v>0</v>
      </c>
      <c r="P68" s="222">
        <v>0</v>
      </c>
    </row>
    <row r="69" spans="1:16" ht="12.75">
      <c r="A69" s="524">
        <v>801</v>
      </c>
      <c r="B69" s="524"/>
      <c r="C69" s="537" t="s">
        <v>114</v>
      </c>
      <c r="D69" s="538">
        <f>E69+M69</f>
        <v>19652101</v>
      </c>
      <c r="E69" s="655">
        <f>E70+E86+E102+E107+E113+E147+E84+E73+E75+E79+E128+E119</f>
        <v>19652101</v>
      </c>
      <c r="F69" s="538">
        <f>F70+F86+F102+F107+F84+F147+F73+F75+F79+F113+F119+F128</f>
        <v>16267227</v>
      </c>
      <c r="G69" s="538">
        <f>G70+G86+G102+G107+G113+G147+G84+G73+G75+G79+G119+G128</f>
        <v>2041353</v>
      </c>
      <c r="H69" s="555">
        <f>+H102+H107+H70+H79</f>
        <v>1200034</v>
      </c>
      <c r="I69" s="538">
        <f>I70+I86+I102+I107+I84+I113+I126+I73+I75+I79+I119+I128+I147</f>
        <v>143487</v>
      </c>
      <c r="J69" s="553">
        <v>0</v>
      </c>
      <c r="K69" s="528">
        <v>0</v>
      </c>
      <c r="L69" s="528">
        <v>0</v>
      </c>
      <c r="M69" s="528">
        <f>M70</f>
        <v>0</v>
      </c>
      <c r="N69" s="528">
        <f>N70</f>
        <v>0</v>
      </c>
      <c r="O69" s="528">
        <v>0</v>
      </c>
      <c r="P69" s="528">
        <v>0</v>
      </c>
    </row>
    <row r="70" spans="1:16" ht="12.75">
      <c r="A70" s="724"/>
      <c r="B70" s="256">
        <v>80102</v>
      </c>
      <c r="C70" s="218" t="s">
        <v>173</v>
      </c>
      <c r="D70" s="220">
        <f>D71+D72</f>
        <v>2926475</v>
      </c>
      <c r="E70" s="220">
        <f>E71+E72</f>
        <v>2926475</v>
      </c>
      <c r="F70" s="220">
        <f>F71</f>
        <v>2189717</v>
      </c>
      <c r="G70" s="220">
        <f>G71</f>
        <v>132455</v>
      </c>
      <c r="H70" s="220">
        <f>H72</f>
        <v>521911</v>
      </c>
      <c r="I70" s="220">
        <f>I71</f>
        <v>82392</v>
      </c>
      <c r="J70" s="254">
        <v>0</v>
      </c>
      <c r="K70" s="221">
        <v>0</v>
      </c>
      <c r="L70" s="221">
        <v>0</v>
      </c>
      <c r="M70" s="221">
        <f>M71</f>
        <v>0</v>
      </c>
      <c r="N70" s="224">
        <f>N71</f>
        <v>0</v>
      </c>
      <c r="O70" s="224">
        <v>0</v>
      </c>
      <c r="P70" s="224">
        <v>0</v>
      </c>
    </row>
    <row r="71" spans="1:16" ht="12.75">
      <c r="A71" s="720"/>
      <c r="B71" s="258"/>
      <c r="C71" s="226" t="s">
        <v>302</v>
      </c>
      <c r="D71" s="227">
        <f>E71</f>
        <v>2404564</v>
      </c>
      <c r="E71" s="227">
        <f>F71+G71+I71</f>
        <v>2404564</v>
      </c>
      <c r="F71" s="227">
        <v>2189717</v>
      </c>
      <c r="G71" s="227">
        <v>132455</v>
      </c>
      <c r="H71" s="227">
        <v>0</v>
      </c>
      <c r="I71" s="227">
        <v>82392</v>
      </c>
      <c r="J71" s="229">
        <v>0</v>
      </c>
      <c r="K71" s="229">
        <v>0</v>
      </c>
      <c r="L71" s="229">
        <v>0</v>
      </c>
      <c r="M71" s="229">
        <v>0</v>
      </c>
      <c r="N71" s="222">
        <v>0</v>
      </c>
      <c r="O71" s="222">
        <v>0</v>
      </c>
      <c r="P71" s="222">
        <v>0</v>
      </c>
    </row>
    <row r="72" spans="1:16" ht="12.75">
      <c r="A72" s="720"/>
      <c r="B72" s="260"/>
      <c r="C72" s="226" t="s">
        <v>174</v>
      </c>
      <c r="D72" s="227">
        <f>E72</f>
        <v>521911</v>
      </c>
      <c r="E72" s="227">
        <f>H72</f>
        <v>521911</v>
      </c>
      <c r="F72" s="227">
        <v>0</v>
      </c>
      <c r="G72" s="227">
        <v>0</v>
      </c>
      <c r="H72" s="227">
        <v>521911</v>
      </c>
      <c r="I72" s="227">
        <v>0</v>
      </c>
      <c r="J72" s="228">
        <v>0</v>
      </c>
      <c r="K72" s="229">
        <v>0</v>
      </c>
      <c r="L72" s="229">
        <v>0</v>
      </c>
      <c r="M72" s="229">
        <v>0</v>
      </c>
      <c r="N72" s="222">
        <v>0</v>
      </c>
      <c r="O72" s="222">
        <v>0</v>
      </c>
      <c r="P72" s="222">
        <v>0</v>
      </c>
    </row>
    <row r="73" spans="1:16" ht="12.75">
      <c r="A73" s="257"/>
      <c r="B73" s="250">
        <v>80105</v>
      </c>
      <c r="C73" s="218" t="s">
        <v>353</v>
      </c>
      <c r="D73" s="220">
        <f>E73</f>
        <v>677100</v>
      </c>
      <c r="E73" s="220">
        <f>E74</f>
        <v>677100</v>
      </c>
      <c r="F73" s="220">
        <f>F74</f>
        <v>589437</v>
      </c>
      <c r="G73" s="220">
        <f>G74</f>
        <v>65483</v>
      </c>
      <c r="H73" s="220">
        <v>0</v>
      </c>
      <c r="I73" s="220">
        <f>I74</f>
        <v>22180</v>
      </c>
      <c r="J73" s="216">
        <v>0</v>
      </c>
      <c r="K73" s="221">
        <v>0</v>
      </c>
      <c r="L73" s="221">
        <v>0</v>
      </c>
      <c r="M73" s="221">
        <v>0</v>
      </c>
      <c r="N73" s="224">
        <v>0</v>
      </c>
      <c r="O73" s="224">
        <v>0</v>
      </c>
      <c r="P73" s="224"/>
    </row>
    <row r="74" spans="1:16" ht="12.75">
      <c r="A74" s="257"/>
      <c r="B74" s="260"/>
      <c r="C74" s="226" t="s">
        <v>302</v>
      </c>
      <c r="D74" s="227">
        <f>E74</f>
        <v>677100</v>
      </c>
      <c r="E74" s="227">
        <f>F74+G74+I74</f>
        <v>677100</v>
      </c>
      <c r="F74" s="227">
        <v>589437</v>
      </c>
      <c r="G74" s="227">
        <v>65483</v>
      </c>
      <c r="H74" s="227">
        <v>0</v>
      </c>
      <c r="I74" s="227">
        <v>22180</v>
      </c>
      <c r="J74" s="228">
        <v>0</v>
      </c>
      <c r="K74" s="229">
        <v>0</v>
      </c>
      <c r="L74" s="229">
        <v>0</v>
      </c>
      <c r="M74" s="229">
        <v>0</v>
      </c>
      <c r="N74" s="222">
        <v>0</v>
      </c>
      <c r="O74" s="222">
        <v>0</v>
      </c>
      <c r="P74" s="222">
        <v>0</v>
      </c>
    </row>
    <row r="75" spans="1:16" ht="12.75">
      <c r="A75" s="257"/>
      <c r="B75" s="256">
        <v>80115</v>
      </c>
      <c r="C75" s="218" t="s">
        <v>378</v>
      </c>
      <c r="D75" s="220">
        <f>E75+M75</f>
        <v>8045975</v>
      </c>
      <c r="E75" s="220">
        <f>SUM(E76:E78)</f>
        <v>8045975</v>
      </c>
      <c r="F75" s="220">
        <f>SUM(F76:F78)</f>
        <v>7332626</v>
      </c>
      <c r="G75" s="220">
        <f>SUM(G76:G78)</f>
        <v>702049</v>
      </c>
      <c r="H75" s="220">
        <f>SUM(H76:H78)</f>
        <v>0</v>
      </c>
      <c r="I75" s="220">
        <f>SUM(I76:I78)</f>
        <v>11300</v>
      </c>
      <c r="J75" s="216">
        <v>0</v>
      </c>
      <c r="K75" s="221">
        <v>0</v>
      </c>
      <c r="L75" s="221">
        <v>0</v>
      </c>
      <c r="M75" s="224">
        <v>0</v>
      </c>
      <c r="N75" s="224">
        <v>0</v>
      </c>
      <c r="O75" s="224">
        <v>0</v>
      </c>
      <c r="P75" s="224">
        <v>0</v>
      </c>
    </row>
    <row r="76" spans="1:16" ht="12.75">
      <c r="A76" s="257"/>
      <c r="B76" s="718"/>
      <c r="C76" s="226" t="s">
        <v>289</v>
      </c>
      <c r="D76" s="227">
        <f>E76</f>
        <v>1290397</v>
      </c>
      <c r="E76" s="227">
        <f>F76+G76+I76</f>
        <v>1290397</v>
      </c>
      <c r="F76" s="227">
        <v>1116197</v>
      </c>
      <c r="G76" s="227">
        <v>169900</v>
      </c>
      <c r="H76" s="227">
        <v>0</v>
      </c>
      <c r="I76" s="227">
        <v>4300</v>
      </c>
      <c r="J76" s="228">
        <v>0</v>
      </c>
      <c r="K76" s="229">
        <v>0</v>
      </c>
      <c r="L76" s="229">
        <v>0</v>
      </c>
      <c r="M76" s="222">
        <v>0</v>
      </c>
      <c r="N76" s="222">
        <v>0</v>
      </c>
      <c r="O76" s="222">
        <v>0</v>
      </c>
      <c r="P76" s="222">
        <v>0</v>
      </c>
    </row>
    <row r="77" spans="1:16" ht="12.75">
      <c r="A77" s="257"/>
      <c r="B77" s="718"/>
      <c r="C77" s="226" t="s">
        <v>177</v>
      </c>
      <c r="D77" s="227">
        <f>E77</f>
        <v>0</v>
      </c>
      <c r="E77" s="227">
        <f>F77+G77+H77+I77</f>
        <v>0</v>
      </c>
      <c r="F77" s="227">
        <v>0</v>
      </c>
      <c r="G77" s="227">
        <v>0</v>
      </c>
      <c r="H77" s="227">
        <v>0</v>
      </c>
      <c r="I77" s="227">
        <v>0</v>
      </c>
      <c r="J77" s="228">
        <v>0</v>
      </c>
      <c r="K77" s="229">
        <v>0</v>
      </c>
      <c r="L77" s="229">
        <v>0</v>
      </c>
      <c r="M77" s="222">
        <v>0</v>
      </c>
      <c r="N77" s="222">
        <v>0</v>
      </c>
      <c r="O77" s="222">
        <v>0</v>
      </c>
      <c r="P77" s="222">
        <v>0</v>
      </c>
    </row>
    <row r="78" spans="1:16" ht="12.75">
      <c r="A78" s="257"/>
      <c r="B78" s="718"/>
      <c r="C78" s="226" t="s">
        <v>436</v>
      </c>
      <c r="D78" s="227">
        <f>E78</f>
        <v>6755578</v>
      </c>
      <c r="E78" s="227">
        <f>F78+G78+H78+I78</f>
        <v>6755578</v>
      </c>
      <c r="F78" s="227">
        <v>6216429</v>
      </c>
      <c r="G78" s="227">
        <v>532149</v>
      </c>
      <c r="H78" s="227">
        <v>0</v>
      </c>
      <c r="I78" s="227">
        <v>7000</v>
      </c>
      <c r="J78" s="228">
        <v>0</v>
      </c>
      <c r="K78" s="229">
        <v>0</v>
      </c>
      <c r="L78" s="229">
        <v>0</v>
      </c>
      <c r="M78" s="222">
        <v>0</v>
      </c>
      <c r="N78" s="222">
        <v>0</v>
      </c>
      <c r="O78" s="222">
        <v>0</v>
      </c>
      <c r="P78" s="222">
        <v>0</v>
      </c>
    </row>
    <row r="79" spans="1:16" ht="12.75">
      <c r="A79" s="720"/>
      <c r="B79" s="256">
        <v>80117</v>
      </c>
      <c r="C79" s="218" t="s">
        <v>377</v>
      </c>
      <c r="D79" s="220">
        <f>D80+D81+D82+D83</f>
        <v>2914152</v>
      </c>
      <c r="E79" s="220">
        <f>E80+E81+E82+E83</f>
        <v>2914152</v>
      </c>
      <c r="F79" s="220">
        <f>SUM(F80:F82)</f>
        <v>2202727</v>
      </c>
      <c r="G79" s="220">
        <f>SUM(G80:G82)</f>
        <v>233547</v>
      </c>
      <c r="H79" s="220">
        <f>H83</f>
        <v>474521</v>
      </c>
      <c r="I79" s="220">
        <f>I80+I81+I82</f>
        <v>3357</v>
      </c>
      <c r="J79" s="216">
        <v>0</v>
      </c>
      <c r="K79" s="221">
        <v>0</v>
      </c>
      <c r="L79" s="221">
        <v>0</v>
      </c>
      <c r="M79" s="224">
        <v>0</v>
      </c>
      <c r="N79" s="224">
        <v>0</v>
      </c>
      <c r="O79" s="224">
        <v>0</v>
      </c>
      <c r="P79" s="224">
        <v>0</v>
      </c>
    </row>
    <row r="80" spans="1:16" ht="12.75">
      <c r="A80" s="720"/>
      <c r="B80" s="718"/>
      <c r="C80" s="226" t="s">
        <v>289</v>
      </c>
      <c r="D80" s="227">
        <f>E80</f>
        <v>190763</v>
      </c>
      <c r="E80" s="227">
        <f>F80+G80+H80+I80</f>
        <v>190763</v>
      </c>
      <c r="F80" s="227">
        <v>153663</v>
      </c>
      <c r="G80" s="227">
        <v>36500</v>
      </c>
      <c r="H80" s="227"/>
      <c r="I80" s="227">
        <v>600</v>
      </c>
      <c r="J80" s="228">
        <v>0</v>
      </c>
      <c r="K80" s="229">
        <v>0</v>
      </c>
      <c r="L80" s="229">
        <v>0</v>
      </c>
      <c r="M80" s="222">
        <v>0</v>
      </c>
      <c r="N80" s="222">
        <v>0</v>
      </c>
      <c r="O80" s="222">
        <v>0</v>
      </c>
      <c r="P80" s="222">
        <v>0</v>
      </c>
    </row>
    <row r="81" spans="1:16" ht="12.75">
      <c r="A81" s="720"/>
      <c r="B81" s="718"/>
      <c r="C81" s="226" t="s">
        <v>177</v>
      </c>
      <c r="D81" s="227">
        <f>E81</f>
        <v>403169</v>
      </c>
      <c r="E81" s="227">
        <f>F81+G81+I81</f>
        <v>403169</v>
      </c>
      <c r="F81" s="227">
        <v>338865</v>
      </c>
      <c r="G81" s="227">
        <v>63447</v>
      </c>
      <c r="H81" s="227"/>
      <c r="I81" s="227">
        <v>857</v>
      </c>
      <c r="J81" s="228">
        <v>0</v>
      </c>
      <c r="K81" s="229">
        <v>0</v>
      </c>
      <c r="L81" s="229">
        <v>0</v>
      </c>
      <c r="M81" s="222">
        <v>0</v>
      </c>
      <c r="N81" s="222">
        <v>0</v>
      </c>
      <c r="O81" s="222">
        <v>0</v>
      </c>
      <c r="P81" s="222">
        <v>0</v>
      </c>
    </row>
    <row r="82" spans="1:16" ht="12.75">
      <c r="A82" s="720"/>
      <c r="B82" s="718"/>
      <c r="C82" s="226" t="s">
        <v>436</v>
      </c>
      <c r="D82" s="227">
        <f>E82</f>
        <v>1845699</v>
      </c>
      <c r="E82" s="227">
        <f>F82+G82+I82</f>
        <v>1845699</v>
      </c>
      <c r="F82" s="227">
        <v>1710199</v>
      </c>
      <c r="G82" s="227">
        <v>133600</v>
      </c>
      <c r="H82" s="227">
        <v>0</v>
      </c>
      <c r="I82" s="227">
        <v>1900</v>
      </c>
      <c r="J82" s="228">
        <v>0</v>
      </c>
      <c r="K82" s="229">
        <v>0</v>
      </c>
      <c r="L82" s="229">
        <v>0</v>
      </c>
      <c r="M82" s="222">
        <v>0</v>
      </c>
      <c r="N82" s="222">
        <v>0</v>
      </c>
      <c r="O82" s="222">
        <v>0</v>
      </c>
      <c r="P82" s="222">
        <v>0</v>
      </c>
    </row>
    <row r="83" spans="1:16" ht="12.75">
      <c r="A83" s="720"/>
      <c r="B83" s="494"/>
      <c r="C83" s="226" t="s">
        <v>174</v>
      </c>
      <c r="D83" s="227">
        <f>E83</f>
        <v>474521</v>
      </c>
      <c r="E83" s="227">
        <f>H83</f>
        <v>474521</v>
      </c>
      <c r="F83" s="227">
        <v>0</v>
      </c>
      <c r="G83" s="227">
        <v>0</v>
      </c>
      <c r="H83" s="227">
        <v>474521</v>
      </c>
      <c r="I83" s="227">
        <v>0</v>
      </c>
      <c r="J83" s="228">
        <v>0</v>
      </c>
      <c r="K83" s="229">
        <v>0</v>
      </c>
      <c r="L83" s="229">
        <v>0</v>
      </c>
      <c r="M83" s="222">
        <v>0</v>
      </c>
      <c r="N83" s="222">
        <v>0</v>
      </c>
      <c r="O83" s="222">
        <v>0</v>
      </c>
      <c r="P83" s="222">
        <v>0</v>
      </c>
    </row>
    <row r="84" spans="1:16" ht="12.75">
      <c r="A84" s="257"/>
      <c r="B84" s="268">
        <v>80134</v>
      </c>
      <c r="C84" s="218" t="s">
        <v>303</v>
      </c>
      <c r="D84" s="220">
        <f>E84+M84</f>
        <v>0</v>
      </c>
      <c r="E84" s="220">
        <f>E85</f>
        <v>0</v>
      </c>
      <c r="F84" s="220">
        <f>F85</f>
        <v>0</v>
      </c>
      <c r="G84" s="220">
        <f>G85</f>
        <v>0</v>
      </c>
      <c r="H84" s="220">
        <f>H85</f>
        <v>0</v>
      </c>
      <c r="I84" s="220">
        <f>I85</f>
        <v>0</v>
      </c>
      <c r="J84" s="216">
        <v>0</v>
      </c>
      <c r="K84" s="221">
        <v>0</v>
      </c>
      <c r="L84" s="221">
        <v>0</v>
      </c>
      <c r="M84" s="224">
        <v>0</v>
      </c>
      <c r="N84" s="224">
        <v>0</v>
      </c>
      <c r="O84" s="224">
        <v>0</v>
      </c>
      <c r="P84" s="224">
        <v>0</v>
      </c>
    </row>
    <row r="85" spans="1:16" ht="12.75">
      <c r="A85" s="257"/>
      <c r="B85" s="269"/>
      <c r="C85" s="226" t="s">
        <v>302</v>
      </c>
      <c r="D85" s="227">
        <f>E85</f>
        <v>0</v>
      </c>
      <c r="E85" s="227">
        <f>SUM(F85:L85)</f>
        <v>0</v>
      </c>
      <c r="F85" s="227">
        <v>0</v>
      </c>
      <c r="G85" s="227">
        <v>0</v>
      </c>
      <c r="H85" s="227">
        <v>0</v>
      </c>
      <c r="I85" s="227">
        <v>0</v>
      </c>
      <c r="J85" s="228">
        <v>0</v>
      </c>
      <c r="K85" s="229">
        <v>0</v>
      </c>
      <c r="L85" s="229">
        <v>0</v>
      </c>
      <c r="M85" s="222">
        <v>0</v>
      </c>
      <c r="N85" s="222">
        <v>0</v>
      </c>
      <c r="O85" s="222">
        <v>0</v>
      </c>
      <c r="P85" s="222">
        <v>0</v>
      </c>
    </row>
    <row r="86" spans="1:16" ht="12.75">
      <c r="A86" s="257"/>
      <c r="B86" s="223">
        <v>80144</v>
      </c>
      <c r="C86" s="218" t="s">
        <v>175</v>
      </c>
      <c r="D86" s="220">
        <f>D87</f>
        <v>338598</v>
      </c>
      <c r="E86" s="220">
        <f>E87</f>
        <v>338598</v>
      </c>
      <c r="F86" s="220">
        <f>F87</f>
        <v>300009</v>
      </c>
      <c r="G86" s="220">
        <f>G87</f>
        <v>27523</v>
      </c>
      <c r="H86" s="220">
        <v>0</v>
      </c>
      <c r="I86" s="220">
        <f>I87</f>
        <v>11066</v>
      </c>
      <c r="J86" s="216">
        <v>0</v>
      </c>
      <c r="K86" s="221">
        <v>0</v>
      </c>
      <c r="L86" s="229">
        <v>0</v>
      </c>
      <c r="M86" s="222">
        <v>0</v>
      </c>
      <c r="N86" s="222">
        <v>0</v>
      </c>
      <c r="O86" s="222">
        <v>0</v>
      </c>
      <c r="P86" s="222">
        <v>0</v>
      </c>
    </row>
    <row r="87" spans="1:16" ht="12.75">
      <c r="A87" s="259"/>
      <c r="B87" s="267"/>
      <c r="C87" s="226" t="s">
        <v>302</v>
      </c>
      <c r="D87" s="227">
        <f>E87</f>
        <v>338598</v>
      </c>
      <c r="E87" s="227">
        <f>F87+G87+I87</f>
        <v>338598</v>
      </c>
      <c r="F87" s="227">
        <v>300009</v>
      </c>
      <c r="G87" s="227">
        <v>27523</v>
      </c>
      <c r="H87" s="227">
        <v>0</v>
      </c>
      <c r="I87" s="227">
        <v>11066</v>
      </c>
      <c r="J87" s="228">
        <v>0</v>
      </c>
      <c r="K87" s="229">
        <v>0</v>
      </c>
      <c r="L87" s="229">
        <v>0</v>
      </c>
      <c r="M87" s="222">
        <v>0</v>
      </c>
      <c r="N87" s="222">
        <v>0</v>
      </c>
      <c r="O87" s="222">
        <v>0</v>
      </c>
      <c r="P87" s="222">
        <v>0</v>
      </c>
    </row>
    <row r="88" spans="1:16" ht="12.75">
      <c r="A88" s="719"/>
      <c r="B88" s="261"/>
      <c r="C88" s="262"/>
      <c r="D88" s="263"/>
      <c r="E88" s="263"/>
      <c r="F88" s="263"/>
      <c r="G88" s="263"/>
      <c r="H88" s="263"/>
      <c r="I88" s="263"/>
      <c r="J88" s="264"/>
      <c r="K88" s="264"/>
      <c r="L88" s="264"/>
      <c r="M88" s="239"/>
      <c r="N88" s="239"/>
      <c r="O88" s="239"/>
      <c r="P88" s="239"/>
    </row>
    <row r="89" spans="1:16" ht="12.75">
      <c r="A89" s="719"/>
      <c r="B89" s="261"/>
      <c r="C89" s="262"/>
      <c r="D89" s="263"/>
      <c r="E89" s="263"/>
      <c r="F89" s="263"/>
      <c r="G89" s="263"/>
      <c r="H89" s="263" t="s">
        <v>460</v>
      </c>
      <c r="I89" s="263"/>
      <c r="J89" s="264"/>
      <c r="K89" s="264"/>
      <c r="L89" s="264"/>
      <c r="M89" s="239"/>
      <c r="N89" s="239"/>
      <c r="O89" s="239"/>
      <c r="P89" s="239"/>
    </row>
    <row r="90" spans="1:16" ht="12.75">
      <c r="A90" s="719"/>
      <c r="B90" s="261"/>
      <c r="C90" s="262"/>
      <c r="D90" s="263"/>
      <c r="E90" s="263"/>
      <c r="F90" s="263"/>
      <c r="G90" s="263"/>
      <c r="H90" s="263"/>
      <c r="I90" s="263"/>
      <c r="J90" s="264"/>
      <c r="K90" s="264"/>
      <c r="L90" s="264"/>
      <c r="M90" s="239"/>
      <c r="N90" s="239"/>
      <c r="O90" s="239"/>
      <c r="P90" s="239"/>
    </row>
    <row r="91" spans="1:16" ht="12.75">
      <c r="A91" s="719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4"/>
      <c r="M91" s="239"/>
      <c r="N91" s="239"/>
      <c r="O91" s="239"/>
      <c r="P91" s="239"/>
    </row>
    <row r="92" spans="1:16" ht="12.75">
      <c r="A92" s="240"/>
      <c r="B92" s="178"/>
      <c r="C92" s="178"/>
      <c r="D92" s="179"/>
      <c r="E92" s="180"/>
      <c r="F92" s="181"/>
      <c r="G92" s="182" t="s">
        <v>67</v>
      </c>
      <c r="H92" s="183"/>
      <c r="I92" s="183"/>
      <c r="J92" s="184"/>
      <c r="K92" s="184"/>
      <c r="L92" s="185"/>
      <c r="M92" s="186"/>
      <c r="N92" s="187"/>
      <c r="O92" s="187"/>
      <c r="P92" s="188"/>
    </row>
    <row r="93" spans="1:16" ht="12.75">
      <c r="A93" s="241"/>
      <c r="B93" s="189"/>
      <c r="C93" s="189"/>
      <c r="D93" s="190"/>
      <c r="E93" s="242"/>
      <c r="F93" s="192"/>
      <c r="G93" s="193" t="s">
        <v>134</v>
      </c>
      <c r="H93" s="193"/>
      <c r="I93" s="193"/>
      <c r="J93" s="194"/>
      <c r="K93" s="194"/>
      <c r="L93" s="188"/>
      <c r="M93" s="189"/>
      <c r="N93" s="186" t="s">
        <v>134</v>
      </c>
      <c r="O93" s="187"/>
      <c r="P93" s="188"/>
    </row>
    <row r="94" spans="1:16" ht="12.75">
      <c r="A94" s="197" t="s">
        <v>1</v>
      </c>
      <c r="B94" s="195" t="s">
        <v>2</v>
      </c>
      <c r="C94" s="195" t="s">
        <v>135</v>
      </c>
      <c r="D94" s="190"/>
      <c r="E94" s="190"/>
      <c r="F94" s="190" t="s">
        <v>338</v>
      </c>
      <c r="G94" s="190" t="s">
        <v>6</v>
      </c>
      <c r="H94" s="196" t="s">
        <v>137</v>
      </c>
      <c r="I94" s="190" t="s">
        <v>138</v>
      </c>
      <c r="J94" s="196" t="s">
        <v>139</v>
      </c>
      <c r="K94" s="190" t="s">
        <v>140</v>
      </c>
      <c r="L94" s="197" t="s">
        <v>6</v>
      </c>
      <c r="M94" s="197" t="s">
        <v>140</v>
      </c>
      <c r="N94" s="198"/>
      <c r="O94" s="166" t="s">
        <v>134</v>
      </c>
      <c r="P94" s="166"/>
    </row>
    <row r="95" spans="1:16" ht="12.75">
      <c r="A95" s="197"/>
      <c r="B95" s="195"/>
      <c r="C95" s="195"/>
      <c r="D95" s="190" t="s">
        <v>66</v>
      </c>
      <c r="E95" s="190" t="s">
        <v>6</v>
      </c>
      <c r="F95" s="190" t="s">
        <v>141</v>
      </c>
      <c r="G95" s="190" t="s">
        <v>142</v>
      </c>
      <c r="H95" s="196" t="s">
        <v>143</v>
      </c>
      <c r="I95" s="190" t="s">
        <v>144</v>
      </c>
      <c r="J95" s="196" t="s">
        <v>145</v>
      </c>
      <c r="K95" s="190" t="s">
        <v>267</v>
      </c>
      <c r="L95" s="197" t="s">
        <v>218</v>
      </c>
      <c r="M95" s="197" t="s">
        <v>146</v>
      </c>
      <c r="N95" s="199" t="s">
        <v>272</v>
      </c>
      <c r="O95" s="197" t="s">
        <v>276</v>
      </c>
      <c r="P95" s="197" t="s">
        <v>280</v>
      </c>
    </row>
    <row r="96" spans="1:16" ht="12.75">
      <c r="A96" s="197"/>
      <c r="B96" s="195"/>
      <c r="C96" s="195"/>
      <c r="D96" s="190" t="s">
        <v>427</v>
      </c>
      <c r="E96" s="190" t="s">
        <v>147</v>
      </c>
      <c r="F96" s="190" t="s">
        <v>148</v>
      </c>
      <c r="G96" s="190" t="s">
        <v>339</v>
      </c>
      <c r="H96" s="196" t="s">
        <v>147</v>
      </c>
      <c r="I96" s="190" t="s">
        <v>150</v>
      </c>
      <c r="J96" s="196" t="s">
        <v>340</v>
      </c>
      <c r="K96" s="190" t="s">
        <v>268</v>
      </c>
      <c r="L96" s="197" t="s">
        <v>270</v>
      </c>
      <c r="M96" s="197"/>
      <c r="N96" s="198" t="s">
        <v>273</v>
      </c>
      <c r="O96" s="197" t="s">
        <v>277</v>
      </c>
      <c r="P96" s="197" t="s">
        <v>281</v>
      </c>
    </row>
    <row r="97" spans="1:16" ht="12.75">
      <c r="A97" s="197"/>
      <c r="B97" s="195"/>
      <c r="C97" s="195"/>
      <c r="D97" s="190" t="s">
        <v>284</v>
      </c>
      <c r="E97" s="190"/>
      <c r="F97" s="190" t="s">
        <v>152</v>
      </c>
      <c r="G97" s="190" t="s">
        <v>153</v>
      </c>
      <c r="H97" s="196"/>
      <c r="I97" s="190" t="s">
        <v>154</v>
      </c>
      <c r="J97" s="196" t="s">
        <v>155</v>
      </c>
      <c r="K97" s="190" t="s">
        <v>269</v>
      </c>
      <c r="L97" s="197" t="s">
        <v>271</v>
      </c>
      <c r="M97" s="197"/>
      <c r="N97" s="198" t="s">
        <v>341</v>
      </c>
      <c r="O97" s="197" t="s">
        <v>155</v>
      </c>
      <c r="P97" s="197" t="s">
        <v>282</v>
      </c>
    </row>
    <row r="98" spans="1:16" ht="12.75">
      <c r="A98" s="197"/>
      <c r="B98" s="195"/>
      <c r="C98" s="195"/>
      <c r="D98" s="190"/>
      <c r="E98" s="190"/>
      <c r="F98" s="190"/>
      <c r="G98" s="190"/>
      <c r="H98" s="196"/>
      <c r="I98" s="190"/>
      <c r="J98" s="196" t="s">
        <v>156</v>
      </c>
      <c r="K98" s="190"/>
      <c r="L98" s="197"/>
      <c r="M98" s="197"/>
      <c r="N98" s="198" t="s">
        <v>342</v>
      </c>
      <c r="O98" s="197" t="s">
        <v>278</v>
      </c>
      <c r="P98" s="197" t="s">
        <v>283</v>
      </c>
    </row>
    <row r="99" spans="1:16" ht="12.75">
      <c r="A99" s="197"/>
      <c r="B99" s="195"/>
      <c r="C99" s="195" t="s">
        <v>436</v>
      </c>
      <c r="D99" s="190"/>
      <c r="E99" s="190"/>
      <c r="F99" s="190"/>
      <c r="G99" s="190"/>
      <c r="H99" s="196"/>
      <c r="I99" s="190"/>
      <c r="J99" s="196" t="s">
        <v>279</v>
      </c>
      <c r="K99" s="190"/>
      <c r="L99" s="197"/>
      <c r="M99" s="197"/>
      <c r="N99" s="198"/>
      <c r="O99" s="190" t="s">
        <v>279</v>
      </c>
      <c r="P99" s="197"/>
    </row>
    <row r="100" spans="1:16" ht="12.75">
      <c r="A100" s="202"/>
      <c r="B100" s="200"/>
      <c r="C100" s="200"/>
      <c r="D100" s="201"/>
      <c r="E100" s="201"/>
      <c r="F100" s="201"/>
      <c r="G100" s="201"/>
      <c r="H100" s="196"/>
      <c r="I100" s="201"/>
      <c r="J100" s="196" t="s">
        <v>157</v>
      </c>
      <c r="K100" s="201"/>
      <c r="L100" s="202"/>
      <c r="M100" s="202"/>
      <c r="N100" s="203"/>
      <c r="O100" s="201" t="s">
        <v>157</v>
      </c>
      <c r="P100" s="202"/>
    </row>
    <row r="101" spans="1:16" ht="12.75">
      <c r="A101" s="166">
        <v>1</v>
      </c>
      <c r="B101" s="202">
        <v>2</v>
      </c>
      <c r="C101" s="86">
        <v>3</v>
      </c>
      <c r="D101" s="87">
        <v>4</v>
      </c>
      <c r="E101" s="87">
        <v>5</v>
      </c>
      <c r="F101" s="87">
        <v>6</v>
      </c>
      <c r="G101" s="87">
        <v>7</v>
      </c>
      <c r="H101" s="87">
        <v>8</v>
      </c>
      <c r="I101" s="87">
        <v>9</v>
      </c>
      <c r="J101" s="87">
        <v>10</v>
      </c>
      <c r="K101" s="87">
        <v>11</v>
      </c>
      <c r="L101" s="86">
        <v>12</v>
      </c>
      <c r="M101" s="86">
        <v>13</v>
      </c>
      <c r="N101" s="86">
        <v>14</v>
      </c>
      <c r="O101" s="86">
        <v>15</v>
      </c>
      <c r="P101" s="86">
        <v>16</v>
      </c>
    </row>
    <row r="102" spans="1:16" ht="12.75">
      <c r="A102" s="255"/>
      <c r="B102" s="223">
        <v>80120</v>
      </c>
      <c r="C102" s="218" t="s">
        <v>176</v>
      </c>
      <c r="D102" s="220">
        <f aca="true" t="shared" si="2" ref="D102:I102">SUM(D103:D106)</f>
        <v>3625098</v>
      </c>
      <c r="E102" s="220">
        <f t="shared" si="2"/>
        <v>3625098</v>
      </c>
      <c r="F102" s="220">
        <f t="shared" si="2"/>
        <v>3010028</v>
      </c>
      <c r="G102" s="220">
        <f t="shared" si="2"/>
        <v>502961</v>
      </c>
      <c r="H102" s="220">
        <f t="shared" si="2"/>
        <v>99717</v>
      </c>
      <c r="I102" s="220">
        <f t="shared" si="2"/>
        <v>12392</v>
      </c>
      <c r="J102" s="221">
        <v>0</v>
      </c>
      <c r="K102" s="221">
        <v>0</v>
      </c>
      <c r="L102" s="221">
        <v>0</v>
      </c>
      <c r="M102" s="224">
        <v>0</v>
      </c>
      <c r="N102" s="224">
        <v>0</v>
      </c>
      <c r="O102" s="224">
        <v>0</v>
      </c>
      <c r="P102" s="224">
        <v>0</v>
      </c>
    </row>
    <row r="103" spans="1:16" ht="12.75">
      <c r="A103" s="257"/>
      <c r="B103" s="269"/>
      <c r="C103" s="226" t="s">
        <v>289</v>
      </c>
      <c r="D103" s="227">
        <f>E103</f>
        <v>1182593</v>
      </c>
      <c r="E103" s="227">
        <f>F103+G103+I103</f>
        <v>1182593</v>
      </c>
      <c r="F103" s="227">
        <v>963552</v>
      </c>
      <c r="G103" s="227">
        <v>211866</v>
      </c>
      <c r="H103" s="227">
        <v>0</v>
      </c>
      <c r="I103" s="227">
        <v>7175</v>
      </c>
      <c r="J103" s="229">
        <v>0</v>
      </c>
      <c r="K103" s="229">
        <v>0</v>
      </c>
      <c r="L103" s="229">
        <v>0</v>
      </c>
      <c r="M103" s="222">
        <v>0</v>
      </c>
      <c r="N103" s="222">
        <v>0</v>
      </c>
      <c r="O103" s="222">
        <v>0</v>
      </c>
      <c r="P103" s="222">
        <v>0</v>
      </c>
    </row>
    <row r="104" spans="1:16" ht="12.75">
      <c r="A104" s="257"/>
      <c r="B104" s="269"/>
      <c r="C104" s="226" t="s">
        <v>177</v>
      </c>
      <c r="D104" s="227">
        <f>E104</f>
        <v>2243803</v>
      </c>
      <c r="E104" s="227">
        <f>F104+G104+I104</f>
        <v>2243803</v>
      </c>
      <c r="F104" s="227">
        <v>1956581</v>
      </c>
      <c r="G104" s="227">
        <v>282005</v>
      </c>
      <c r="H104" s="227">
        <v>0</v>
      </c>
      <c r="I104" s="227">
        <v>5217</v>
      </c>
      <c r="J104" s="229">
        <v>0</v>
      </c>
      <c r="K104" s="229">
        <v>0</v>
      </c>
      <c r="L104" s="229">
        <v>0</v>
      </c>
      <c r="M104" s="222">
        <v>0</v>
      </c>
      <c r="N104" s="222">
        <v>0</v>
      </c>
      <c r="O104" s="222">
        <v>0</v>
      </c>
      <c r="P104" s="222">
        <v>0</v>
      </c>
    </row>
    <row r="105" spans="1:16" ht="12.75">
      <c r="A105" s="257"/>
      <c r="B105" s="269"/>
      <c r="C105" s="226" t="s">
        <v>436</v>
      </c>
      <c r="D105" s="227">
        <f>E105</f>
        <v>98985</v>
      </c>
      <c r="E105" s="227">
        <f>F105+G105</f>
        <v>98985</v>
      </c>
      <c r="F105" s="227">
        <v>89895</v>
      </c>
      <c r="G105" s="227">
        <v>9090</v>
      </c>
      <c r="H105" s="227">
        <v>0</v>
      </c>
      <c r="I105" s="227">
        <v>0</v>
      </c>
      <c r="J105" s="229">
        <v>0</v>
      </c>
      <c r="K105" s="229">
        <v>0</v>
      </c>
      <c r="L105" s="229">
        <v>0</v>
      </c>
      <c r="M105" s="222">
        <v>0</v>
      </c>
      <c r="N105" s="222">
        <v>0</v>
      </c>
      <c r="O105" s="222">
        <v>0</v>
      </c>
      <c r="P105" s="222">
        <v>0</v>
      </c>
    </row>
    <row r="106" spans="1:16" ht="12.75">
      <c r="A106" s="257"/>
      <c r="B106" s="269"/>
      <c r="C106" s="226" t="s">
        <v>178</v>
      </c>
      <c r="D106" s="227">
        <f>E106</f>
        <v>99717</v>
      </c>
      <c r="E106" s="227">
        <f>H106</f>
        <v>99717</v>
      </c>
      <c r="F106" s="227">
        <v>0</v>
      </c>
      <c r="G106" s="227">
        <v>0</v>
      </c>
      <c r="H106" s="227">
        <v>99717</v>
      </c>
      <c r="I106" s="227">
        <v>0</v>
      </c>
      <c r="J106" s="229">
        <v>0</v>
      </c>
      <c r="K106" s="229">
        <v>0</v>
      </c>
      <c r="L106" s="229">
        <v>0</v>
      </c>
      <c r="M106" s="222">
        <v>0</v>
      </c>
      <c r="N106" s="222">
        <v>0</v>
      </c>
      <c r="O106" s="222">
        <v>0</v>
      </c>
      <c r="P106" s="222">
        <v>0</v>
      </c>
    </row>
    <row r="107" spans="1:16" ht="12.75">
      <c r="A107" s="278"/>
      <c r="B107" s="256">
        <v>80116</v>
      </c>
      <c r="C107" s="225" t="s">
        <v>424</v>
      </c>
      <c r="D107" s="214">
        <f>SUM(D108:D110)+D111+D112</f>
        <v>103885</v>
      </c>
      <c r="E107" s="214">
        <f>SUM(E108:E110)+E111+E112</f>
        <v>103885</v>
      </c>
      <c r="F107" s="214">
        <f>SUM(F108:F110)</f>
        <v>0</v>
      </c>
      <c r="G107" s="214">
        <f>SUM(G108:G110)</f>
        <v>0</v>
      </c>
      <c r="H107" s="214">
        <f>SUM(H108:H110)+H111+H112</f>
        <v>103885</v>
      </c>
      <c r="I107" s="214">
        <f>SUM(I108:I110)</f>
        <v>0</v>
      </c>
      <c r="J107" s="216">
        <v>0</v>
      </c>
      <c r="K107" s="216">
        <v>0</v>
      </c>
      <c r="L107" s="221">
        <v>0</v>
      </c>
      <c r="M107" s="224">
        <v>0</v>
      </c>
      <c r="N107" s="224">
        <v>0</v>
      </c>
      <c r="O107" s="224">
        <v>0</v>
      </c>
      <c r="P107" s="224">
        <v>0</v>
      </c>
    </row>
    <row r="108" spans="1:16" ht="12.75">
      <c r="A108" s="720"/>
      <c r="B108" s="258"/>
      <c r="C108" s="226" t="s">
        <v>289</v>
      </c>
      <c r="D108" s="227">
        <f>E108</f>
        <v>0</v>
      </c>
      <c r="E108" s="227">
        <v>0</v>
      </c>
      <c r="F108" s="227">
        <v>0</v>
      </c>
      <c r="G108" s="227">
        <v>0</v>
      </c>
      <c r="H108" s="227">
        <v>0</v>
      </c>
      <c r="I108" s="227">
        <v>0</v>
      </c>
      <c r="J108" s="229">
        <v>0</v>
      </c>
      <c r="K108" s="229">
        <v>0</v>
      </c>
      <c r="L108" s="229">
        <v>0</v>
      </c>
      <c r="M108" s="222">
        <v>0</v>
      </c>
      <c r="N108" s="222">
        <v>0</v>
      </c>
      <c r="O108" s="222">
        <v>0</v>
      </c>
      <c r="P108" s="222">
        <v>0</v>
      </c>
    </row>
    <row r="109" spans="1:16" ht="12.75">
      <c r="A109" s="720"/>
      <c r="B109" s="258"/>
      <c r="C109" s="226" t="s">
        <v>177</v>
      </c>
      <c r="D109" s="227">
        <f>E109</f>
        <v>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  <c r="J109" s="229">
        <v>0</v>
      </c>
      <c r="K109" s="229">
        <v>0</v>
      </c>
      <c r="L109" s="229">
        <v>0</v>
      </c>
      <c r="M109" s="222">
        <v>0</v>
      </c>
      <c r="N109" s="222">
        <v>0</v>
      </c>
      <c r="O109" s="222">
        <v>0</v>
      </c>
      <c r="P109" s="222">
        <v>0</v>
      </c>
    </row>
    <row r="110" spans="1:16" ht="12.75">
      <c r="A110" s="721"/>
      <c r="B110" s="258"/>
      <c r="C110" s="226" t="s">
        <v>436</v>
      </c>
      <c r="D110" s="227">
        <f>E110</f>
        <v>0</v>
      </c>
      <c r="E110" s="227">
        <v>0</v>
      </c>
      <c r="F110" s="227">
        <v>0</v>
      </c>
      <c r="G110" s="227">
        <v>0</v>
      </c>
      <c r="H110" s="227">
        <v>0</v>
      </c>
      <c r="I110" s="227">
        <v>0</v>
      </c>
      <c r="J110" s="229">
        <v>0</v>
      </c>
      <c r="K110" s="229">
        <v>0</v>
      </c>
      <c r="L110" s="229">
        <v>0</v>
      </c>
      <c r="M110" s="222">
        <v>0</v>
      </c>
      <c r="N110" s="222">
        <v>0</v>
      </c>
      <c r="O110" s="222">
        <v>0</v>
      </c>
      <c r="P110" s="222">
        <v>0</v>
      </c>
    </row>
    <row r="111" spans="1:16" ht="12.75">
      <c r="A111" s="722"/>
      <c r="B111" s="171"/>
      <c r="C111" s="226" t="s">
        <v>178</v>
      </c>
      <c r="D111" s="227">
        <f>E111</f>
        <v>103885</v>
      </c>
      <c r="E111" s="227">
        <f>H111</f>
        <v>103885</v>
      </c>
      <c r="F111" s="227">
        <v>0</v>
      </c>
      <c r="G111" s="227">
        <v>0</v>
      </c>
      <c r="H111" s="227">
        <v>103885</v>
      </c>
      <c r="I111" s="227">
        <v>0</v>
      </c>
      <c r="J111" s="229">
        <v>0</v>
      </c>
      <c r="K111" s="229">
        <v>0</v>
      </c>
      <c r="L111" s="229">
        <v>0</v>
      </c>
      <c r="M111" s="222">
        <v>0</v>
      </c>
      <c r="N111" s="222">
        <v>0</v>
      </c>
      <c r="O111" s="222">
        <v>0</v>
      </c>
      <c r="P111" s="222">
        <v>0</v>
      </c>
    </row>
    <row r="112" spans="1:16" ht="12.75">
      <c r="A112" s="722"/>
      <c r="B112" s="723"/>
      <c r="C112" s="226" t="s">
        <v>387</v>
      </c>
      <c r="D112" s="227">
        <v>0</v>
      </c>
      <c r="E112" s="227">
        <v>0</v>
      </c>
      <c r="F112" s="227">
        <v>0</v>
      </c>
      <c r="G112" s="227">
        <v>0</v>
      </c>
      <c r="H112" s="227">
        <v>0</v>
      </c>
      <c r="I112" s="227">
        <v>0</v>
      </c>
      <c r="J112" s="228">
        <v>0</v>
      </c>
      <c r="K112" s="229">
        <v>0</v>
      </c>
      <c r="L112" s="229">
        <v>0</v>
      </c>
      <c r="M112" s="222">
        <v>0</v>
      </c>
      <c r="N112" s="222">
        <v>0</v>
      </c>
      <c r="O112" s="222">
        <v>0</v>
      </c>
      <c r="P112" s="222">
        <v>0</v>
      </c>
    </row>
    <row r="113" spans="1:16" ht="12.75">
      <c r="A113" s="252"/>
      <c r="B113" s="268">
        <v>80146</v>
      </c>
      <c r="C113" s="218" t="s">
        <v>180</v>
      </c>
      <c r="D113" s="220">
        <f>SUM(D114:D118)</f>
        <v>91220</v>
      </c>
      <c r="E113" s="220">
        <f>SUM(E114:E118)</f>
        <v>91220</v>
      </c>
      <c r="F113" s="220">
        <v>0</v>
      </c>
      <c r="G113" s="220">
        <f>SUM(G114:G118)</f>
        <v>91220</v>
      </c>
      <c r="H113" s="220">
        <f>SUM(H114:H118)</f>
        <v>0</v>
      </c>
      <c r="I113" s="220">
        <v>0</v>
      </c>
      <c r="J113" s="216">
        <v>0</v>
      </c>
      <c r="K113" s="221">
        <v>0</v>
      </c>
      <c r="L113" s="221">
        <v>0</v>
      </c>
      <c r="M113" s="224">
        <v>0</v>
      </c>
      <c r="N113" s="224">
        <v>0</v>
      </c>
      <c r="O113" s="224">
        <v>0</v>
      </c>
      <c r="P113" s="224">
        <v>0</v>
      </c>
    </row>
    <row r="114" spans="1:16" ht="12.75">
      <c r="A114" s="258"/>
      <c r="B114" s="269"/>
      <c r="C114" s="226" t="s">
        <v>302</v>
      </c>
      <c r="D114" s="227">
        <f>E114</f>
        <v>26551</v>
      </c>
      <c r="E114" s="227">
        <f>G114</f>
        <v>26551</v>
      </c>
      <c r="F114" s="227">
        <v>0</v>
      </c>
      <c r="G114" s="227">
        <v>26551</v>
      </c>
      <c r="H114" s="227">
        <v>0</v>
      </c>
      <c r="I114" s="227">
        <v>0</v>
      </c>
      <c r="J114" s="229">
        <v>0</v>
      </c>
      <c r="K114" s="229">
        <v>0</v>
      </c>
      <c r="L114" s="229">
        <v>0</v>
      </c>
      <c r="M114" s="222">
        <v>0</v>
      </c>
      <c r="N114" s="222">
        <v>0</v>
      </c>
      <c r="O114" s="222">
        <v>0</v>
      </c>
      <c r="P114" s="222">
        <v>0</v>
      </c>
    </row>
    <row r="115" spans="1:16" ht="12.75">
      <c r="A115" s="258"/>
      <c r="B115" s="269"/>
      <c r="C115" s="226" t="s">
        <v>289</v>
      </c>
      <c r="D115" s="227">
        <f>E115</f>
        <v>11463</v>
      </c>
      <c r="E115" s="227">
        <f>G115</f>
        <v>11463</v>
      </c>
      <c r="F115" s="227">
        <v>0</v>
      </c>
      <c r="G115" s="227">
        <v>11463</v>
      </c>
      <c r="H115" s="227">
        <v>0</v>
      </c>
      <c r="I115" s="227">
        <v>0</v>
      </c>
      <c r="J115" s="229">
        <v>0</v>
      </c>
      <c r="K115" s="229">
        <v>0</v>
      </c>
      <c r="L115" s="229">
        <v>0</v>
      </c>
      <c r="M115" s="222">
        <v>0</v>
      </c>
      <c r="N115" s="222">
        <v>0</v>
      </c>
      <c r="O115" s="222">
        <v>0</v>
      </c>
      <c r="P115" s="222">
        <v>0</v>
      </c>
    </row>
    <row r="116" spans="1:16" ht="12.75">
      <c r="A116" s="258"/>
      <c r="B116" s="269"/>
      <c r="C116" s="226" t="s">
        <v>177</v>
      </c>
      <c r="D116" s="227">
        <f>E116</f>
        <v>15468</v>
      </c>
      <c r="E116" s="227">
        <f>G116</f>
        <v>15468</v>
      </c>
      <c r="F116" s="227">
        <v>0</v>
      </c>
      <c r="G116" s="227">
        <v>15468</v>
      </c>
      <c r="H116" s="227">
        <v>0</v>
      </c>
      <c r="I116" s="227">
        <v>0</v>
      </c>
      <c r="J116" s="229">
        <v>0</v>
      </c>
      <c r="K116" s="229">
        <v>0</v>
      </c>
      <c r="L116" s="229">
        <v>0</v>
      </c>
      <c r="M116" s="222">
        <v>0</v>
      </c>
      <c r="N116" s="222">
        <v>0</v>
      </c>
      <c r="O116" s="222">
        <v>0</v>
      </c>
      <c r="P116" s="222">
        <v>0</v>
      </c>
    </row>
    <row r="117" spans="1:16" ht="12.75">
      <c r="A117" s="258"/>
      <c r="B117" s="269"/>
      <c r="C117" s="226" t="s">
        <v>436</v>
      </c>
      <c r="D117" s="227">
        <f>E117</f>
        <v>24055</v>
      </c>
      <c r="E117" s="227">
        <f>G117</f>
        <v>24055</v>
      </c>
      <c r="F117" s="227">
        <v>0</v>
      </c>
      <c r="G117" s="227">
        <v>24055</v>
      </c>
      <c r="H117" s="227">
        <v>0</v>
      </c>
      <c r="I117" s="227">
        <v>0</v>
      </c>
      <c r="J117" s="229">
        <v>0</v>
      </c>
      <c r="K117" s="229">
        <v>0</v>
      </c>
      <c r="L117" s="229">
        <v>0</v>
      </c>
      <c r="M117" s="222">
        <v>0</v>
      </c>
      <c r="N117" s="222">
        <v>0</v>
      </c>
      <c r="O117" s="222">
        <v>0</v>
      </c>
      <c r="P117" s="222">
        <v>0</v>
      </c>
    </row>
    <row r="118" spans="1:16" ht="12.75">
      <c r="A118" s="258"/>
      <c r="B118" s="267"/>
      <c r="C118" s="226" t="s">
        <v>305</v>
      </c>
      <c r="D118" s="227">
        <f>E118</f>
        <v>13683</v>
      </c>
      <c r="E118" s="227">
        <f>G118</f>
        <v>13683</v>
      </c>
      <c r="F118" s="227">
        <v>0</v>
      </c>
      <c r="G118" s="227">
        <v>13683</v>
      </c>
      <c r="H118" s="227">
        <v>0</v>
      </c>
      <c r="I118" s="227">
        <v>0</v>
      </c>
      <c r="J118" s="229">
        <v>0</v>
      </c>
      <c r="K118" s="229">
        <v>0</v>
      </c>
      <c r="L118" s="229">
        <v>0</v>
      </c>
      <c r="M118" s="222">
        <v>0</v>
      </c>
      <c r="N118" s="222">
        <v>0</v>
      </c>
      <c r="O118" s="222">
        <v>0</v>
      </c>
      <c r="P118" s="222">
        <v>0</v>
      </c>
    </row>
    <row r="119" spans="1:16" ht="12.75">
      <c r="A119" s="258"/>
      <c r="B119" s="256">
        <v>80151</v>
      </c>
      <c r="C119" s="218" t="s">
        <v>385</v>
      </c>
      <c r="D119" s="220">
        <f>D120</f>
        <v>254107</v>
      </c>
      <c r="E119" s="220">
        <f>E120</f>
        <v>254107</v>
      </c>
      <c r="F119" s="220">
        <f>F120</f>
        <v>229207</v>
      </c>
      <c r="G119" s="220">
        <f>G120</f>
        <v>24400</v>
      </c>
      <c r="H119" s="220">
        <v>0</v>
      </c>
      <c r="I119" s="220">
        <f>I120</f>
        <v>500</v>
      </c>
      <c r="J119" s="221">
        <v>0</v>
      </c>
      <c r="K119" s="221">
        <v>0</v>
      </c>
      <c r="L119" s="221">
        <v>0</v>
      </c>
      <c r="M119" s="224">
        <v>0</v>
      </c>
      <c r="N119" s="224">
        <v>0</v>
      </c>
      <c r="O119" s="224">
        <v>0</v>
      </c>
      <c r="P119" s="224">
        <v>0</v>
      </c>
    </row>
    <row r="120" spans="1:16" ht="12.75">
      <c r="A120" s="258"/>
      <c r="B120" s="260"/>
      <c r="C120" s="226" t="s">
        <v>436</v>
      </c>
      <c r="D120" s="227">
        <f>E120</f>
        <v>254107</v>
      </c>
      <c r="E120" s="227">
        <f>F120+G120+I120</f>
        <v>254107</v>
      </c>
      <c r="F120" s="227">
        <v>229207</v>
      </c>
      <c r="G120" s="227">
        <v>24400</v>
      </c>
      <c r="H120" s="227">
        <v>0</v>
      </c>
      <c r="I120" s="227">
        <v>500</v>
      </c>
      <c r="J120" s="229">
        <v>0</v>
      </c>
      <c r="K120" s="229">
        <v>0</v>
      </c>
      <c r="L120" s="229">
        <v>0</v>
      </c>
      <c r="M120" s="222">
        <v>0</v>
      </c>
      <c r="N120" s="222">
        <v>0</v>
      </c>
      <c r="O120" s="222">
        <v>0</v>
      </c>
      <c r="P120" s="222">
        <v>0</v>
      </c>
    </row>
    <row r="121" spans="1:16" ht="12.75">
      <c r="A121" s="258"/>
      <c r="B121" s="256">
        <v>80152</v>
      </c>
      <c r="C121" s="218" t="s">
        <v>328</v>
      </c>
      <c r="D121" s="220"/>
      <c r="E121" s="220"/>
      <c r="F121" s="220"/>
      <c r="G121" s="220"/>
      <c r="H121" s="220"/>
      <c r="I121" s="220"/>
      <c r="J121" s="221"/>
      <c r="K121" s="221"/>
      <c r="L121" s="221"/>
      <c r="M121" s="224"/>
      <c r="N121" s="224"/>
      <c r="O121" s="224"/>
      <c r="P121" s="224"/>
    </row>
    <row r="122" spans="1:16" ht="12.75">
      <c r="A122" s="258"/>
      <c r="B122" s="258"/>
      <c r="C122" s="218" t="s">
        <v>329</v>
      </c>
      <c r="D122" s="220"/>
      <c r="E122" s="220"/>
      <c r="F122" s="220"/>
      <c r="G122" s="220"/>
      <c r="H122" s="220"/>
      <c r="I122" s="220"/>
      <c r="J122" s="221"/>
      <c r="K122" s="221"/>
      <c r="L122" s="221"/>
      <c r="M122" s="224"/>
      <c r="N122" s="224"/>
      <c r="O122" s="224"/>
      <c r="P122" s="224"/>
    </row>
    <row r="123" spans="1:16" ht="12.75">
      <c r="A123" s="258"/>
      <c r="B123" s="258"/>
      <c r="C123" s="218" t="s">
        <v>379</v>
      </c>
      <c r="D123" s="220"/>
      <c r="E123" s="220"/>
      <c r="F123" s="220"/>
      <c r="G123" s="220"/>
      <c r="H123" s="220"/>
      <c r="I123" s="220"/>
      <c r="J123" s="221"/>
      <c r="K123" s="221"/>
      <c r="L123" s="221"/>
      <c r="M123" s="224"/>
      <c r="N123" s="224"/>
      <c r="O123" s="224"/>
      <c r="P123" s="224"/>
    </row>
    <row r="124" spans="1:16" ht="12.75">
      <c r="A124" s="258"/>
      <c r="B124" s="258"/>
      <c r="C124" s="218" t="s">
        <v>380</v>
      </c>
      <c r="D124" s="220"/>
      <c r="E124" s="220"/>
      <c r="F124" s="220"/>
      <c r="G124" s="220"/>
      <c r="H124" s="220"/>
      <c r="I124" s="220"/>
      <c r="J124" s="221"/>
      <c r="K124" s="221"/>
      <c r="L124" s="221"/>
      <c r="M124" s="224"/>
      <c r="N124" s="224"/>
      <c r="O124" s="224"/>
      <c r="P124" s="224"/>
    </row>
    <row r="125" spans="1:16" ht="12.75">
      <c r="A125" s="258"/>
      <c r="B125" s="258"/>
      <c r="C125" s="218" t="s">
        <v>381</v>
      </c>
      <c r="D125" s="220"/>
      <c r="E125" s="220"/>
      <c r="F125" s="220"/>
      <c r="G125" s="220"/>
      <c r="H125" s="220"/>
      <c r="I125" s="220"/>
      <c r="J125" s="221"/>
      <c r="K125" s="221"/>
      <c r="L125" s="221"/>
      <c r="M125" s="224"/>
      <c r="N125" s="224"/>
      <c r="O125" s="224"/>
      <c r="P125" s="224"/>
    </row>
    <row r="126" spans="1:16" ht="12.75">
      <c r="A126" s="258"/>
      <c r="B126" s="258"/>
      <c r="C126" s="218" t="s">
        <v>382</v>
      </c>
      <c r="D126" s="220"/>
      <c r="E126" s="220"/>
      <c r="F126" s="220"/>
      <c r="G126" s="220"/>
      <c r="H126" s="220"/>
      <c r="I126" s="220"/>
      <c r="J126" s="221"/>
      <c r="K126" s="221"/>
      <c r="L126" s="221"/>
      <c r="M126" s="224"/>
      <c r="N126" s="224"/>
      <c r="O126" s="224"/>
      <c r="P126" s="224"/>
    </row>
    <row r="127" spans="1:16" ht="12.75">
      <c r="A127" s="258"/>
      <c r="B127" s="258"/>
      <c r="C127" s="218" t="s">
        <v>383</v>
      </c>
      <c r="D127" s="220"/>
      <c r="E127" s="220"/>
      <c r="F127" s="220"/>
      <c r="G127" s="220"/>
      <c r="H127" s="220"/>
      <c r="I127" s="220"/>
      <c r="J127" s="221"/>
      <c r="K127" s="221"/>
      <c r="L127" s="221"/>
      <c r="M127" s="224"/>
      <c r="N127" s="224"/>
      <c r="O127" s="224"/>
      <c r="P127" s="224"/>
    </row>
    <row r="128" spans="1:16" ht="12.75">
      <c r="A128" s="258"/>
      <c r="B128" s="258"/>
      <c r="C128" s="218" t="s">
        <v>384</v>
      </c>
      <c r="D128" s="220">
        <f>D129+D130+D131</f>
        <v>452823</v>
      </c>
      <c r="E128" s="220">
        <f>SUM(E129:E131)</f>
        <v>452823</v>
      </c>
      <c r="F128" s="220">
        <f>SUM(F129:F131)</f>
        <v>368976</v>
      </c>
      <c r="G128" s="220">
        <f>SUM(G129:G131)</f>
        <v>83547</v>
      </c>
      <c r="H128" s="220">
        <f>SUM(H129:H131)</f>
        <v>0</v>
      </c>
      <c r="I128" s="220">
        <f>SUM(I129:I131)</f>
        <v>300</v>
      </c>
      <c r="J128" s="221">
        <v>0</v>
      </c>
      <c r="K128" s="221">
        <v>0</v>
      </c>
      <c r="L128" s="221">
        <v>0</v>
      </c>
      <c r="M128" s="224">
        <v>0</v>
      </c>
      <c r="N128" s="224">
        <v>0</v>
      </c>
      <c r="O128" s="224">
        <v>0</v>
      </c>
      <c r="P128" s="224">
        <v>0</v>
      </c>
    </row>
    <row r="129" spans="1:16" ht="12.75">
      <c r="A129" s="258"/>
      <c r="B129" s="258"/>
      <c r="C129" s="226" t="s">
        <v>289</v>
      </c>
      <c r="D129" s="227">
        <f>E129</f>
        <v>64276</v>
      </c>
      <c r="E129" s="227">
        <f>F129+G129+I129</f>
        <v>64276</v>
      </c>
      <c r="F129" s="227">
        <v>58976</v>
      </c>
      <c r="G129" s="227">
        <v>5200</v>
      </c>
      <c r="H129" s="227">
        <v>0</v>
      </c>
      <c r="I129" s="227">
        <v>100</v>
      </c>
      <c r="J129" s="229">
        <v>0</v>
      </c>
      <c r="K129" s="229">
        <v>0</v>
      </c>
      <c r="L129" s="229">
        <v>0</v>
      </c>
      <c r="M129" s="222">
        <v>0</v>
      </c>
      <c r="N129" s="222">
        <v>0</v>
      </c>
      <c r="O129" s="222">
        <v>0</v>
      </c>
      <c r="P129" s="222">
        <v>0</v>
      </c>
    </row>
    <row r="130" spans="1:16" ht="12.75">
      <c r="A130" s="258"/>
      <c r="B130" s="258"/>
      <c r="C130" s="226" t="s">
        <v>177</v>
      </c>
      <c r="D130" s="227">
        <f>E130</f>
        <v>87310</v>
      </c>
      <c r="E130" s="227">
        <f>F130+G130</f>
        <v>87310</v>
      </c>
      <c r="F130" s="227">
        <v>76000</v>
      </c>
      <c r="G130" s="227">
        <v>11310</v>
      </c>
      <c r="H130" s="227">
        <v>0</v>
      </c>
      <c r="I130" s="227">
        <v>0</v>
      </c>
      <c r="J130" s="229">
        <v>0</v>
      </c>
      <c r="K130" s="229">
        <v>0</v>
      </c>
      <c r="L130" s="229">
        <v>0</v>
      </c>
      <c r="M130" s="222">
        <v>0</v>
      </c>
      <c r="N130" s="222">
        <v>0</v>
      </c>
      <c r="O130" s="222">
        <v>0</v>
      </c>
      <c r="P130" s="222">
        <v>0</v>
      </c>
    </row>
    <row r="131" spans="1:16" ht="12.75">
      <c r="A131" s="260"/>
      <c r="B131" s="260"/>
      <c r="C131" s="226" t="s">
        <v>436</v>
      </c>
      <c r="D131" s="227">
        <f>E131</f>
        <v>301237</v>
      </c>
      <c r="E131" s="227">
        <f>F131+G131+I131</f>
        <v>301237</v>
      </c>
      <c r="F131" s="227">
        <v>234000</v>
      </c>
      <c r="G131" s="227">
        <v>67037</v>
      </c>
      <c r="H131" s="227">
        <v>0</v>
      </c>
      <c r="I131" s="227">
        <v>200</v>
      </c>
      <c r="J131" s="229">
        <v>0</v>
      </c>
      <c r="K131" s="229">
        <v>0</v>
      </c>
      <c r="L131" s="229">
        <v>0</v>
      </c>
      <c r="M131" s="222">
        <v>0</v>
      </c>
      <c r="N131" s="222">
        <v>0</v>
      </c>
      <c r="O131" s="222">
        <v>0</v>
      </c>
      <c r="P131" s="222">
        <v>0</v>
      </c>
    </row>
    <row r="132" spans="1:16" ht="12.75">
      <c r="A132" s="261"/>
      <c r="B132" s="261"/>
      <c r="C132" s="262"/>
      <c r="D132" s="263"/>
      <c r="E132" s="263"/>
      <c r="F132" s="263"/>
      <c r="G132" s="263"/>
      <c r="H132" s="263"/>
      <c r="I132" s="263"/>
      <c r="J132" s="264"/>
      <c r="K132" s="264"/>
      <c r="L132" s="264"/>
      <c r="M132" s="239"/>
      <c r="N132" s="239"/>
      <c r="O132" s="239"/>
      <c r="P132" s="239"/>
    </row>
    <row r="133" spans="1:16" ht="12.75">
      <c r="A133" s="261"/>
      <c r="B133" s="261"/>
      <c r="C133" s="262"/>
      <c r="D133" s="263"/>
      <c r="E133" s="263"/>
      <c r="F133" s="263"/>
      <c r="G133" s="263"/>
      <c r="H133" s="263"/>
      <c r="I133" s="263"/>
      <c r="J133" s="264"/>
      <c r="K133" s="264"/>
      <c r="L133" s="264"/>
      <c r="M133" s="239"/>
      <c r="N133" s="239"/>
      <c r="O133" s="239"/>
      <c r="P133" s="239"/>
    </row>
    <row r="134" spans="1:16" ht="12.75">
      <c r="A134" s="261"/>
      <c r="B134" s="261"/>
      <c r="C134" s="262"/>
      <c r="D134" s="263"/>
      <c r="E134" s="263"/>
      <c r="F134" s="263"/>
      <c r="G134" s="263"/>
      <c r="H134" s="263"/>
      <c r="I134" s="263"/>
      <c r="J134" s="264"/>
      <c r="K134" s="264"/>
      <c r="L134" s="264"/>
      <c r="M134" s="239"/>
      <c r="N134" s="239"/>
      <c r="O134" s="239"/>
      <c r="P134" s="239"/>
    </row>
    <row r="135" spans="1:16" ht="12.75">
      <c r="A135" s="261"/>
      <c r="B135" s="261"/>
      <c r="C135" s="262"/>
      <c r="D135" s="263"/>
      <c r="E135" s="263"/>
      <c r="F135" s="263"/>
      <c r="G135" s="263"/>
      <c r="H135" s="263" t="s">
        <v>461</v>
      </c>
      <c r="I135" s="263"/>
      <c r="J135" s="264"/>
      <c r="K135" s="264"/>
      <c r="L135" s="264"/>
      <c r="M135" s="239"/>
      <c r="N135" s="239"/>
      <c r="O135" s="239"/>
      <c r="P135" s="239"/>
    </row>
    <row r="136" spans="1:16" ht="12.75">
      <c r="A136" s="261"/>
      <c r="B136" s="261"/>
      <c r="C136" s="262"/>
      <c r="D136" s="263"/>
      <c r="E136" s="263"/>
      <c r="F136" s="263"/>
      <c r="G136" s="263"/>
      <c r="H136" s="263"/>
      <c r="I136" s="263"/>
      <c r="J136" s="264"/>
      <c r="K136" s="264"/>
      <c r="L136" s="264"/>
      <c r="M136" s="239"/>
      <c r="N136" s="239"/>
      <c r="O136" s="239"/>
      <c r="P136" s="239"/>
    </row>
    <row r="137" spans="1:16" ht="12.75">
      <c r="A137" s="240"/>
      <c r="B137" s="178"/>
      <c r="C137" s="178"/>
      <c r="D137" s="179"/>
      <c r="E137" s="180"/>
      <c r="F137" s="181"/>
      <c r="G137" s="182" t="s">
        <v>67</v>
      </c>
      <c r="H137" s="183"/>
      <c r="I137" s="183"/>
      <c r="J137" s="184"/>
      <c r="K137" s="184"/>
      <c r="L137" s="185"/>
      <c r="M137" s="186"/>
      <c r="N137" s="187"/>
      <c r="O137" s="187"/>
      <c r="P137" s="188"/>
    </row>
    <row r="138" spans="1:16" ht="12.75">
      <c r="A138" s="241"/>
      <c r="B138" s="189"/>
      <c r="C138" s="189"/>
      <c r="D138" s="190"/>
      <c r="E138" s="242"/>
      <c r="F138" s="192"/>
      <c r="G138" s="193" t="s">
        <v>134</v>
      </c>
      <c r="H138" s="193"/>
      <c r="I138" s="193"/>
      <c r="J138" s="194"/>
      <c r="K138" s="194"/>
      <c r="L138" s="188"/>
      <c r="M138" s="189"/>
      <c r="N138" s="186" t="s">
        <v>134</v>
      </c>
      <c r="O138" s="187"/>
      <c r="P138" s="188"/>
    </row>
    <row r="139" spans="1:16" ht="12.75">
      <c r="A139" s="197" t="s">
        <v>1</v>
      </c>
      <c r="B139" s="195" t="s">
        <v>2</v>
      </c>
      <c r="C139" s="195" t="s">
        <v>135</v>
      </c>
      <c r="D139" s="190"/>
      <c r="E139" s="190"/>
      <c r="F139" s="190" t="s">
        <v>136</v>
      </c>
      <c r="G139" s="190" t="s">
        <v>6</v>
      </c>
      <c r="H139" s="196" t="s">
        <v>137</v>
      </c>
      <c r="I139" s="190" t="s">
        <v>138</v>
      </c>
      <c r="J139" s="196" t="s">
        <v>139</v>
      </c>
      <c r="K139" s="190" t="s">
        <v>140</v>
      </c>
      <c r="L139" s="197" t="s">
        <v>6</v>
      </c>
      <c r="M139" s="197" t="s">
        <v>140</v>
      </c>
      <c r="N139" s="198"/>
      <c r="O139" s="166" t="s">
        <v>134</v>
      </c>
      <c r="P139" s="166"/>
    </row>
    <row r="140" spans="1:16" ht="12.75">
      <c r="A140" s="197"/>
      <c r="B140" s="195"/>
      <c r="C140" s="195"/>
      <c r="D140" s="190" t="s">
        <v>66</v>
      </c>
      <c r="E140" s="190" t="s">
        <v>6</v>
      </c>
      <c r="F140" s="190" t="s">
        <v>141</v>
      </c>
      <c r="G140" s="190" t="s">
        <v>142</v>
      </c>
      <c r="H140" s="196" t="s">
        <v>143</v>
      </c>
      <c r="I140" s="190" t="s">
        <v>144</v>
      </c>
      <c r="J140" s="196" t="s">
        <v>145</v>
      </c>
      <c r="K140" s="190" t="s">
        <v>267</v>
      </c>
      <c r="L140" s="197" t="s">
        <v>218</v>
      </c>
      <c r="M140" s="197" t="s">
        <v>146</v>
      </c>
      <c r="N140" s="199" t="s">
        <v>272</v>
      </c>
      <c r="O140" s="197" t="s">
        <v>276</v>
      </c>
      <c r="P140" s="197" t="s">
        <v>280</v>
      </c>
    </row>
    <row r="141" spans="1:16" ht="12.75">
      <c r="A141" s="197"/>
      <c r="B141" s="195"/>
      <c r="C141" s="195"/>
      <c r="D141" s="190" t="s">
        <v>427</v>
      </c>
      <c r="E141" s="190" t="s">
        <v>147</v>
      </c>
      <c r="F141" s="190" t="s">
        <v>148</v>
      </c>
      <c r="G141" s="190" t="s">
        <v>149</v>
      </c>
      <c r="H141" s="196" t="s">
        <v>147</v>
      </c>
      <c r="I141" s="190" t="s">
        <v>150</v>
      </c>
      <c r="J141" s="196" t="s">
        <v>151</v>
      </c>
      <c r="K141" s="190" t="s">
        <v>268</v>
      </c>
      <c r="L141" s="197" t="s">
        <v>270</v>
      </c>
      <c r="M141" s="197"/>
      <c r="N141" s="198" t="s">
        <v>273</v>
      </c>
      <c r="O141" s="197" t="s">
        <v>277</v>
      </c>
      <c r="P141" s="197" t="s">
        <v>281</v>
      </c>
    </row>
    <row r="142" spans="1:16" ht="12.75">
      <c r="A142" s="197"/>
      <c r="B142" s="195"/>
      <c r="C142" s="195"/>
      <c r="D142" s="190" t="s">
        <v>284</v>
      </c>
      <c r="E142" s="190"/>
      <c r="F142" s="190" t="s">
        <v>152</v>
      </c>
      <c r="G142" s="190" t="s">
        <v>153</v>
      </c>
      <c r="H142" s="196"/>
      <c r="I142" s="190" t="s">
        <v>154</v>
      </c>
      <c r="J142" s="196" t="s">
        <v>155</v>
      </c>
      <c r="K142" s="190" t="s">
        <v>269</v>
      </c>
      <c r="L142" s="197" t="s">
        <v>271</v>
      </c>
      <c r="M142" s="197"/>
      <c r="N142" s="198" t="s">
        <v>274</v>
      </c>
      <c r="O142" s="197" t="s">
        <v>155</v>
      </c>
      <c r="P142" s="197" t="s">
        <v>282</v>
      </c>
    </row>
    <row r="143" spans="1:16" ht="12.75">
      <c r="A143" s="197"/>
      <c r="B143" s="195"/>
      <c r="C143" s="195"/>
      <c r="D143" s="190"/>
      <c r="E143" s="190"/>
      <c r="F143" s="190"/>
      <c r="G143" s="190"/>
      <c r="H143" s="196"/>
      <c r="I143" s="190"/>
      <c r="J143" s="196" t="s">
        <v>156</v>
      </c>
      <c r="K143" s="190"/>
      <c r="L143" s="197"/>
      <c r="M143" s="197"/>
      <c r="N143" s="198" t="s">
        <v>275</v>
      </c>
      <c r="O143" s="197" t="s">
        <v>278</v>
      </c>
      <c r="P143" s="197" t="s">
        <v>283</v>
      </c>
    </row>
    <row r="144" spans="1:16" ht="12.75">
      <c r="A144" s="197"/>
      <c r="B144" s="195"/>
      <c r="C144" s="195"/>
      <c r="D144" s="190"/>
      <c r="E144" s="190"/>
      <c r="F144" s="190"/>
      <c r="G144" s="190"/>
      <c r="H144" s="196"/>
      <c r="I144" s="190"/>
      <c r="J144" s="196" t="s">
        <v>279</v>
      </c>
      <c r="K144" s="190"/>
      <c r="L144" s="197"/>
      <c r="M144" s="197"/>
      <c r="N144" s="198"/>
      <c r="O144" s="190" t="s">
        <v>279</v>
      </c>
      <c r="P144" s="197"/>
    </row>
    <row r="145" spans="1:16" ht="12.75">
      <c r="A145" s="202"/>
      <c r="B145" s="200"/>
      <c r="C145" s="200"/>
      <c r="D145" s="201"/>
      <c r="E145" s="201"/>
      <c r="F145" s="201"/>
      <c r="G145" s="201"/>
      <c r="H145" s="196"/>
      <c r="I145" s="201"/>
      <c r="J145" s="196" t="s">
        <v>157</v>
      </c>
      <c r="K145" s="201"/>
      <c r="L145" s="202"/>
      <c r="M145" s="202"/>
      <c r="N145" s="203"/>
      <c r="O145" s="201" t="s">
        <v>157</v>
      </c>
      <c r="P145" s="202"/>
    </row>
    <row r="146" spans="1:16" ht="12.75">
      <c r="A146" s="202">
        <v>1</v>
      </c>
      <c r="B146" s="202">
        <v>2</v>
      </c>
      <c r="C146" s="86">
        <v>3</v>
      </c>
      <c r="D146" s="87">
        <v>4</v>
      </c>
      <c r="E146" s="87">
        <v>5</v>
      </c>
      <c r="F146" s="87">
        <v>6</v>
      </c>
      <c r="G146" s="87">
        <v>7</v>
      </c>
      <c r="H146" s="87">
        <v>8</v>
      </c>
      <c r="I146" s="87">
        <v>9</v>
      </c>
      <c r="J146" s="87">
        <v>10</v>
      </c>
      <c r="K146" s="87">
        <v>11</v>
      </c>
      <c r="L146" s="86">
        <v>12</v>
      </c>
      <c r="M146" s="86">
        <v>13</v>
      </c>
      <c r="N146" s="86">
        <v>14</v>
      </c>
      <c r="O146" s="86">
        <v>15</v>
      </c>
      <c r="P146" s="86">
        <v>16</v>
      </c>
    </row>
    <row r="147" spans="1:16" ht="12.75">
      <c r="A147" s="252"/>
      <c r="B147" s="223">
        <v>80195</v>
      </c>
      <c r="C147" s="218" t="s">
        <v>165</v>
      </c>
      <c r="D147" s="220">
        <f>SUM(D148:D153)</f>
        <v>222668</v>
      </c>
      <c r="E147" s="220">
        <f>G147+F147</f>
        <v>222668</v>
      </c>
      <c r="F147" s="220">
        <f>F152</f>
        <v>44500</v>
      </c>
      <c r="G147" s="220">
        <f>SUM(G148:G153)</f>
        <v>178168</v>
      </c>
      <c r="H147" s="220">
        <v>0</v>
      </c>
      <c r="I147" s="220">
        <v>0</v>
      </c>
      <c r="J147" s="221">
        <v>0</v>
      </c>
      <c r="K147" s="221">
        <v>0</v>
      </c>
      <c r="L147" s="221">
        <v>0</v>
      </c>
      <c r="M147" s="224">
        <v>0</v>
      </c>
      <c r="N147" s="224">
        <v>0</v>
      </c>
      <c r="O147" s="224">
        <v>0</v>
      </c>
      <c r="P147" s="224">
        <v>0</v>
      </c>
    </row>
    <row r="148" spans="1:16" ht="12.75">
      <c r="A148" s="258"/>
      <c r="B148" s="269"/>
      <c r="C148" s="226" t="s">
        <v>302</v>
      </c>
      <c r="D148" s="227">
        <f aca="true" t="shared" si="3" ref="D148:D153">E148</f>
        <v>4966</v>
      </c>
      <c r="E148" s="227">
        <f>G148</f>
        <v>4966</v>
      </c>
      <c r="F148" s="227">
        <v>0</v>
      </c>
      <c r="G148" s="227">
        <v>4966</v>
      </c>
      <c r="H148" s="227">
        <v>0</v>
      </c>
      <c r="I148" s="227">
        <v>0</v>
      </c>
      <c r="J148" s="229">
        <v>0</v>
      </c>
      <c r="K148" s="229">
        <v>0</v>
      </c>
      <c r="L148" s="229">
        <v>0</v>
      </c>
      <c r="M148" s="222">
        <v>0</v>
      </c>
      <c r="N148" s="222">
        <v>0</v>
      </c>
      <c r="O148" s="222">
        <v>0</v>
      </c>
      <c r="P148" s="222">
        <v>0</v>
      </c>
    </row>
    <row r="149" spans="1:16" ht="12.75">
      <c r="A149" s="258"/>
      <c r="B149" s="269"/>
      <c r="C149" s="226" t="s">
        <v>289</v>
      </c>
      <c r="D149" s="227">
        <f t="shared" si="3"/>
        <v>34450</v>
      </c>
      <c r="E149" s="227">
        <f>G149</f>
        <v>34450</v>
      </c>
      <c r="F149" s="227">
        <v>0</v>
      </c>
      <c r="G149" s="227">
        <v>34450</v>
      </c>
      <c r="H149" s="227">
        <v>0</v>
      </c>
      <c r="I149" s="227">
        <v>0</v>
      </c>
      <c r="J149" s="229">
        <v>0</v>
      </c>
      <c r="K149" s="229">
        <v>0</v>
      </c>
      <c r="L149" s="229">
        <v>0</v>
      </c>
      <c r="M149" s="222">
        <v>0</v>
      </c>
      <c r="N149" s="222">
        <v>0</v>
      </c>
      <c r="O149" s="222">
        <v>0</v>
      </c>
      <c r="P149" s="222">
        <v>0</v>
      </c>
    </row>
    <row r="150" spans="1:16" ht="12.75">
      <c r="A150" s="258"/>
      <c r="B150" s="269"/>
      <c r="C150" s="226" t="s">
        <v>177</v>
      </c>
      <c r="D150" s="227">
        <f t="shared" si="3"/>
        <v>31883</v>
      </c>
      <c r="E150" s="227">
        <f>G150</f>
        <v>31883</v>
      </c>
      <c r="F150" s="227">
        <v>0</v>
      </c>
      <c r="G150" s="227">
        <v>31883</v>
      </c>
      <c r="H150" s="227">
        <v>0</v>
      </c>
      <c r="I150" s="227">
        <v>0</v>
      </c>
      <c r="J150" s="229">
        <v>0</v>
      </c>
      <c r="K150" s="229">
        <v>0</v>
      </c>
      <c r="L150" s="229">
        <v>0</v>
      </c>
      <c r="M150" s="222">
        <v>0</v>
      </c>
      <c r="N150" s="222">
        <v>0</v>
      </c>
      <c r="O150" s="222">
        <v>0</v>
      </c>
      <c r="P150" s="222">
        <v>0</v>
      </c>
    </row>
    <row r="151" spans="1:16" ht="12.75">
      <c r="A151" s="258"/>
      <c r="B151" s="269"/>
      <c r="C151" s="226" t="s">
        <v>436</v>
      </c>
      <c r="D151" s="227">
        <f t="shared" si="3"/>
        <v>48569</v>
      </c>
      <c r="E151" s="227">
        <f>G151</f>
        <v>48569</v>
      </c>
      <c r="F151" s="227">
        <v>0</v>
      </c>
      <c r="G151" s="227">
        <v>48569</v>
      </c>
      <c r="H151" s="227">
        <v>0</v>
      </c>
      <c r="I151" s="227">
        <v>0</v>
      </c>
      <c r="J151" s="229">
        <v>0</v>
      </c>
      <c r="K151" s="229">
        <v>0</v>
      </c>
      <c r="L151" s="229">
        <v>0</v>
      </c>
      <c r="M151" s="222">
        <v>0</v>
      </c>
      <c r="N151" s="222">
        <v>0</v>
      </c>
      <c r="O151" s="222">
        <v>0</v>
      </c>
      <c r="P151" s="222">
        <v>0</v>
      </c>
    </row>
    <row r="152" spans="1:16" ht="12.75">
      <c r="A152" s="258"/>
      <c r="B152" s="269"/>
      <c r="C152" s="226" t="s">
        <v>410</v>
      </c>
      <c r="D152" s="227">
        <f t="shared" si="3"/>
        <v>46800</v>
      </c>
      <c r="E152" s="227">
        <f>F152+G152</f>
        <v>46800</v>
      </c>
      <c r="F152" s="227">
        <v>44500</v>
      </c>
      <c r="G152" s="227">
        <v>2300</v>
      </c>
      <c r="H152" s="227">
        <v>0</v>
      </c>
      <c r="I152" s="227">
        <v>0</v>
      </c>
      <c r="J152" s="229">
        <v>0</v>
      </c>
      <c r="K152" s="229">
        <v>0</v>
      </c>
      <c r="L152" s="229">
        <v>0</v>
      </c>
      <c r="M152" s="222">
        <v>0</v>
      </c>
      <c r="N152" s="222">
        <v>0</v>
      </c>
      <c r="O152" s="222">
        <v>0</v>
      </c>
      <c r="P152" s="222">
        <v>0</v>
      </c>
    </row>
    <row r="153" spans="1:16" ht="12.75">
      <c r="A153" s="260"/>
      <c r="B153" s="269"/>
      <c r="C153" s="226" t="s">
        <v>330</v>
      </c>
      <c r="D153" s="227">
        <f t="shared" si="3"/>
        <v>56000</v>
      </c>
      <c r="E153" s="227">
        <f>F153+G153</f>
        <v>56000</v>
      </c>
      <c r="F153" s="227">
        <v>0</v>
      </c>
      <c r="G153" s="227">
        <v>56000</v>
      </c>
      <c r="H153" s="227">
        <v>0</v>
      </c>
      <c r="I153" s="227">
        <v>0</v>
      </c>
      <c r="J153" s="229">
        <v>0</v>
      </c>
      <c r="K153" s="229">
        <v>0</v>
      </c>
      <c r="L153" s="229">
        <v>0</v>
      </c>
      <c r="M153" s="222">
        <v>0</v>
      </c>
      <c r="N153" s="222">
        <v>0</v>
      </c>
      <c r="O153" s="222">
        <v>0</v>
      </c>
      <c r="P153" s="222">
        <v>0</v>
      </c>
    </row>
    <row r="154" spans="1:16" s="10" customFormat="1" ht="12.75">
      <c r="A154" s="531">
        <v>851</v>
      </c>
      <c r="B154" s="537"/>
      <c r="C154" s="537" t="s">
        <v>119</v>
      </c>
      <c r="D154" s="538">
        <f>D155+D156+D159+D162</f>
        <v>1980000</v>
      </c>
      <c r="E154" s="538">
        <f>E155+E156+E159+E162</f>
        <v>1255000</v>
      </c>
      <c r="F154" s="538">
        <v>0</v>
      </c>
      <c r="G154" s="538">
        <f>G155+G156+G159</f>
        <v>1255000</v>
      </c>
      <c r="H154" s="538">
        <v>0</v>
      </c>
      <c r="I154" s="538">
        <v>0</v>
      </c>
      <c r="J154" s="528">
        <f>J162</f>
        <v>0</v>
      </c>
      <c r="K154" s="528">
        <f>K155</f>
        <v>0</v>
      </c>
      <c r="L154" s="528">
        <v>0</v>
      </c>
      <c r="M154" s="528">
        <f>M155+M162</f>
        <v>725000</v>
      </c>
      <c r="N154" s="556">
        <f>N162</f>
        <v>725000</v>
      </c>
      <c r="O154" s="556">
        <f>O162</f>
        <v>0</v>
      </c>
      <c r="P154" s="556">
        <f>P155</f>
        <v>0</v>
      </c>
    </row>
    <row r="155" spans="1:16" s="10" customFormat="1" ht="12.75">
      <c r="A155" s="256"/>
      <c r="B155" s="218">
        <v>85111</v>
      </c>
      <c r="C155" s="218" t="s">
        <v>256</v>
      </c>
      <c r="D155" s="220">
        <v>0</v>
      </c>
      <c r="E155" s="220">
        <v>0</v>
      </c>
      <c r="F155" s="220">
        <v>0</v>
      </c>
      <c r="G155" s="220">
        <v>0</v>
      </c>
      <c r="H155" s="220">
        <v>0</v>
      </c>
      <c r="I155" s="220">
        <v>0</v>
      </c>
      <c r="J155" s="221">
        <v>0</v>
      </c>
      <c r="K155" s="221">
        <v>0</v>
      </c>
      <c r="L155" s="221">
        <v>0</v>
      </c>
      <c r="M155" s="221">
        <v>0</v>
      </c>
      <c r="N155" s="272">
        <v>0</v>
      </c>
      <c r="O155" s="272">
        <v>0</v>
      </c>
      <c r="P155" s="272">
        <v>0</v>
      </c>
    </row>
    <row r="156" spans="1:16" s="10" customFormat="1" ht="12.75">
      <c r="A156" s="250"/>
      <c r="B156" s="223">
        <v>85117</v>
      </c>
      <c r="C156" s="218" t="s">
        <v>311</v>
      </c>
      <c r="D156" s="220">
        <f>E156</f>
        <v>10000</v>
      </c>
      <c r="E156" s="220">
        <f>G156</f>
        <v>10000</v>
      </c>
      <c r="F156" s="220">
        <v>0</v>
      </c>
      <c r="G156" s="220">
        <v>10000</v>
      </c>
      <c r="H156" s="220">
        <v>0</v>
      </c>
      <c r="I156" s="220">
        <v>0</v>
      </c>
      <c r="J156" s="221">
        <v>0</v>
      </c>
      <c r="K156" s="221">
        <v>0</v>
      </c>
      <c r="L156" s="221">
        <v>0</v>
      </c>
      <c r="M156" s="221">
        <v>0</v>
      </c>
      <c r="N156" s="272">
        <v>0</v>
      </c>
      <c r="O156" s="273">
        <v>0</v>
      </c>
      <c r="P156" s="272">
        <v>0</v>
      </c>
    </row>
    <row r="157" spans="1:16" ht="12.75">
      <c r="A157" s="489"/>
      <c r="B157" s="223">
        <v>85156</v>
      </c>
      <c r="C157" s="218" t="s">
        <v>310</v>
      </c>
      <c r="D157" s="220"/>
      <c r="E157" s="220"/>
      <c r="F157" s="220"/>
      <c r="G157" s="220"/>
      <c r="H157" s="220"/>
      <c r="I157" s="220"/>
      <c r="J157" s="221"/>
      <c r="K157" s="221"/>
      <c r="L157" s="221"/>
      <c r="M157" s="221"/>
      <c r="N157" s="222"/>
      <c r="O157" s="222"/>
      <c r="P157" s="222"/>
    </row>
    <row r="158" spans="1:16" ht="12.75">
      <c r="A158" s="489"/>
      <c r="B158" s="268"/>
      <c r="C158" s="218" t="s">
        <v>182</v>
      </c>
      <c r="D158" s="220"/>
      <c r="E158" s="220"/>
      <c r="F158" s="220"/>
      <c r="G158" s="220"/>
      <c r="H158" s="220"/>
      <c r="I158" s="220"/>
      <c r="J158" s="216"/>
      <c r="K158" s="221"/>
      <c r="L158" s="221"/>
      <c r="M158" s="221"/>
      <c r="N158" s="224"/>
      <c r="O158" s="224"/>
      <c r="P158" s="224"/>
    </row>
    <row r="159" spans="1:16" ht="12.75">
      <c r="A159" s="489"/>
      <c r="B159" s="268"/>
      <c r="C159" s="218" t="s">
        <v>183</v>
      </c>
      <c r="D159" s="220">
        <f>E159</f>
        <v>1245000</v>
      </c>
      <c r="E159" s="220">
        <f>G159</f>
        <v>1245000</v>
      </c>
      <c r="F159" s="220">
        <v>0</v>
      </c>
      <c r="G159" s="220">
        <f>G160+G161</f>
        <v>1245000</v>
      </c>
      <c r="H159" s="220">
        <v>0</v>
      </c>
      <c r="I159" s="220">
        <f>I160+I161</f>
        <v>0</v>
      </c>
      <c r="J159" s="216">
        <v>0</v>
      </c>
      <c r="K159" s="221">
        <v>0</v>
      </c>
      <c r="L159" s="221">
        <v>0</v>
      </c>
      <c r="M159" s="221">
        <v>0</v>
      </c>
      <c r="N159" s="224">
        <v>0</v>
      </c>
      <c r="O159" s="224">
        <v>0</v>
      </c>
      <c r="P159" s="224">
        <v>0</v>
      </c>
    </row>
    <row r="160" spans="1:16" ht="12.75">
      <c r="A160" s="241"/>
      <c r="B160" s="276"/>
      <c r="C160" s="226" t="s">
        <v>184</v>
      </c>
      <c r="D160" s="506">
        <f>E160</f>
        <v>1220000</v>
      </c>
      <c r="E160" s="506">
        <v>1220000</v>
      </c>
      <c r="F160" s="506"/>
      <c r="G160" s="506">
        <v>1220000</v>
      </c>
      <c r="H160" s="506">
        <v>0</v>
      </c>
      <c r="I160" s="506">
        <v>0</v>
      </c>
      <c r="J160" s="248">
        <v>0</v>
      </c>
      <c r="K160" s="248">
        <v>0</v>
      </c>
      <c r="L160" s="248">
        <v>0</v>
      </c>
      <c r="M160" s="248">
        <v>0</v>
      </c>
      <c r="N160" s="507">
        <v>0</v>
      </c>
      <c r="O160" s="507">
        <v>0</v>
      </c>
      <c r="P160" s="507">
        <v>0</v>
      </c>
    </row>
    <row r="161" spans="1:16" ht="12.75">
      <c r="A161" s="241"/>
      <c r="B161" s="275"/>
      <c r="C161" s="226" t="s">
        <v>407</v>
      </c>
      <c r="D161" s="506">
        <f>E161</f>
        <v>25000</v>
      </c>
      <c r="E161" s="506">
        <f>G161</f>
        <v>25000</v>
      </c>
      <c r="F161" s="506"/>
      <c r="G161" s="506">
        <v>25000</v>
      </c>
      <c r="H161" s="506">
        <v>0</v>
      </c>
      <c r="I161" s="506">
        <v>0</v>
      </c>
      <c r="J161" s="248">
        <v>0</v>
      </c>
      <c r="K161" s="248">
        <v>0</v>
      </c>
      <c r="L161" s="248">
        <v>0</v>
      </c>
      <c r="M161" s="248">
        <v>0</v>
      </c>
      <c r="N161" s="507">
        <v>0</v>
      </c>
      <c r="O161" s="507">
        <v>0</v>
      </c>
      <c r="P161" s="507">
        <v>0</v>
      </c>
    </row>
    <row r="162" spans="1:16" ht="12.75">
      <c r="A162" s="299"/>
      <c r="B162" s="225">
        <v>85195</v>
      </c>
      <c r="C162" s="218" t="s">
        <v>194</v>
      </c>
      <c r="D162" s="220">
        <f>E162+M162</f>
        <v>725000</v>
      </c>
      <c r="E162" s="220">
        <v>0</v>
      </c>
      <c r="F162" s="220">
        <v>0</v>
      </c>
      <c r="G162" s="220">
        <v>0</v>
      </c>
      <c r="H162" s="220">
        <v>0</v>
      </c>
      <c r="I162" s="220">
        <v>0</v>
      </c>
      <c r="J162" s="221">
        <v>0</v>
      </c>
      <c r="K162" s="221">
        <v>0</v>
      </c>
      <c r="L162" s="221">
        <v>0</v>
      </c>
      <c r="M162" s="221">
        <v>725000</v>
      </c>
      <c r="N162" s="224">
        <v>725000</v>
      </c>
      <c r="O162" s="224">
        <v>0</v>
      </c>
      <c r="P162" s="224">
        <v>0</v>
      </c>
    </row>
    <row r="163" spans="1:16" ht="12.75">
      <c r="A163" s="537">
        <v>852</v>
      </c>
      <c r="B163" s="531"/>
      <c r="C163" s="537" t="s">
        <v>122</v>
      </c>
      <c r="D163" s="538">
        <f>D164+D167+D169+D171+D172</f>
        <v>9266193</v>
      </c>
      <c r="E163" s="538">
        <f>E164+E167+E169+E171+E172</f>
        <v>9266193</v>
      </c>
      <c r="F163" s="538">
        <f>F164+F169+F171+F167</f>
        <v>7255772</v>
      </c>
      <c r="G163" s="538">
        <f>G164+G167+G169+G171</f>
        <v>1952477</v>
      </c>
      <c r="H163" s="538">
        <f>H164+H167+H169+H171+H172</f>
        <v>26130</v>
      </c>
      <c r="I163" s="538">
        <f>I164+I169</f>
        <v>31814</v>
      </c>
      <c r="J163" s="528">
        <v>0</v>
      </c>
      <c r="K163" s="528">
        <v>0</v>
      </c>
      <c r="L163" s="528">
        <v>0</v>
      </c>
      <c r="M163" s="528">
        <f>M169</f>
        <v>0</v>
      </c>
      <c r="N163" s="528">
        <f>N169</f>
        <v>0</v>
      </c>
      <c r="O163" s="528">
        <v>0</v>
      </c>
      <c r="P163" s="528"/>
    </row>
    <row r="164" spans="1:16" ht="12.75">
      <c r="A164" s="241"/>
      <c r="B164" s="223">
        <v>85202</v>
      </c>
      <c r="C164" s="218" t="s">
        <v>186</v>
      </c>
      <c r="D164" s="220">
        <f>D165+D166</f>
        <v>8652083</v>
      </c>
      <c r="E164" s="220">
        <f>E165+E166</f>
        <v>8652083</v>
      </c>
      <c r="F164" s="220">
        <f>F165+F166</f>
        <v>6726836</v>
      </c>
      <c r="G164" s="220">
        <f>G165+G166</f>
        <v>1893587</v>
      </c>
      <c r="H164" s="220">
        <v>0</v>
      </c>
      <c r="I164" s="220">
        <f>I165+I166</f>
        <v>31660</v>
      </c>
      <c r="J164" s="221">
        <v>0</v>
      </c>
      <c r="K164" s="221">
        <v>0</v>
      </c>
      <c r="L164" s="221">
        <v>0</v>
      </c>
      <c r="M164" s="221">
        <v>0</v>
      </c>
      <c r="N164" s="224">
        <v>0</v>
      </c>
      <c r="O164" s="224">
        <v>0</v>
      </c>
      <c r="P164" s="224">
        <v>0</v>
      </c>
    </row>
    <row r="165" spans="1:16" ht="12.75">
      <c r="A165" s="241"/>
      <c r="B165" s="276"/>
      <c r="C165" s="226" t="s">
        <v>187</v>
      </c>
      <c r="D165" s="227">
        <f>E165</f>
        <v>3529627</v>
      </c>
      <c r="E165" s="227">
        <f>F165+G165+I165</f>
        <v>3529627</v>
      </c>
      <c r="F165" s="227">
        <v>2688956</v>
      </c>
      <c r="G165" s="227">
        <v>830011</v>
      </c>
      <c r="H165" s="227">
        <v>0</v>
      </c>
      <c r="I165" s="227">
        <v>10660</v>
      </c>
      <c r="J165" s="228">
        <v>0</v>
      </c>
      <c r="K165" s="229">
        <v>0</v>
      </c>
      <c r="L165" s="229">
        <v>0</v>
      </c>
      <c r="M165" s="229">
        <v>0</v>
      </c>
      <c r="N165" s="222">
        <v>0</v>
      </c>
      <c r="O165" s="222">
        <v>0</v>
      </c>
      <c r="P165" s="222">
        <v>0</v>
      </c>
    </row>
    <row r="166" spans="1:16" ht="12.75">
      <c r="A166" s="241"/>
      <c r="B166" s="275"/>
      <c r="C166" s="226" t="s">
        <v>188</v>
      </c>
      <c r="D166" s="227">
        <f>E166</f>
        <v>5122456</v>
      </c>
      <c r="E166" s="227">
        <f>F166+G166+I166</f>
        <v>5122456</v>
      </c>
      <c r="F166" s="227">
        <v>4037880</v>
      </c>
      <c r="G166" s="227">
        <v>1063576</v>
      </c>
      <c r="H166" s="227">
        <v>0</v>
      </c>
      <c r="I166" s="227">
        <v>21000</v>
      </c>
      <c r="J166" s="229">
        <v>0</v>
      </c>
      <c r="K166" s="229">
        <v>0</v>
      </c>
      <c r="L166" s="229">
        <v>0</v>
      </c>
      <c r="M166" s="229">
        <v>0</v>
      </c>
      <c r="N166" s="222">
        <v>0</v>
      </c>
      <c r="O166" s="222">
        <v>0</v>
      </c>
      <c r="P166" s="222">
        <v>0</v>
      </c>
    </row>
    <row r="167" spans="1:16" ht="12.75">
      <c r="A167" s="245"/>
      <c r="B167" s="268">
        <v>85205</v>
      </c>
      <c r="C167" s="218" t="s">
        <v>262</v>
      </c>
      <c r="D167" s="220">
        <v>0</v>
      </c>
      <c r="E167" s="220">
        <v>0</v>
      </c>
      <c r="F167" s="220">
        <v>0</v>
      </c>
      <c r="G167" s="220">
        <v>0</v>
      </c>
      <c r="H167" s="220">
        <v>0</v>
      </c>
      <c r="I167" s="220">
        <v>0</v>
      </c>
      <c r="J167" s="216">
        <v>0</v>
      </c>
      <c r="K167" s="221">
        <v>0</v>
      </c>
      <c r="L167" s="221">
        <v>0</v>
      </c>
      <c r="M167" s="221">
        <v>0</v>
      </c>
      <c r="N167" s="224">
        <v>0</v>
      </c>
      <c r="O167" s="224">
        <v>0</v>
      </c>
      <c r="P167" s="224">
        <v>0</v>
      </c>
    </row>
    <row r="168" spans="1:16" ht="12.75">
      <c r="A168" s="245"/>
      <c r="B168" s="247"/>
      <c r="C168" s="226" t="s">
        <v>185</v>
      </c>
      <c r="D168" s="227">
        <v>0</v>
      </c>
      <c r="E168" s="227">
        <v>0</v>
      </c>
      <c r="F168" s="227">
        <v>0</v>
      </c>
      <c r="G168" s="227">
        <v>0</v>
      </c>
      <c r="H168" s="227">
        <v>0</v>
      </c>
      <c r="I168" s="227">
        <v>0</v>
      </c>
      <c r="J168" s="228">
        <v>0</v>
      </c>
      <c r="K168" s="229">
        <v>0</v>
      </c>
      <c r="L168" s="229">
        <v>0</v>
      </c>
      <c r="M168" s="229">
        <v>0</v>
      </c>
      <c r="N168" s="222">
        <v>0</v>
      </c>
      <c r="O168" s="222">
        <v>0</v>
      </c>
      <c r="P168" s="222">
        <v>0</v>
      </c>
    </row>
    <row r="169" spans="1:16" ht="12.75">
      <c r="A169" s="245"/>
      <c r="B169" s="223">
        <v>85218</v>
      </c>
      <c r="C169" s="218" t="s">
        <v>189</v>
      </c>
      <c r="D169" s="220">
        <f>E169+M169</f>
        <v>585980</v>
      </c>
      <c r="E169" s="220">
        <f>F169+G169+I169</f>
        <v>585980</v>
      </c>
      <c r="F169" s="220">
        <v>528936</v>
      </c>
      <c r="G169" s="220">
        <v>56890</v>
      </c>
      <c r="H169" s="220">
        <v>0</v>
      </c>
      <c r="I169" s="220">
        <v>154</v>
      </c>
      <c r="J169" s="216">
        <v>0</v>
      </c>
      <c r="K169" s="221">
        <v>0</v>
      </c>
      <c r="L169" s="221">
        <v>0</v>
      </c>
      <c r="M169" s="221">
        <v>0</v>
      </c>
      <c r="N169" s="224">
        <v>0</v>
      </c>
      <c r="O169" s="224">
        <v>0</v>
      </c>
      <c r="P169" s="224">
        <v>0</v>
      </c>
    </row>
    <row r="170" spans="1:16" ht="12.75">
      <c r="A170" s="278"/>
      <c r="B170" s="256">
        <v>85220</v>
      </c>
      <c r="C170" s="223" t="s">
        <v>292</v>
      </c>
      <c r="D170" s="207"/>
      <c r="E170" s="206"/>
      <c r="F170" s="207"/>
      <c r="G170" s="206"/>
      <c r="H170" s="207"/>
      <c r="I170" s="206"/>
      <c r="J170" s="221"/>
      <c r="K170" s="208"/>
      <c r="L170" s="208"/>
      <c r="M170" s="208"/>
      <c r="N170" s="279"/>
      <c r="O170" s="211"/>
      <c r="P170" s="497"/>
    </row>
    <row r="171" spans="1:16" ht="12.75">
      <c r="A171" s="278"/>
      <c r="B171" s="277"/>
      <c r="C171" s="223" t="s">
        <v>293</v>
      </c>
      <c r="D171" s="207">
        <f>E171</f>
        <v>2000</v>
      </c>
      <c r="E171" s="206">
        <f>G171</f>
        <v>2000</v>
      </c>
      <c r="F171" s="207">
        <v>0</v>
      </c>
      <c r="G171" s="206">
        <v>2000</v>
      </c>
      <c r="H171" s="207">
        <v>0</v>
      </c>
      <c r="I171" s="206">
        <v>0</v>
      </c>
      <c r="J171" s="221">
        <v>0</v>
      </c>
      <c r="K171" s="208">
        <v>0</v>
      </c>
      <c r="L171" s="208">
        <v>0</v>
      </c>
      <c r="M171" s="208">
        <v>0</v>
      </c>
      <c r="N171" s="279">
        <v>0</v>
      </c>
      <c r="O171" s="280">
        <v>0</v>
      </c>
      <c r="P171" s="281">
        <v>0</v>
      </c>
    </row>
    <row r="172" spans="1:16" ht="12.75">
      <c r="A172" s="245"/>
      <c r="B172" s="268">
        <v>85295</v>
      </c>
      <c r="C172" s="223" t="s">
        <v>194</v>
      </c>
      <c r="D172" s="207">
        <f>E172</f>
        <v>26130</v>
      </c>
      <c r="E172" s="206">
        <f>H172</f>
        <v>26130</v>
      </c>
      <c r="F172" s="207">
        <v>0</v>
      </c>
      <c r="G172" s="206">
        <v>0</v>
      </c>
      <c r="H172" s="207">
        <v>26130</v>
      </c>
      <c r="I172" s="206">
        <v>0</v>
      </c>
      <c r="J172" s="209">
        <v>0</v>
      </c>
      <c r="K172" s="208">
        <v>0</v>
      </c>
      <c r="L172" s="208">
        <v>0</v>
      </c>
      <c r="M172" s="208">
        <v>0</v>
      </c>
      <c r="N172" s="279">
        <v>0</v>
      </c>
      <c r="O172" s="280">
        <v>0</v>
      </c>
      <c r="P172" s="281">
        <v>0</v>
      </c>
    </row>
    <row r="173" spans="1:16" ht="12.75">
      <c r="A173" s="524">
        <v>853</v>
      </c>
      <c r="B173" s="557"/>
      <c r="C173" s="524" t="s">
        <v>190</v>
      </c>
      <c r="D173" s="558"/>
      <c r="E173" s="525"/>
      <c r="F173" s="558"/>
      <c r="G173" s="525"/>
      <c r="H173" s="558"/>
      <c r="I173" s="525"/>
      <c r="J173" s="559"/>
      <c r="K173" s="527"/>
      <c r="L173" s="560"/>
      <c r="M173" s="527"/>
      <c r="N173" s="546"/>
      <c r="O173" s="545"/>
      <c r="P173" s="547"/>
    </row>
    <row r="174" spans="1:16" ht="12.75">
      <c r="A174" s="531"/>
      <c r="B174" s="561"/>
      <c r="C174" s="531" t="s">
        <v>191</v>
      </c>
      <c r="D174" s="548">
        <f>SUM(D175:D179)</f>
        <v>2541990</v>
      </c>
      <c r="E174" s="532">
        <f>SUM(E175:E179)</f>
        <v>2541990</v>
      </c>
      <c r="F174" s="548">
        <f>SUM(F175:F179)</f>
        <v>2256504</v>
      </c>
      <c r="G174" s="532">
        <f>SUM(G175:G179)</f>
        <v>283946</v>
      </c>
      <c r="H174" s="548">
        <f>H176</f>
        <v>0</v>
      </c>
      <c r="I174" s="532">
        <f>I177+I178</f>
        <v>1540</v>
      </c>
      <c r="J174" s="562">
        <f>J179</f>
        <v>0</v>
      </c>
      <c r="K174" s="535">
        <v>0</v>
      </c>
      <c r="L174" s="549">
        <v>0</v>
      </c>
      <c r="M174" s="535">
        <v>0</v>
      </c>
      <c r="N174" s="550">
        <v>0</v>
      </c>
      <c r="O174" s="535">
        <v>0</v>
      </c>
      <c r="P174" s="562">
        <v>0</v>
      </c>
    </row>
    <row r="175" spans="1:16" ht="12.75">
      <c r="A175" s="256"/>
      <c r="B175" s="256">
        <v>85311</v>
      </c>
      <c r="C175" s="218" t="s">
        <v>192</v>
      </c>
      <c r="D175" s="282"/>
      <c r="E175" s="220"/>
      <c r="F175" s="282"/>
      <c r="G175" s="220"/>
      <c r="H175" s="282"/>
      <c r="I175" s="220"/>
      <c r="J175" s="283"/>
      <c r="K175" s="221"/>
      <c r="L175" s="253"/>
      <c r="M175" s="221"/>
      <c r="N175" s="504"/>
      <c r="O175" s="224"/>
      <c r="P175" s="505"/>
    </row>
    <row r="176" spans="1:16" ht="12.75">
      <c r="A176" s="250"/>
      <c r="B176" s="251"/>
      <c r="C176" s="225" t="s">
        <v>405</v>
      </c>
      <c r="D176" s="215">
        <f>E176</f>
        <v>0</v>
      </c>
      <c r="E176" s="214">
        <f>H176</f>
        <v>0</v>
      </c>
      <c r="F176" s="215">
        <v>0</v>
      </c>
      <c r="G176" s="214">
        <v>0</v>
      </c>
      <c r="H176" s="215"/>
      <c r="I176" s="214">
        <v>0</v>
      </c>
      <c r="J176" s="217">
        <v>0</v>
      </c>
      <c r="K176" s="221">
        <v>0</v>
      </c>
      <c r="L176" s="253">
        <v>0</v>
      </c>
      <c r="M176" s="221">
        <v>0</v>
      </c>
      <c r="N176" s="504">
        <v>0</v>
      </c>
      <c r="O176" s="224">
        <v>0</v>
      </c>
      <c r="P176" s="505">
        <v>0</v>
      </c>
    </row>
    <row r="177" spans="1:16" ht="12.75">
      <c r="A177" s="245"/>
      <c r="B177" s="219">
        <v>85321</v>
      </c>
      <c r="C177" s="251" t="s">
        <v>127</v>
      </c>
      <c r="D177" s="214">
        <f>E177</f>
        <v>120000</v>
      </c>
      <c r="E177" s="214">
        <f>F177+G177+I177</f>
        <v>120000</v>
      </c>
      <c r="F177" s="214">
        <v>103254</v>
      </c>
      <c r="G177" s="214">
        <v>16496</v>
      </c>
      <c r="H177" s="214"/>
      <c r="I177" s="214">
        <v>250</v>
      </c>
      <c r="J177" s="216"/>
      <c r="K177" s="221">
        <v>0</v>
      </c>
      <c r="L177" s="253">
        <v>0</v>
      </c>
      <c r="M177" s="221">
        <v>0</v>
      </c>
      <c r="N177" s="504">
        <v>0</v>
      </c>
      <c r="O177" s="224">
        <v>0</v>
      </c>
      <c r="P177" s="505">
        <v>0</v>
      </c>
    </row>
    <row r="178" spans="1:16" ht="12.75">
      <c r="A178" s="245"/>
      <c r="B178" s="250">
        <v>85333</v>
      </c>
      <c r="C178" s="219" t="s">
        <v>193</v>
      </c>
      <c r="D178" s="220">
        <f>E178</f>
        <v>2421990</v>
      </c>
      <c r="E178" s="220">
        <f>F178+G178+H178+I178</f>
        <v>2421990</v>
      </c>
      <c r="F178" s="220">
        <v>2153250</v>
      </c>
      <c r="G178" s="220">
        <v>267450</v>
      </c>
      <c r="H178" s="220"/>
      <c r="I178" s="220">
        <v>1290</v>
      </c>
      <c r="J178" s="216"/>
      <c r="K178" s="221">
        <v>0</v>
      </c>
      <c r="L178" s="220">
        <v>0</v>
      </c>
      <c r="M178" s="221">
        <v>0</v>
      </c>
      <c r="N178" s="504">
        <v>0</v>
      </c>
      <c r="O178" s="224">
        <v>0</v>
      </c>
      <c r="P178" s="505">
        <v>0</v>
      </c>
    </row>
    <row r="179" spans="1:16" ht="12.75">
      <c r="A179" s="249"/>
      <c r="B179" s="219">
        <v>85395</v>
      </c>
      <c r="C179" s="219" t="s">
        <v>406</v>
      </c>
      <c r="D179" s="220">
        <v>0</v>
      </c>
      <c r="E179" s="220">
        <v>0</v>
      </c>
      <c r="F179" s="220">
        <v>0</v>
      </c>
      <c r="G179" s="220">
        <v>0</v>
      </c>
      <c r="H179" s="220">
        <v>0</v>
      </c>
      <c r="I179" s="220">
        <v>0</v>
      </c>
      <c r="J179" s="216">
        <v>0</v>
      </c>
      <c r="K179" s="221">
        <v>0</v>
      </c>
      <c r="L179" s="253">
        <v>0</v>
      </c>
      <c r="M179" s="221">
        <v>0</v>
      </c>
      <c r="N179" s="504">
        <v>0</v>
      </c>
      <c r="O179" s="224">
        <v>0</v>
      </c>
      <c r="P179" s="505">
        <v>0</v>
      </c>
    </row>
    <row r="180" spans="1:16" ht="12.75">
      <c r="A180" s="498"/>
      <c r="B180" s="236"/>
      <c r="C180" s="236"/>
      <c r="D180" s="237"/>
      <c r="E180" s="237"/>
      <c r="F180" s="237"/>
      <c r="G180" s="237"/>
      <c r="H180" s="263" t="s">
        <v>462</v>
      </c>
      <c r="I180" s="263"/>
      <c r="J180" s="238"/>
      <c r="K180" s="238"/>
      <c r="L180" s="499"/>
      <c r="M180" s="238"/>
      <c r="N180" s="239"/>
      <c r="O180" s="239"/>
      <c r="P180" s="239"/>
    </row>
    <row r="181" spans="1:16" ht="15">
      <c r="A181" s="236"/>
      <c r="B181" s="236"/>
      <c r="C181" s="236"/>
      <c r="D181" s="284"/>
      <c r="E181" s="284"/>
      <c r="F181" s="284"/>
      <c r="G181" s="135"/>
      <c r="H181" s="263"/>
      <c r="I181" s="135"/>
      <c r="J181" s="285"/>
      <c r="K181" s="285"/>
      <c r="L181" s="286"/>
      <c r="M181" s="169"/>
      <c r="N181" s="169"/>
      <c r="O181" s="169"/>
      <c r="P181" s="169"/>
    </row>
    <row r="182" spans="1:16" ht="12.75">
      <c r="A182" s="240"/>
      <c r="B182" s="178"/>
      <c r="C182" s="178"/>
      <c r="D182" s="179"/>
      <c r="E182" s="180"/>
      <c r="F182" s="181"/>
      <c r="G182" s="182" t="s">
        <v>67</v>
      </c>
      <c r="H182" s="183"/>
      <c r="I182" s="183"/>
      <c r="J182" s="184"/>
      <c r="K182" s="184"/>
      <c r="L182" s="185"/>
      <c r="M182" s="186"/>
      <c r="N182" s="187"/>
      <c r="O182" s="187"/>
      <c r="P182" s="188"/>
    </row>
    <row r="183" spans="1:16" ht="12.75">
      <c r="A183" s="241"/>
      <c r="B183" s="189"/>
      <c r="C183" s="189"/>
      <c r="D183" s="190"/>
      <c r="E183" s="242"/>
      <c r="F183" s="192"/>
      <c r="G183" s="193" t="s">
        <v>134</v>
      </c>
      <c r="H183" s="193"/>
      <c r="I183" s="193"/>
      <c r="J183" s="194"/>
      <c r="K183" s="194"/>
      <c r="L183" s="188"/>
      <c r="M183" s="189"/>
      <c r="N183" s="186" t="s">
        <v>134</v>
      </c>
      <c r="O183" s="187"/>
      <c r="P183" s="188"/>
    </row>
    <row r="184" spans="1:16" ht="12.75">
      <c r="A184" s="197" t="s">
        <v>1</v>
      </c>
      <c r="B184" s="195" t="s">
        <v>2</v>
      </c>
      <c r="C184" s="195" t="s">
        <v>135</v>
      </c>
      <c r="D184" s="190"/>
      <c r="E184" s="190"/>
      <c r="F184" s="190" t="s">
        <v>136</v>
      </c>
      <c r="G184" s="190" t="s">
        <v>6</v>
      </c>
      <c r="H184" s="196" t="s">
        <v>137</v>
      </c>
      <c r="I184" s="190" t="s">
        <v>138</v>
      </c>
      <c r="J184" s="196" t="s">
        <v>139</v>
      </c>
      <c r="K184" s="190" t="s">
        <v>140</v>
      </c>
      <c r="L184" s="197" t="s">
        <v>6</v>
      </c>
      <c r="M184" s="197" t="s">
        <v>140</v>
      </c>
      <c r="N184" s="198"/>
      <c r="O184" s="166" t="s">
        <v>134</v>
      </c>
      <c r="P184" s="166"/>
    </row>
    <row r="185" spans="1:16" ht="12.75">
      <c r="A185" s="197"/>
      <c r="B185" s="195"/>
      <c r="C185" s="195"/>
      <c r="D185" s="190" t="s">
        <v>66</v>
      </c>
      <c r="E185" s="190" t="s">
        <v>6</v>
      </c>
      <c r="F185" s="190" t="s">
        <v>141</v>
      </c>
      <c r="G185" s="190" t="s">
        <v>142</v>
      </c>
      <c r="H185" s="196" t="s">
        <v>143</v>
      </c>
      <c r="I185" s="190" t="s">
        <v>144</v>
      </c>
      <c r="J185" s="196" t="s">
        <v>145</v>
      </c>
      <c r="K185" s="190" t="s">
        <v>267</v>
      </c>
      <c r="L185" s="197" t="s">
        <v>218</v>
      </c>
      <c r="M185" s="197" t="s">
        <v>146</v>
      </c>
      <c r="N185" s="199" t="s">
        <v>272</v>
      </c>
      <c r="O185" s="197" t="s">
        <v>276</v>
      </c>
      <c r="P185" s="197" t="s">
        <v>280</v>
      </c>
    </row>
    <row r="186" spans="1:16" ht="12.75">
      <c r="A186" s="197"/>
      <c r="B186" s="195"/>
      <c r="C186" s="195"/>
      <c r="D186" s="190" t="s">
        <v>427</v>
      </c>
      <c r="E186" s="190" t="s">
        <v>147</v>
      </c>
      <c r="F186" s="190" t="s">
        <v>148</v>
      </c>
      <c r="G186" s="190" t="s">
        <v>149</v>
      </c>
      <c r="H186" s="196" t="s">
        <v>147</v>
      </c>
      <c r="I186" s="190" t="s">
        <v>150</v>
      </c>
      <c r="J186" s="196" t="s">
        <v>151</v>
      </c>
      <c r="K186" s="190" t="s">
        <v>268</v>
      </c>
      <c r="L186" s="197" t="s">
        <v>270</v>
      </c>
      <c r="M186" s="197"/>
      <c r="N186" s="198" t="s">
        <v>273</v>
      </c>
      <c r="O186" s="197" t="s">
        <v>277</v>
      </c>
      <c r="P186" s="197" t="s">
        <v>281</v>
      </c>
    </row>
    <row r="187" spans="1:16" s="14" customFormat="1" ht="12.75">
      <c r="A187" s="197"/>
      <c r="B187" s="195"/>
      <c r="C187" s="195"/>
      <c r="D187" s="190" t="s">
        <v>284</v>
      </c>
      <c r="E187" s="190"/>
      <c r="F187" s="190" t="s">
        <v>152</v>
      </c>
      <c r="G187" s="190" t="s">
        <v>153</v>
      </c>
      <c r="H187" s="196"/>
      <c r="I187" s="190" t="s">
        <v>154</v>
      </c>
      <c r="J187" s="196" t="s">
        <v>155</v>
      </c>
      <c r="K187" s="190" t="s">
        <v>269</v>
      </c>
      <c r="L187" s="197" t="s">
        <v>271</v>
      </c>
      <c r="M187" s="197"/>
      <c r="N187" s="198" t="s">
        <v>274</v>
      </c>
      <c r="O187" s="197" t="s">
        <v>155</v>
      </c>
      <c r="P187" s="197" t="s">
        <v>282</v>
      </c>
    </row>
    <row r="188" spans="1:16" s="17" customFormat="1" ht="12.75">
      <c r="A188" s="197"/>
      <c r="B188" s="195"/>
      <c r="C188" s="195"/>
      <c r="D188" s="190"/>
      <c r="E188" s="190"/>
      <c r="F188" s="190"/>
      <c r="G188" s="190"/>
      <c r="H188" s="196"/>
      <c r="I188" s="190"/>
      <c r="J188" s="196" t="s">
        <v>156</v>
      </c>
      <c r="K188" s="190"/>
      <c r="L188" s="197"/>
      <c r="M188" s="197"/>
      <c r="N188" s="198" t="s">
        <v>275</v>
      </c>
      <c r="O188" s="197" t="s">
        <v>278</v>
      </c>
      <c r="P188" s="197" t="s">
        <v>283</v>
      </c>
    </row>
    <row r="189" spans="1:16" ht="12.75">
      <c r="A189" s="197"/>
      <c r="B189" s="195"/>
      <c r="C189" s="195"/>
      <c r="D189" s="190"/>
      <c r="E189" s="190"/>
      <c r="F189" s="190"/>
      <c r="G189" s="190"/>
      <c r="H189" s="196"/>
      <c r="I189" s="190"/>
      <c r="J189" s="196" t="s">
        <v>279</v>
      </c>
      <c r="K189" s="190"/>
      <c r="L189" s="197"/>
      <c r="M189" s="197"/>
      <c r="N189" s="198"/>
      <c r="O189" s="190" t="s">
        <v>279</v>
      </c>
      <c r="P189" s="197"/>
    </row>
    <row r="190" spans="1:16" ht="12.75">
      <c r="A190" s="202"/>
      <c r="B190" s="200"/>
      <c r="C190" s="200"/>
      <c r="D190" s="201"/>
      <c r="E190" s="201"/>
      <c r="F190" s="201"/>
      <c r="G190" s="201"/>
      <c r="H190" s="196"/>
      <c r="I190" s="201"/>
      <c r="J190" s="196" t="s">
        <v>157</v>
      </c>
      <c r="K190" s="201"/>
      <c r="L190" s="202"/>
      <c r="M190" s="202"/>
      <c r="N190" s="203"/>
      <c r="O190" s="201" t="s">
        <v>157</v>
      </c>
      <c r="P190" s="202"/>
    </row>
    <row r="191" spans="1:16" ht="12.75">
      <c r="A191" s="202">
        <v>1</v>
      </c>
      <c r="B191" s="202">
        <v>2</v>
      </c>
      <c r="C191" s="86">
        <v>3</v>
      </c>
      <c r="D191" s="87">
        <v>4</v>
      </c>
      <c r="E191" s="87">
        <v>5</v>
      </c>
      <c r="F191" s="87">
        <v>6</v>
      </c>
      <c r="G191" s="87">
        <v>7</v>
      </c>
      <c r="H191" s="87">
        <v>8</v>
      </c>
      <c r="I191" s="87">
        <v>9</v>
      </c>
      <c r="J191" s="87">
        <v>10</v>
      </c>
      <c r="K191" s="87">
        <v>11</v>
      </c>
      <c r="L191" s="86">
        <v>12</v>
      </c>
      <c r="M191" s="86">
        <v>13</v>
      </c>
      <c r="N191" s="86">
        <v>14</v>
      </c>
      <c r="O191" s="86">
        <v>15</v>
      </c>
      <c r="P191" s="86">
        <v>16</v>
      </c>
    </row>
    <row r="192" spans="1:16" ht="12.75">
      <c r="A192" s="540">
        <v>854</v>
      </c>
      <c r="B192" s="537"/>
      <c r="C192" s="531" t="s">
        <v>195</v>
      </c>
      <c r="D192" s="532">
        <f>D193+D195+D198+D201+D204+D208+D210+D212+D217+D206</f>
        <v>12263639</v>
      </c>
      <c r="E192" s="563">
        <f>E193+E198+E201+E204+E210+E212+E217+E208+E195+E206</f>
        <v>12263639</v>
      </c>
      <c r="F192" s="532">
        <f>F193+F198+F201+F204+F208+F195+F206</f>
        <v>6084438</v>
      </c>
      <c r="G192" s="532">
        <f>G193+G198+G201+G204+G212+G217+G208+G195+G206</f>
        <v>1713009</v>
      </c>
      <c r="H192" s="563">
        <f>H210</f>
        <v>4038600</v>
      </c>
      <c r="I192" s="532">
        <f>I193+I198+I201+I204+I208+I195+I217+I206</f>
        <v>159164</v>
      </c>
      <c r="J192" s="535">
        <f>J217</f>
        <v>268428</v>
      </c>
      <c r="K192" s="535"/>
      <c r="L192" s="528"/>
      <c r="M192" s="528">
        <f>M193+M204</f>
        <v>0</v>
      </c>
      <c r="N192" s="529">
        <f>N193</f>
        <v>0</v>
      </c>
      <c r="O192" s="528">
        <v>0</v>
      </c>
      <c r="P192" s="565">
        <v>0</v>
      </c>
    </row>
    <row r="193" spans="1:16" ht="12.75">
      <c r="A193" s="255"/>
      <c r="B193" s="256">
        <v>85403</v>
      </c>
      <c r="C193" s="491" t="s">
        <v>129</v>
      </c>
      <c r="D193" s="220">
        <f>D194</f>
        <v>1404624</v>
      </c>
      <c r="E193" s="220">
        <f>E194</f>
        <v>1404624</v>
      </c>
      <c r="F193" s="220">
        <f>F194</f>
        <v>1120122</v>
      </c>
      <c r="G193" s="220">
        <f>G194</f>
        <v>238042</v>
      </c>
      <c r="H193" s="220">
        <v>0</v>
      </c>
      <c r="I193" s="220">
        <f>I194</f>
        <v>46460</v>
      </c>
      <c r="J193" s="221">
        <v>0</v>
      </c>
      <c r="K193" s="221">
        <v>0</v>
      </c>
      <c r="L193" s="221">
        <v>0</v>
      </c>
      <c r="M193" s="221">
        <f>M194</f>
        <v>0</v>
      </c>
      <c r="N193" s="224">
        <f>N194</f>
        <v>0</v>
      </c>
      <c r="O193" s="224">
        <v>0</v>
      </c>
      <c r="P193" s="224">
        <v>0</v>
      </c>
    </row>
    <row r="194" spans="1:16" s="17" customFormat="1" ht="12.75">
      <c r="A194" s="257"/>
      <c r="B194" s="494"/>
      <c r="C194" s="226" t="s">
        <v>302</v>
      </c>
      <c r="D194" s="227">
        <f>E194</f>
        <v>1404624</v>
      </c>
      <c r="E194" s="227">
        <f>F194+G194+I194</f>
        <v>1404624</v>
      </c>
      <c r="F194" s="227">
        <v>1120122</v>
      </c>
      <c r="G194" s="227">
        <v>238042</v>
      </c>
      <c r="H194" s="227">
        <v>0</v>
      </c>
      <c r="I194" s="227">
        <v>46460</v>
      </c>
      <c r="J194" s="229">
        <v>0</v>
      </c>
      <c r="K194" s="229">
        <v>0</v>
      </c>
      <c r="L194" s="229">
        <v>0</v>
      </c>
      <c r="M194" s="229">
        <v>0</v>
      </c>
      <c r="N194" s="222">
        <v>0</v>
      </c>
      <c r="O194" s="222">
        <v>0</v>
      </c>
      <c r="P194" s="222">
        <v>0</v>
      </c>
    </row>
    <row r="195" spans="1:16" s="17" customFormat="1" ht="12.75">
      <c r="A195" s="257"/>
      <c r="B195" s="268">
        <v>85404</v>
      </c>
      <c r="C195" s="491" t="s">
        <v>327</v>
      </c>
      <c r="D195" s="220">
        <f>D196+D197</f>
        <v>151376</v>
      </c>
      <c r="E195" s="220">
        <f>E196+E197</f>
        <v>151376</v>
      </c>
      <c r="F195" s="220">
        <f>F196+F197</f>
        <v>120717</v>
      </c>
      <c r="G195" s="220">
        <f>G196+G197</f>
        <v>29033</v>
      </c>
      <c r="H195" s="220">
        <v>0</v>
      </c>
      <c r="I195" s="220">
        <f>I196+I197</f>
        <v>1626</v>
      </c>
      <c r="J195" s="216">
        <v>0</v>
      </c>
      <c r="K195" s="221">
        <v>0</v>
      </c>
      <c r="L195" s="221">
        <v>0</v>
      </c>
      <c r="M195" s="221">
        <v>0</v>
      </c>
      <c r="N195" s="224">
        <v>0</v>
      </c>
      <c r="O195" s="224">
        <v>0</v>
      </c>
      <c r="P195" s="224">
        <v>0</v>
      </c>
    </row>
    <row r="196" spans="1:16" s="17" customFormat="1" ht="12.75">
      <c r="A196" s="257"/>
      <c r="B196" s="276"/>
      <c r="C196" s="226" t="s">
        <v>302</v>
      </c>
      <c r="D196" s="227">
        <f>E196</f>
        <v>101941</v>
      </c>
      <c r="E196" s="227">
        <f>F196+G196+I196</f>
        <v>101941</v>
      </c>
      <c r="F196" s="227">
        <v>98282</v>
      </c>
      <c r="G196" s="227">
        <v>2033</v>
      </c>
      <c r="H196" s="227">
        <v>0</v>
      </c>
      <c r="I196" s="227">
        <v>1626</v>
      </c>
      <c r="J196" s="228">
        <v>0</v>
      </c>
      <c r="K196" s="229">
        <v>0</v>
      </c>
      <c r="L196" s="229">
        <v>0</v>
      </c>
      <c r="M196" s="229">
        <v>0</v>
      </c>
      <c r="N196" s="222">
        <v>0</v>
      </c>
      <c r="O196" s="222">
        <v>0</v>
      </c>
      <c r="P196" s="222">
        <v>0</v>
      </c>
    </row>
    <row r="197" spans="1:16" s="17" customFormat="1" ht="12.75">
      <c r="A197" s="257"/>
      <c r="B197" s="276"/>
      <c r="C197" s="226" t="s">
        <v>197</v>
      </c>
      <c r="D197" s="227">
        <f>E197</f>
        <v>49435</v>
      </c>
      <c r="E197" s="227">
        <f>F197+G197</f>
        <v>49435</v>
      </c>
      <c r="F197" s="227">
        <v>22435</v>
      </c>
      <c r="G197" s="227">
        <v>27000</v>
      </c>
      <c r="H197" s="227">
        <v>0</v>
      </c>
      <c r="I197" s="227">
        <v>0</v>
      </c>
      <c r="J197" s="228">
        <v>0</v>
      </c>
      <c r="K197" s="229">
        <v>0</v>
      </c>
      <c r="L197" s="229">
        <v>0</v>
      </c>
      <c r="M197" s="229">
        <v>0</v>
      </c>
      <c r="N197" s="222">
        <v>0</v>
      </c>
      <c r="O197" s="222">
        <v>0</v>
      </c>
      <c r="P197" s="222">
        <v>0</v>
      </c>
    </row>
    <row r="198" spans="1:16" ht="12.75">
      <c r="A198" s="245"/>
      <c r="B198" s="223">
        <v>85406</v>
      </c>
      <c r="C198" s="218" t="s">
        <v>196</v>
      </c>
      <c r="D198" s="220">
        <f>D199+D200</f>
        <v>1243455</v>
      </c>
      <c r="E198" s="220">
        <f>E199+E200</f>
        <v>1243455</v>
      </c>
      <c r="F198" s="220">
        <f>F199+F200</f>
        <v>1082005</v>
      </c>
      <c r="G198" s="220">
        <f>G199+G200</f>
        <v>160950</v>
      </c>
      <c r="H198" s="220">
        <v>0</v>
      </c>
      <c r="I198" s="220">
        <f>I199+I200</f>
        <v>500</v>
      </c>
      <c r="J198" s="216">
        <v>0</v>
      </c>
      <c r="K198" s="221">
        <v>0</v>
      </c>
      <c r="L198" s="221">
        <v>0</v>
      </c>
      <c r="M198" s="221">
        <v>0</v>
      </c>
      <c r="N198" s="224">
        <v>0</v>
      </c>
      <c r="O198" s="224">
        <v>0</v>
      </c>
      <c r="P198" s="224">
        <v>0</v>
      </c>
    </row>
    <row r="199" spans="1:16" ht="12.75">
      <c r="A199" s="257"/>
      <c r="B199" s="276"/>
      <c r="C199" s="226" t="s">
        <v>197</v>
      </c>
      <c r="D199" s="227">
        <f>E199</f>
        <v>532675</v>
      </c>
      <c r="E199" s="227">
        <f>F199+G199+I199</f>
        <v>532675</v>
      </c>
      <c r="F199" s="227">
        <v>467715</v>
      </c>
      <c r="G199" s="227">
        <v>64750</v>
      </c>
      <c r="H199" s="227">
        <v>0</v>
      </c>
      <c r="I199" s="227">
        <v>210</v>
      </c>
      <c r="J199" s="229">
        <v>0</v>
      </c>
      <c r="K199" s="221">
        <v>0</v>
      </c>
      <c r="L199" s="221">
        <v>0</v>
      </c>
      <c r="M199" s="221">
        <v>0</v>
      </c>
      <c r="N199" s="222">
        <v>0</v>
      </c>
      <c r="O199" s="222">
        <v>0</v>
      </c>
      <c r="P199" s="222">
        <v>0</v>
      </c>
    </row>
    <row r="200" spans="1:16" ht="12.75">
      <c r="A200" s="257"/>
      <c r="B200" s="275"/>
      <c r="C200" s="226" t="s">
        <v>198</v>
      </c>
      <c r="D200" s="227">
        <f>E200</f>
        <v>710780</v>
      </c>
      <c r="E200" s="227">
        <f>F200+G200+I200</f>
        <v>710780</v>
      </c>
      <c r="F200" s="227">
        <v>614290</v>
      </c>
      <c r="G200" s="227">
        <v>96200</v>
      </c>
      <c r="H200" s="227">
        <v>0</v>
      </c>
      <c r="I200" s="227">
        <v>290</v>
      </c>
      <c r="J200" s="229">
        <v>0</v>
      </c>
      <c r="K200" s="229">
        <v>0</v>
      </c>
      <c r="L200" s="229">
        <v>0</v>
      </c>
      <c r="M200" s="229">
        <v>0</v>
      </c>
      <c r="N200" s="222">
        <v>0</v>
      </c>
      <c r="O200" s="222">
        <v>0</v>
      </c>
      <c r="P200" s="222">
        <v>0</v>
      </c>
    </row>
    <row r="201" spans="1:16" ht="12.75">
      <c r="A201" s="245"/>
      <c r="B201" s="223">
        <v>85410</v>
      </c>
      <c r="C201" s="218" t="s">
        <v>199</v>
      </c>
      <c r="D201" s="220">
        <f>D202+D203</f>
        <v>3612046</v>
      </c>
      <c r="E201" s="220">
        <f>E202+E203</f>
        <v>3612046</v>
      </c>
      <c r="F201" s="220">
        <f>F202+F203</f>
        <v>2667479</v>
      </c>
      <c r="G201" s="220">
        <f>G202+G203</f>
        <v>934167</v>
      </c>
      <c r="H201" s="220">
        <v>0</v>
      </c>
      <c r="I201" s="220">
        <f>I202+I203</f>
        <v>10400</v>
      </c>
      <c r="J201" s="216">
        <v>0</v>
      </c>
      <c r="K201" s="221">
        <v>0</v>
      </c>
      <c r="L201" s="221">
        <v>0</v>
      </c>
      <c r="M201" s="221">
        <v>0</v>
      </c>
      <c r="N201" s="224">
        <v>0</v>
      </c>
      <c r="O201" s="224">
        <v>0</v>
      </c>
      <c r="P201" s="224">
        <v>0</v>
      </c>
    </row>
    <row r="202" spans="1:16" ht="12.75">
      <c r="A202" s="257"/>
      <c r="B202" s="276"/>
      <c r="C202" s="226" t="s">
        <v>179</v>
      </c>
      <c r="D202" s="227">
        <f>E202</f>
        <v>2752234</v>
      </c>
      <c r="E202" s="227">
        <f>F202+G202+I202</f>
        <v>2752234</v>
      </c>
      <c r="F202" s="227">
        <v>1995256</v>
      </c>
      <c r="G202" s="227">
        <v>752278</v>
      </c>
      <c r="H202" s="227">
        <v>0</v>
      </c>
      <c r="I202" s="227">
        <v>4700</v>
      </c>
      <c r="J202" s="229">
        <v>0</v>
      </c>
      <c r="K202" s="229">
        <v>0</v>
      </c>
      <c r="L202" s="229">
        <v>0</v>
      </c>
      <c r="M202" s="229">
        <v>0</v>
      </c>
      <c r="N202" s="222">
        <v>0</v>
      </c>
      <c r="O202" s="222">
        <v>0</v>
      </c>
      <c r="P202" s="222">
        <v>0</v>
      </c>
    </row>
    <row r="203" spans="1:16" ht="12.75">
      <c r="A203" s="257"/>
      <c r="B203" s="276"/>
      <c r="C203" s="226" t="s">
        <v>307</v>
      </c>
      <c r="D203" s="227">
        <f>E203</f>
        <v>859812</v>
      </c>
      <c r="E203" s="227">
        <f>F203+G203+I203</f>
        <v>859812</v>
      </c>
      <c r="F203" s="227">
        <v>672223</v>
      </c>
      <c r="G203" s="227">
        <v>181889</v>
      </c>
      <c r="H203" s="227">
        <v>0</v>
      </c>
      <c r="I203" s="227">
        <v>5700</v>
      </c>
      <c r="J203" s="229">
        <v>0</v>
      </c>
      <c r="K203" s="229">
        <v>0</v>
      </c>
      <c r="L203" s="229">
        <v>0</v>
      </c>
      <c r="M203" s="229">
        <v>0</v>
      </c>
      <c r="N203" s="222">
        <v>0</v>
      </c>
      <c r="O203" s="222">
        <v>0</v>
      </c>
      <c r="P203" s="222">
        <v>0</v>
      </c>
    </row>
    <row r="204" spans="1:16" ht="12.75">
      <c r="A204" s="245"/>
      <c r="B204" s="223">
        <v>85411</v>
      </c>
      <c r="C204" s="218" t="s">
        <v>131</v>
      </c>
      <c r="D204" s="220">
        <f>D205</f>
        <v>599721</v>
      </c>
      <c r="E204" s="220">
        <f>E205</f>
        <v>599721</v>
      </c>
      <c r="F204" s="220">
        <f>F205</f>
        <v>460255</v>
      </c>
      <c r="G204" s="220">
        <f>G205</f>
        <v>134466</v>
      </c>
      <c r="H204" s="220">
        <v>0</v>
      </c>
      <c r="I204" s="220">
        <f>I205</f>
        <v>5000</v>
      </c>
      <c r="J204" s="216">
        <v>0</v>
      </c>
      <c r="K204" s="221">
        <v>0</v>
      </c>
      <c r="L204" s="221">
        <v>0</v>
      </c>
      <c r="M204" s="221">
        <v>0</v>
      </c>
      <c r="N204" s="224">
        <v>0</v>
      </c>
      <c r="O204" s="224">
        <v>0</v>
      </c>
      <c r="P204" s="224">
        <v>0</v>
      </c>
    </row>
    <row r="205" spans="1:16" ht="12.75">
      <c r="A205" s="257"/>
      <c r="B205" s="275"/>
      <c r="C205" s="226" t="s">
        <v>307</v>
      </c>
      <c r="D205" s="227">
        <f>E205</f>
        <v>599721</v>
      </c>
      <c r="E205" s="227">
        <f>F205+G205+H205+I205</f>
        <v>599721</v>
      </c>
      <c r="F205" s="227">
        <v>460255</v>
      </c>
      <c r="G205" s="227">
        <v>134466</v>
      </c>
      <c r="H205" s="227">
        <v>0</v>
      </c>
      <c r="I205" s="227">
        <v>5000</v>
      </c>
      <c r="J205" s="229">
        <v>0</v>
      </c>
      <c r="K205" s="229">
        <v>0</v>
      </c>
      <c r="L205" s="229">
        <v>0</v>
      </c>
      <c r="M205" s="229">
        <v>0</v>
      </c>
      <c r="N205" s="222">
        <v>0</v>
      </c>
      <c r="O205" s="222">
        <v>0</v>
      </c>
      <c r="P205" s="222">
        <v>0</v>
      </c>
    </row>
    <row r="206" spans="1:16" ht="12.75">
      <c r="A206" s="257"/>
      <c r="B206" s="256">
        <v>85417</v>
      </c>
      <c r="C206" s="218" t="s">
        <v>386</v>
      </c>
      <c r="D206" s="220">
        <f aca="true" t="shared" si="4" ref="D206:I206">D207</f>
        <v>342205</v>
      </c>
      <c r="E206" s="220">
        <f t="shared" si="4"/>
        <v>342205</v>
      </c>
      <c r="F206" s="220">
        <f t="shared" si="4"/>
        <v>214300</v>
      </c>
      <c r="G206" s="220">
        <f t="shared" si="4"/>
        <v>127505</v>
      </c>
      <c r="H206" s="220">
        <f t="shared" si="4"/>
        <v>0</v>
      </c>
      <c r="I206" s="220">
        <f t="shared" si="4"/>
        <v>400</v>
      </c>
      <c r="J206" s="221">
        <v>0</v>
      </c>
      <c r="K206" s="221">
        <v>0</v>
      </c>
      <c r="L206" s="221">
        <v>0</v>
      </c>
      <c r="M206" s="221">
        <v>0</v>
      </c>
      <c r="N206" s="224">
        <v>0</v>
      </c>
      <c r="O206" s="224">
        <v>0</v>
      </c>
      <c r="P206" s="224">
        <v>0</v>
      </c>
    </row>
    <row r="207" spans="1:16" ht="12.75">
      <c r="A207" s="257"/>
      <c r="B207" s="494"/>
      <c r="C207" s="226" t="s">
        <v>436</v>
      </c>
      <c r="D207" s="227">
        <f>E207</f>
        <v>342205</v>
      </c>
      <c r="E207" s="227">
        <f>F207+G207+I207</f>
        <v>342205</v>
      </c>
      <c r="F207" s="227">
        <v>214300</v>
      </c>
      <c r="G207" s="227">
        <v>127505</v>
      </c>
      <c r="H207" s="227">
        <v>0</v>
      </c>
      <c r="I207" s="227">
        <v>400</v>
      </c>
      <c r="J207" s="229">
        <v>0</v>
      </c>
      <c r="K207" s="229">
        <v>0</v>
      </c>
      <c r="L207" s="229">
        <v>0</v>
      </c>
      <c r="M207" s="229">
        <v>0</v>
      </c>
      <c r="N207" s="222">
        <v>0</v>
      </c>
      <c r="O207" s="222">
        <v>0</v>
      </c>
      <c r="P207" s="222">
        <v>0</v>
      </c>
    </row>
    <row r="208" spans="1:16" ht="12.75">
      <c r="A208" s="257"/>
      <c r="B208" s="268">
        <v>85419</v>
      </c>
      <c r="C208" s="218" t="s">
        <v>304</v>
      </c>
      <c r="D208" s="220">
        <f>D209</f>
        <v>459461</v>
      </c>
      <c r="E208" s="220">
        <f>E209</f>
        <v>459461</v>
      </c>
      <c r="F208" s="220">
        <f>F209</f>
        <v>419560</v>
      </c>
      <c r="G208" s="220">
        <f>G209</f>
        <v>35123</v>
      </c>
      <c r="H208" s="220">
        <f>H2113</f>
        <v>0</v>
      </c>
      <c r="I208" s="220">
        <f>I209</f>
        <v>4778</v>
      </c>
      <c r="J208" s="221">
        <v>0</v>
      </c>
      <c r="K208" s="221">
        <v>0</v>
      </c>
      <c r="L208" s="221">
        <v>0</v>
      </c>
      <c r="M208" s="221">
        <v>0</v>
      </c>
      <c r="N208" s="224">
        <v>0</v>
      </c>
      <c r="O208" s="224">
        <v>0</v>
      </c>
      <c r="P208" s="224">
        <v>0</v>
      </c>
    </row>
    <row r="209" spans="1:16" ht="12.75">
      <c r="A209" s="257"/>
      <c r="B209" s="276"/>
      <c r="C209" s="226" t="s">
        <v>302</v>
      </c>
      <c r="D209" s="227">
        <f>E209</f>
        <v>459461</v>
      </c>
      <c r="E209" s="227">
        <f>F209+G209+I209</f>
        <v>459461</v>
      </c>
      <c r="F209" s="227">
        <v>419560</v>
      </c>
      <c r="G209" s="227">
        <v>35123</v>
      </c>
      <c r="H209" s="227">
        <v>0</v>
      </c>
      <c r="I209" s="227">
        <v>4778</v>
      </c>
      <c r="J209" s="229">
        <v>0</v>
      </c>
      <c r="K209" s="229">
        <v>0</v>
      </c>
      <c r="L209" s="229">
        <v>0</v>
      </c>
      <c r="M209" s="229">
        <v>0</v>
      </c>
      <c r="N209" s="222">
        <v>0</v>
      </c>
      <c r="O209" s="222">
        <v>0</v>
      </c>
      <c r="P209" s="222">
        <v>0</v>
      </c>
    </row>
    <row r="210" spans="1:16" ht="12.75">
      <c r="A210" s="245"/>
      <c r="B210" s="223">
        <v>85420</v>
      </c>
      <c r="C210" s="218" t="s">
        <v>200</v>
      </c>
      <c r="D210" s="220">
        <f>E210</f>
        <v>4038600</v>
      </c>
      <c r="E210" s="220">
        <f>E211</f>
        <v>4038600</v>
      </c>
      <c r="F210" s="220">
        <v>0</v>
      </c>
      <c r="G210" s="220">
        <v>0</v>
      </c>
      <c r="H210" s="287">
        <f>H211</f>
        <v>4038600</v>
      </c>
      <c r="I210" s="220">
        <f>I211</f>
        <v>0</v>
      </c>
      <c r="J210" s="221">
        <v>0</v>
      </c>
      <c r="K210" s="221">
        <v>0</v>
      </c>
      <c r="L210" s="221">
        <v>0</v>
      </c>
      <c r="M210" s="221">
        <v>0</v>
      </c>
      <c r="N210" s="224">
        <v>0</v>
      </c>
      <c r="O210" s="224">
        <v>0</v>
      </c>
      <c r="P210" s="224">
        <v>0</v>
      </c>
    </row>
    <row r="211" spans="1:16" ht="12.75">
      <c r="A211" s="257"/>
      <c r="B211" s="275"/>
      <c r="C211" s="226" t="s">
        <v>201</v>
      </c>
      <c r="D211" s="227">
        <f>E211</f>
        <v>4038600</v>
      </c>
      <c r="E211" s="227">
        <f>H211</f>
        <v>4038600</v>
      </c>
      <c r="F211" s="227">
        <v>0</v>
      </c>
      <c r="G211" s="227">
        <v>0</v>
      </c>
      <c r="H211" s="288">
        <v>4038600</v>
      </c>
      <c r="I211" s="227">
        <v>0</v>
      </c>
      <c r="J211" s="228">
        <v>0</v>
      </c>
      <c r="K211" s="229">
        <v>0</v>
      </c>
      <c r="L211" s="229">
        <v>0</v>
      </c>
      <c r="M211" s="229">
        <v>0</v>
      </c>
      <c r="N211" s="222">
        <v>0</v>
      </c>
      <c r="O211" s="222">
        <v>0</v>
      </c>
      <c r="P211" s="222">
        <v>0</v>
      </c>
    </row>
    <row r="212" spans="1:16" ht="12.75">
      <c r="A212" s="245"/>
      <c r="B212" s="223">
        <v>85446</v>
      </c>
      <c r="C212" s="218" t="s">
        <v>202</v>
      </c>
      <c r="D212" s="220">
        <f>SUM(D213:D216)</f>
        <v>8180</v>
      </c>
      <c r="E212" s="220">
        <f>G212</f>
        <v>8180</v>
      </c>
      <c r="F212" s="220">
        <v>0</v>
      </c>
      <c r="G212" s="220">
        <f>SUM(G213:G216)</f>
        <v>8180</v>
      </c>
      <c r="H212" s="220">
        <v>0</v>
      </c>
      <c r="I212" s="220">
        <v>0</v>
      </c>
      <c r="J212" s="221">
        <v>0</v>
      </c>
      <c r="K212" s="221">
        <v>0</v>
      </c>
      <c r="L212" s="221">
        <v>0</v>
      </c>
      <c r="M212" s="221">
        <v>0</v>
      </c>
      <c r="N212" s="224">
        <v>0</v>
      </c>
      <c r="O212" s="224">
        <v>0</v>
      </c>
      <c r="P212" s="224">
        <v>0</v>
      </c>
    </row>
    <row r="213" spans="1:16" ht="12.75">
      <c r="A213" s="257"/>
      <c r="B213" s="276"/>
      <c r="C213" s="226" t="s">
        <v>197</v>
      </c>
      <c r="D213" s="227">
        <f>E213</f>
        <v>2037</v>
      </c>
      <c r="E213" s="227">
        <f>G213</f>
        <v>2037</v>
      </c>
      <c r="F213" s="227">
        <v>0</v>
      </c>
      <c r="G213" s="227">
        <v>2037</v>
      </c>
      <c r="H213" s="227">
        <v>0</v>
      </c>
      <c r="I213" s="227">
        <v>0</v>
      </c>
      <c r="J213" s="229">
        <v>0</v>
      </c>
      <c r="K213" s="229">
        <v>0</v>
      </c>
      <c r="L213" s="229">
        <v>0</v>
      </c>
      <c r="M213" s="229">
        <v>0</v>
      </c>
      <c r="N213" s="222">
        <v>0</v>
      </c>
      <c r="O213" s="222">
        <v>0</v>
      </c>
      <c r="P213" s="222">
        <v>0</v>
      </c>
    </row>
    <row r="214" spans="1:16" ht="12.75">
      <c r="A214" s="257"/>
      <c r="B214" s="276"/>
      <c r="C214" s="226" t="s">
        <v>198</v>
      </c>
      <c r="D214" s="227">
        <f>E214</f>
        <v>2856</v>
      </c>
      <c r="E214" s="227">
        <f>G214</f>
        <v>2856</v>
      </c>
      <c r="F214" s="227">
        <v>0</v>
      </c>
      <c r="G214" s="227">
        <v>2856</v>
      </c>
      <c r="H214" s="227">
        <v>0</v>
      </c>
      <c r="I214" s="227">
        <v>0</v>
      </c>
      <c r="J214" s="229">
        <v>0</v>
      </c>
      <c r="K214" s="229">
        <v>0</v>
      </c>
      <c r="L214" s="229">
        <v>0</v>
      </c>
      <c r="M214" s="229">
        <v>0</v>
      </c>
      <c r="N214" s="222">
        <v>0</v>
      </c>
      <c r="O214" s="222">
        <v>0</v>
      </c>
      <c r="P214" s="222">
        <v>0</v>
      </c>
    </row>
    <row r="215" spans="1:16" ht="12.75">
      <c r="A215" s="197"/>
      <c r="B215" s="270"/>
      <c r="C215" s="226" t="s">
        <v>307</v>
      </c>
      <c r="D215" s="227">
        <f>E215</f>
        <v>2060</v>
      </c>
      <c r="E215" s="227">
        <f>G215</f>
        <v>2060</v>
      </c>
      <c r="F215" s="227">
        <v>0</v>
      </c>
      <c r="G215" s="227">
        <v>2060</v>
      </c>
      <c r="H215" s="227">
        <v>0</v>
      </c>
      <c r="I215" s="227">
        <v>0</v>
      </c>
      <c r="J215" s="229">
        <v>0</v>
      </c>
      <c r="K215" s="229">
        <v>0</v>
      </c>
      <c r="L215" s="229">
        <v>0</v>
      </c>
      <c r="M215" s="229">
        <v>0</v>
      </c>
      <c r="N215" s="222">
        <v>0</v>
      </c>
      <c r="O215" s="222">
        <v>0</v>
      </c>
      <c r="P215" s="222">
        <v>0</v>
      </c>
    </row>
    <row r="216" spans="1:16" ht="12.75">
      <c r="A216" s="197"/>
      <c r="B216" s="271"/>
      <c r="C216" s="226" t="s">
        <v>305</v>
      </c>
      <c r="D216" s="227">
        <f>E216</f>
        <v>1227</v>
      </c>
      <c r="E216" s="227">
        <f>G216</f>
        <v>1227</v>
      </c>
      <c r="F216" s="227">
        <v>0</v>
      </c>
      <c r="G216" s="227">
        <v>1227</v>
      </c>
      <c r="H216" s="227">
        <v>0</v>
      </c>
      <c r="I216" s="227">
        <v>0</v>
      </c>
      <c r="J216" s="229">
        <v>0</v>
      </c>
      <c r="K216" s="229">
        <v>0</v>
      </c>
      <c r="L216" s="229">
        <v>0</v>
      </c>
      <c r="M216" s="229">
        <v>0</v>
      </c>
      <c r="N216" s="222">
        <v>0</v>
      </c>
      <c r="O216" s="222">
        <v>0</v>
      </c>
      <c r="P216" s="222">
        <v>0</v>
      </c>
    </row>
    <row r="217" spans="1:16" ht="12.75">
      <c r="A217" s="245"/>
      <c r="B217" s="223">
        <v>85495</v>
      </c>
      <c r="C217" s="218" t="s">
        <v>165</v>
      </c>
      <c r="D217" s="220">
        <f>SUM(D218:D223)</f>
        <v>403971</v>
      </c>
      <c r="E217" s="220">
        <f>J217+G217+I217</f>
        <v>403971</v>
      </c>
      <c r="F217" s="220">
        <v>0</v>
      </c>
      <c r="G217" s="220">
        <f>SUM(G218:G223)</f>
        <v>45543</v>
      </c>
      <c r="H217" s="220">
        <v>0</v>
      </c>
      <c r="I217" s="220">
        <f>I223</f>
        <v>90000</v>
      </c>
      <c r="J217" s="216">
        <f>J219</f>
        <v>268428</v>
      </c>
      <c r="K217" s="221">
        <v>0</v>
      </c>
      <c r="L217" s="221">
        <v>0</v>
      </c>
      <c r="M217" s="221">
        <v>0</v>
      </c>
      <c r="N217" s="224">
        <v>0</v>
      </c>
      <c r="O217" s="224">
        <v>0</v>
      </c>
      <c r="P217" s="224">
        <v>0</v>
      </c>
    </row>
    <row r="218" spans="1:16" ht="12.75">
      <c r="A218" s="257"/>
      <c r="B218" s="276"/>
      <c r="C218" s="226" t="s">
        <v>302</v>
      </c>
      <c r="D218" s="227">
        <f aca="true" t="shared" si="5" ref="D218:D223">E218</f>
        <v>11441</v>
      </c>
      <c r="E218" s="227">
        <f>G218</f>
        <v>11441</v>
      </c>
      <c r="F218" s="227">
        <v>0</v>
      </c>
      <c r="G218" s="227">
        <v>11441</v>
      </c>
      <c r="H218" s="227">
        <v>0</v>
      </c>
      <c r="I218" s="227">
        <v>0</v>
      </c>
      <c r="J218" s="229">
        <v>0</v>
      </c>
      <c r="K218" s="229">
        <v>0</v>
      </c>
      <c r="L218" s="229">
        <v>0</v>
      </c>
      <c r="M218" s="229">
        <v>0</v>
      </c>
      <c r="N218" s="222">
        <v>0</v>
      </c>
      <c r="O218" s="222">
        <v>0</v>
      </c>
      <c r="P218" s="222">
        <v>0</v>
      </c>
    </row>
    <row r="219" spans="1:16" ht="12.75">
      <c r="A219" s="257"/>
      <c r="B219" s="276"/>
      <c r="C219" s="226" t="s">
        <v>436</v>
      </c>
      <c r="D219" s="227">
        <f t="shared" si="5"/>
        <v>268428</v>
      </c>
      <c r="E219" s="227">
        <f>J219</f>
        <v>268428</v>
      </c>
      <c r="F219" s="227">
        <v>0</v>
      </c>
      <c r="G219" s="227">
        <v>0</v>
      </c>
      <c r="H219" s="227">
        <v>0</v>
      </c>
      <c r="I219" s="227">
        <v>0</v>
      </c>
      <c r="J219" s="229">
        <v>268428</v>
      </c>
      <c r="K219" s="229">
        <v>0</v>
      </c>
      <c r="L219" s="229">
        <v>0</v>
      </c>
      <c r="M219" s="229">
        <v>0</v>
      </c>
      <c r="N219" s="222">
        <v>0</v>
      </c>
      <c r="O219" s="222">
        <v>0</v>
      </c>
      <c r="P219" s="222">
        <v>0</v>
      </c>
    </row>
    <row r="220" spans="1:16" ht="12.75">
      <c r="A220" s="257"/>
      <c r="B220" s="276"/>
      <c r="C220" s="226" t="s">
        <v>197</v>
      </c>
      <c r="D220" s="227">
        <f t="shared" si="5"/>
        <v>7900</v>
      </c>
      <c r="E220" s="227">
        <f>G220</f>
        <v>7900</v>
      </c>
      <c r="F220" s="227">
        <v>0</v>
      </c>
      <c r="G220" s="227">
        <v>7900</v>
      </c>
      <c r="H220" s="227">
        <v>0</v>
      </c>
      <c r="I220" s="227">
        <v>0</v>
      </c>
      <c r="J220" s="229">
        <v>0</v>
      </c>
      <c r="K220" s="229">
        <v>0</v>
      </c>
      <c r="L220" s="229">
        <v>0</v>
      </c>
      <c r="M220" s="229">
        <v>0</v>
      </c>
      <c r="N220" s="222">
        <v>0</v>
      </c>
      <c r="O220" s="222">
        <v>0</v>
      </c>
      <c r="P220" s="222">
        <v>0</v>
      </c>
    </row>
    <row r="221" spans="1:16" ht="12.75">
      <c r="A221" s="257"/>
      <c r="B221" s="276"/>
      <c r="C221" s="226" t="s">
        <v>198</v>
      </c>
      <c r="D221" s="227">
        <f t="shared" si="5"/>
        <v>1030</v>
      </c>
      <c r="E221" s="227">
        <f>G221</f>
        <v>1030</v>
      </c>
      <c r="F221" s="227">
        <v>0</v>
      </c>
      <c r="G221" s="227">
        <v>1030</v>
      </c>
      <c r="H221" s="227">
        <v>0</v>
      </c>
      <c r="I221" s="227">
        <v>0</v>
      </c>
      <c r="J221" s="229">
        <v>0</v>
      </c>
      <c r="K221" s="229">
        <v>0</v>
      </c>
      <c r="L221" s="229">
        <v>0</v>
      </c>
      <c r="M221" s="229">
        <v>0</v>
      </c>
      <c r="N221" s="222">
        <v>0</v>
      </c>
      <c r="O221" s="222">
        <v>0</v>
      </c>
      <c r="P221" s="222">
        <v>0</v>
      </c>
    </row>
    <row r="222" spans="1:16" ht="12.75">
      <c r="A222" s="257"/>
      <c r="B222" s="276"/>
      <c r="C222" s="226" t="s">
        <v>307</v>
      </c>
      <c r="D222" s="289">
        <f t="shared" si="5"/>
        <v>0</v>
      </c>
      <c r="E222" s="289">
        <v>0</v>
      </c>
      <c r="F222" s="289">
        <v>0</v>
      </c>
      <c r="G222" s="289">
        <v>0</v>
      </c>
      <c r="H222" s="289">
        <v>0</v>
      </c>
      <c r="I222" s="289">
        <v>0</v>
      </c>
      <c r="J222" s="290">
        <v>0</v>
      </c>
      <c r="K222" s="229">
        <v>0</v>
      </c>
      <c r="L222" s="229">
        <v>0</v>
      </c>
      <c r="M222" s="229">
        <v>0</v>
      </c>
      <c r="N222" s="222">
        <v>0</v>
      </c>
      <c r="O222" s="222">
        <v>0</v>
      </c>
      <c r="P222" s="222">
        <v>0</v>
      </c>
    </row>
    <row r="223" spans="1:16" ht="12.75">
      <c r="A223" s="259"/>
      <c r="B223" s="275"/>
      <c r="C223" s="226" t="s">
        <v>413</v>
      </c>
      <c r="D223" s="227">
        <f t="shared" si="5"/>
        <v>115172</v>
      </c>
      <c r="E223" s="227">
        <f>G223+I223</f>
        <v>115172</v>
      </c>
      <c r="F223" s="227">
        <v>0</v>
      </c>
      <c r="G223" s="227">
        <v>25172</v>
      </c>
      <c r="H223" s="227">
        <v>0</v>
      </c>
      <c r="I223" s="227">
        <v>90000</v>
      </c>
      <c r="J223" s="229">
        <v>0</v>
      </c>
      <c r="K223" s="229">
        <v>0</v>
      </c>
      <c r="L223" s="229">
        <v>0</v>
      </c>
      <c r="M223" s="229">
        <v>0</v>
      </c>
      <c r="N223" s="222">
        <v>0</v>
      </c>
      <c r="O223" s="222">
        <v>0</v>
      </c>
      <c r="P223" s="222">
        <v>0</v>
      </c>
    </row>
    <row r="224" spans="1:16" ht="12.75">
      <c r="A224" s="291"/>
      <c r="B224" s="170"/>
      <c r="C224" s="261"/>
      <c r="D224" s="266"/>
      <c r="E224" s="266"/>
      <c r="F224" s="266"/>
      <c r="G224" s="266"/>
      <c r="H224" s="266"/>
      <c r="I224" s="266"/>
      <c r="J224" s="265"/>
      <c r="K224" s="265"/>
      <c r="L224" s="265"/>
      <c r="M224" s="265"/>
      <c r="N224" s="239"/>
      <c r="O224" s="239"/>
      <c r="P224" s="239"/>
    </row>
    <row r="225" spans="1:16" ht="15">
      <c r="A225" s="291"/>
      <c r="B225" s="170"/>
      <c r="C225" s="261"/>
      <c r="D225" s="266"/>
      <c r="E225" s="266"/>
      <c r="F225" s="135"/>
      <c r="G225" s="135"/>
      <c r="H225" s="500" t="s">
        <v>463</v>
      </c>
      <c r="I225" s="500"/>
      <c r="J225" s="265"/>
      <c r="K225" s="265"/>
      <c r="L225" s="265"/>
      <c r="M225" s="265"/>
      <c r="N225" s="239"/>
      <c r="O225" s="239"/>
      <c r="P225" s="239"/>
    </row>
    <row r="226" spans="1:16" ht="15">
      <c r="A226" s="291"/>
      <c r="B226" s="170"/>
      <c r="C226" s="261"/>
      <c r="D226" s="135"/>
      <c r="E226" s="135"/>
      <c r="F226" s="69"/>
      <c r="G226" s="135"/>
      <c r="H226" s="135"/>
      <c r="I226" s="135"/>
      <c r="J226" s="292"/>
      <c r="K226" s="293"/>
      <c r="L226" s="293"/>
      <c r="M226" s="169"/>
      <c r="N226" s="169"/>
      <c r="O226" s="169"/>
      <c r="P226" s="169"/>
    </row>
    <row r="227" spans="1:16" ht="12.75">
      <c r="A227" s="240"/>
      <c r="B227" s="178"/>
      <c r="C227" s="178"/>
      <c r="D227" s="179"/>
      <c r="E227" s="180"/>
      <c r="F227" s="181"/>
      <c r="G227" s="182" t="s">
        <v>67</v>
      </c>
      <c r="H227" s="183"/>
      <c r="I227" s="183"/>
      <c r="J227" s="184"/>
      <c r="K227" s="184"/>
      <c r="L227" s="185"/>
      <c r="M227" s="186"/>
      <c r="N227" s="187"/>
      <c r="O227" s="187"/>
      <c r="P227" s="188"/>
    </row>
    <row r="228" spans="1:16" ht="12.75">
      <c r="A228" s="241"/>
      <c r="B228" s="189"/>
      <c r="C228" s="189"/>
      <c r="D228" s="190"/>
      <c r="E228" s="242"/>
      <c r="F228" s="192"/>
      <c r="G228" s="193" t="s">
        <v>134</v>
      </c>
      <c r="H228" s="193"/>
      <c r="I228" s="193"/>
      <c r="J228" s="194"/>
      <c r="K228" s="194"/>
      <c r="L228" s="188"/>
      <c r="M228" s="189"/>
      <c r="N228" s="186" t="s">
        <v>134</v>
      </c>
      <c r="O228" s="187"/>
      <c r="P228" s="188"/>
    </row>
    <row r="229" spans="1:16" ht="12.75">
      <c r="A229" s="197" t="s">
        <v>1</v>
      </c>
      <c r="B229" s="195" t="s">
        <v>2</v>
      </c>
      <c r="C229" s="195" t="s">
        <v>135</v>
      </c>
      <c r="D229" s="190"/>
      <c r="E229" s="190"/>
      <c r="F229" s="190" t="s">
        <v>136</v>
      </c>
      <c r="G229" s="190" t="s">
        <v>6</v>
      </c>
      <c r="H229" s="196" t="s">
        <v>137</v>
      </c>
      <c r="I229" s="190" t="s">
        <v>138</v>
      </c>
      <c r="J229" s="196" t="s">
        <v>139</v>
      </c>
      <c r="K229" s="190" t="s">
        <v>140</v>
      </c>
      <c r="L229" s="197" t="s">
        <v>6</v>
      </c>
      <c r="M229" s="197" t="s">
        <v>140</v>
      </c>
      <c r="N229" s="198"/>
      <c r="O229" s="166" t="s">
        <v>134</v>
      </c>
      <c r="P229" s="166"/>
    </row>
    <row r="230" spans="1:16" ht="12.75">
      <c r="A230" s="197"/>
      <c r="B230" s="195"/>
      <c r="C230" s="195"/>
      <c r="D230" s="190" t="s">
        <v>66</v>
      </c>
      <c r="E230" s="190" t="s">
        <v>6</v>
      </c>
      <c r="F230" s="190" t="s">
        <v>141</v>
      </c>
      <c r="G230" s="190" t="s">
        <v>142</v>
      </c>
      <c r="H230" s="196" t="s">
        <v>143</v>
      </c>
      <c r="I230" s="190" t="s">
        <v>144</v>
      </c>
      <c r="J230" s="196" t="s">
        <v>145</v>
      </c>
      <c r="K230" s="190" t="s">
        <v>267</v>
      </c>
      <c r="L230" s="197" t="s">
        <v>218</v>
      </c>
      <c r="M230" s="197" t="s">
        <v>146</v>
      </c>
      <c r="N230" s="199" t="s">
        <v>272</v>
      </c>
      <c r="O230" s="197" t="s">
        <v>276</v>
      </c>
      <c r="P230" s="197" t="s">
        <v>280</v>
      </c>
    </row>
    <row r="231" spans="1:16" ht="12.75">
      <c r="A231" s="197"/>
      <c r="B231" s="195"/>
      <c r="C231" s="195"/>
      <c r="D231" s="190" t="s">
        <v>427</v>
      </c>
      <c r="E231" s="190" t="s">
        <v>147</v>
      </c>
      <c r="F231" s="190" t="s">
        <v>148</v>
      </c>
      <c r="G231" s="190" t="s">
        <v>149</v>
      </c>
      <c r="H231" s="196" t="s">
        <v>147</v>
      </c>
      <c r="I231" s="190" t="s">
        <v>150</v>
      </c>
      <c r="J231" s="196" t="s">
        <v>151</v>
      </c>
      <c r="K231" s="190" t="s">
        <v>268</v>
      </c>
      <c r="L231" s="197" t="s">
        <v>270</v>
      </c>
      <c r="M231" s="197"/>
      <c r="N231" s="198" t="s">
        <v>273</v>
      </c>
      <c r="O231" s="197" t="s">
        <v>277</v>
      </c>
      <c r="P231" s="197" t="s">
        <v>281</v>
      </c>
    </row>
    <row r="232" spans="1:16" ht="12.75">
      <c r="A232" s="197"/>
      <c r="B232" s="195"/>
      <c r="C232" s="195"/>
      <c r="D232" s="190" t="s">
        <v>284</v>
      </c>
      <c r="E232" s="190"/>
      <c r="F232" s="190" t="s">
        <v>152</v>
      </c>
      <c r="G232" s="190" t="s">
        <v>153</v>
      </c>
      <c r="H232" s="196"/>
      <c r="I232" s="190" t="s">
        <v>154</v>
      </c>
      <c r="J232" s="196" t="s">
        <v>155</v>
      </c>
      <c r="K232" s="190" t="s">
        <v>269</v>
      </c>
      <c r="L232" s="197" t="s">
        <v>271</v>
      </c>
      <c r="M232" s="197"/>
      <c r="N232" s="198" t="s">
        <v>274</v>
      </c>
      <c r="O232" s="197" t="s">
        <v>155</v>
      </c>
      <c r="P232" s="197" t="s">
        <v>282</v>
      </c>
    </row>
    <row r="233" spans="1:16" ht="12.75">
      <c r="A233" s="197"/>
      <c r="B233" s="195"/>
      <c r="C233" s="195"/>
      <c r="D233" s="190"/>
      <c r="E233" s="190"/>
      <c r="F233" s="190"/>
      <c r="G233" s="190"/>
      <c r="H233" s="196"/>
      <c r="I233" s="190"/>
      <c r="J233" s="196" t="s">
        <v>156</v>
      </c>
      <c r="K233" s="190"/>
      <c r="L233" s="197"/>
      <c r="M233" s="197"/>
      <c r="N233" s="198" t="s">
        <v>275</v>
      </c>
      <c r="O233" s="197" t="s">
        <v>278</v>
      </c>
      <c r="P233" s="197" t="s">
        <v>283</v>
      </c>
    </row>
    <row r="234" spans="1:16" ht="12.75">
      <c r="A234" s="197"/>
      <c r="B234" s="195"/>
      <c r="C234" s="195"/>
      <c r="D234" s="190"/>
      <c r="E234" s="190"/>
      <c r="F234" s="190"/>
      <c r="G234" s="190"/>
      <c r="H234" s="196"/>
      <c r="I234" s="190"/>
      <c r="J234" s="196" t="s">
        <v>279</v>
      </c>
      <c r="K234" s="190"/>
      <c r="L234" s="197"/>
      <c r="M234" s="197"/>
      <c r="N234" s="198"/>
      <c r="O234" s="190" t="s">
        <v>279</v>
      </c>
      <c r="P234" s="197"/>
    </row>
    <row r="235" spans="1:16" s="18" customFormat="1" ht="12.75">
      <c r="A235" s="202"/>
      <c r="B235" s="200"/>
      <c r="C235" s="200"/>
      <c r="D235" s="201"/>
      <c r="E235" s="201"/>
      <c r="F235" s="201"/>
      <c r="G235" s="201"/>
      <c r="H235" s="196"/>
      <c r="I235" s="201"/>
      <c r="J235" s="196" t="s">
        <v>157</v>
      </c>
      <c r="K235" s="201"/>
      <c r="L235" s="202"/>
      <c r="M235" s="202"/>
      <c r="N235" s="203"/>
      <c r="O235" s="201" t="s">
        <v>157</v>
      </c>
      <c r="P235" s="202"/>
    </row>
    <row r="236" spans="1:16" ht="12.75">
      <c r="A236" s="202">
        <v>1</v>
      </c>
      <c r="B236" s="202">
        <v>2</v>
      </c>
      <c r="C236" s="86">
        <v>3</v>
      </c>
      <c r="D236" s="87">
        <v>4</v>
      </c>
      <c r="E236" s="87">
        <v>5</v>
      </c>
      <c r="F236" s="87">
        <v>6</v>
      </c>
      <c r="G236" s="87">
        <v>7</v>
      </c>
      <c r="H236" s="87">
        <v>8</v>
      </c>
      <c r="I236" s="87">
        <v>9</v>
      </c>
      <c r="J236" s="87">
        <v>10</v>
      </c>
      <c r="K236" s="87">
        <v>11</v>
      </c>
      <c r="L236" s="86">
        <v>12</v>
      </c>
      <c r="M236" s="86">
        <v>13</v>
      </c>
      <c r="N236" s="86">
        <v>14</v>
      </c>
      <c r="O236" s="86">
        <v>15</v>
      </c>
      <c r="P236" s="86">
        <v>16</v>
      </c>
    </row>
    <row r="237" spans="1:16" ht="12.75">
      <c r="A237" s="747">
        <v>855</v>
      </c>
      <c r="B237" s="628"/>
      <c r="C237" s="629" t="s">
        <v>354</v>
      </c>
      <c r="D237" s="638">
        <f>E237+M237</f>
        <v>5736529</v>
      </c>
      <c r="E237" s="639">
        <f>E239+E243+E238</f>
        <v>5686529</v>
      </c>
      <c r="F237" s="638">
        <f>F239+F243+F238</f>
        <v>1623257</v>
      </c>
      <c r="G237" s="639">
        <f>G239+G243+G238</f>
        <v>1318312</v>
      </c>
      <c r="H237" s="638">
        <f>H239+H243</f>
        <v>0</v>
      </c>
      <c r="I237" s="639">
        <f>I239+I243+I238</f>
        <v>2744960</v>
      </c>
      <c r="J237" s="638">
        <v>0</v>
      </c>
      <c r="K237" s="640">
        <v>0</v>
      </c>
      <c r="L237" s="638">
        <v>0</v>
      </c>
      <c r="M237" s="638">
        <f>M243</f>
        <v>50000</v>
      </c>
      <c r="N237" s="641">
        <f>N243</f>
        <v>50000</v>
      </c>
      <c r="O237" s="641">
        <v>0</v>
      </c>
      <c r="P237" s="641">
        <v>0</v>
      </c>
    </row>
    <row r="238" spans="1:16" ht="12.75">
      <c r="A238" s="748"/>
      <c r="B238" s="775">
        <v>85504</v>
      </c>
      <c r="C238" s="230" t="s">
        <v>409</v>
      </c>
      <c r="D238" s="742">
        <f>E238</f>
        <v>43000</v>
      </c>
      <c r="E238" s="743">
        <f>F238+G238+I238+H238</f>
        <v>43000</v>
      </c>
      <c r="F238" s="742">
        <v>720</v>
      </c>
      <c r="G238" s="743">
        <v>280</v>
      </c>
      <c r="H238" s="742">
        <v>0</v>
      </c>
      <c r="I238" s="743">
        <v>42000</v>
      </c>
      <c r="J238" s="742">
        <v>0</v>
      </c>
      <c r="K238" s="744">
        <v>0</v>
      </c>
      <c r="L238" s="742">
        <v>0</v>
      </c>
      <c r="M238" s="742">
        <v>0</v>
      </c>
      <c r="N238" s="745">
        <v>0</v>
      </c>
      <c r="O238" s="745">
        <v>0</v>
      </c>
      <c r="P238" s="745">
        <v>0</v>
      </c>
    </row>
    <row r="239" spans="1:16" ht="12.75">
      <c r="A239" s="197"/>
      <c r="B239" s="268">
        <v>85508</v>
      </c>
      <c r="C239" s="225" t="s">
        <v>126</v>
      </c>
      <c r="D239" s="634">
        <f>E239+M239</f>
        <v>2871521</v>
      </c>
      <c r="E239" s="635">
        <f>E240+E241</f>
        <v>2871521</v>
      </c>
      <c r="F239" s="634">
        <f>F240</f>
        <v>306807</v>
      </c>
      <c r="G239" s="635">
        <f>G240</f>
        <v>184134</v>
      </c>
      <c r="H239" s="634">
        <f>H241</f>
        <v>0</v>
      </c>
      <c r="I239" s="635">
        <f>I240</f>
        <v>2380580</v>
      </c>
      <c r="J239" s="634">
        <v>0</v>
      </c>
      <c r="K239" s="636">
        <v>0</v>
      </c>
      <c r="L239" s="634">
        <v>0</v>
      </c>
      <c r="M239" s="634">
        <v>0</v>
      </c>
      <c r="N239" s="637">
        <v>0</v>
      </c>
      <c r="O239" s="637">
        <v>0</v>
      </c>
      <c r="P239" s="637">
        <v>0</v>
      </c>
    </row>
    <row r="240" spans="1:16" ht="12.75">
      <c r="A240" s="197"/>
      <c r="B240" s="247"/>
      <c r="C240" s="226" t="s">
        <v>185</v>
      </c>
      <c r="D240" s="630">
        <f>E240</f>
        <v>2871521</v>
      </c>
      <c r="E240" s="632">
        <f>F240+G240+I240</f>
        <v>2871521</v>
      </c>
      <c r="F240" s="630">
        <v>306807</v>
      </c>
      <c r="G240" s="632">
        <v>184134</v>
      </c>
      <c r="H240" s="630">
        <v>0</v>
      </c>
      <c r="I240" s="632">
        <v>2380580</v>
      </c>
      <c r="J240" s="630">
        <v>0</v>
      </c>
      <c r="K240" s="633">
        <v>0</v>
      </c>
      <c r="L240" s="630">
        <v>0</v>
      </c>
      <c r="M240" s="630">
        <v>0</v>
      </c>
      <c r="N240" s="631">
        <v>0</v>
      </c>
      <c r="O240" s="631">
        <v>0</v>
      </c>
      <c r="P240" s="631">
        <v>0</v>
      </c>
    </row>
    <row r="241" spans="1:16" ht="12.75">
      <c r="A241" s="197"/>
      <c r="B241" s="746"/>
      <c r="C241" s="226" t="s">
        <v>181</v>
      </c>
      <c r="D241" s="630">
        <f>E241</f>
        <v>0</v>
      </c>
      <c r="E241" s="632">
        <v>0</v>
      </c>
      <c r="F241" s="630">
        <v>0</v>
      </c>
      <c r="G241" s="632">
        <v>0</v>
      </c>
      <c r="H241" s="630">
        <v>0</v>
      </c>
      <c r="I241" s="632">
        <v>0</v>
      </c>
      <c r="J241" s="630">
        <v>0</v>
      </c>
      <c r="K241" s="633">
        <v>0</v>
      </c>
      <c r="L241" s="630">
        <v>0</v>
      </c>
      <c r="M241" s="630">
        <v>0</v>
      </c>
      <c r="N241" s="631">
        <v>0</v>
      </c>
      <c r="O241" s="631">
        <v>0</v>
      </c>
      <c r="P241" s="631">
        <v>0</v>
      </c>
    </row>
    <row r="242" spans="1:16" ht="12.75">
      <c r="A242" s="197"/>
      <c r="B242" s="268">
        <v>85510</v>
      </c>
      <c r="C242" s="218" t="s">
        <v>356</v>
      </c>
      <c r="D242" s="634"/>
      <c r="E242" s="635"/>
      <c r="F242" s="634"/>
      <c r="G242" s="635"/>
      <c r="H242" s="634"/>
      <c r="I242" s="635"/>
      <c r="J242" s="634"/>
      <c r="K242" s="636"/>
      <c r="L242" s="634"/>
      <c r="M242" s="634"/>
      <c r="N242" s="637"/>
      <c r="O242" s="637"/>
      <c r="P242" s="637"/>
    </row>
    <row r="243" spans="1:16" ht="12.75">
      <c r="A243" s="197"/>
      <c r="B243" s="247"/>
      <c r="C243" s="218" t="s">
        <v>355</v>
      </c>
      <c r="D243" s="634">
        <f>E243+M243</f>
        <v>2822008</v>
      </c>
      <c r="E243" s="635">
        <f>E244+E245+E246</f>
        <v>2772008</v>
      </c>
      <c r="F243" s="634">
        <f>F244+F245</f>
        <v>1315730</v>
      </c>
      <c r="G243" s="635">
        <f>G244+G245</f>
        <v>1133898</v>
      </c>
      <c r="H243" s="634">
        <f>H246</f>
        <v>0</v>
      </c>
      <c r="I243" s="635">
        <f>I244+I245</f>
        <v>322380</v>
      </c>
      <c r="J243" s="634">
        <v>0</v>
      </c>
      <c r="K243" s="636">
        <v>0</v>
      </c>
      <c r="L243" s="634">
        <v>0</v>
      </c>
      <c r="M243" s="634">
        <f>M244</f>
        <v>50000</v>
      </c>
      <c r="N243" s="637">
        <f>N244</f>
        <v>50000</v>
      </c>
      <c r="O243" s="637">
        <v>0</v>
      </c>
      <c r="P243" s="637">
        <v>0</v>
      </c>
    </row>
    <row r="244" spans="1:16" ht="12.75">
      <c r="A244" s="197"/>
      <c r="B244" s="247"/>
      <c r="C244" s="226" t="s">
        <v>357</v>
      </c>
      <c r="D244" s="630">
        <f>E244+M244</f>
        <v>1761490</v>
      </c>
      <c r="E244" s="632">
        <f>F244+G244+I244</f>
        <v>1711490</v>
      </c>
      <c r="F244" s="630">
        <v>1314770</v>
      </c>
      <c r="G244" s="632">
        <v>381340</v>
      </c>
      <c r="H244" s="630"/>
      <c r="I244" s="632">
        <v>15380</v>
      </c>
      <c r="J244" s="630">
        <v>0</v>
      </c>
      <c r="K244" s="633">
        <v>0</v>
      </c>
      <c r="L244" s="630">
        <v>0</v>
      </c>
      <c r="M244" s="630">
        <v>50000</v>
      </c>
      <c r="N244" s="631">
        <v>50000</v>
      </c>
      <c r="O244" s="631">
        <v>0</v>
      </c>
      <c r="P244" s="631"/>
    </row>
    <row r="245" spans="1:16" ht="12.75">
      <c r="A245" s="197"/>
      <c r="B245" s="247"/>
      <c r="C245" s="226" t="s">
        <v>185</v>
      </c>
      <c r="D245" s="630">
        <f>E245</f>
        <v>1060518</v>
      </c>
      <c r="E245" s="632">
        <f>F245+G245+I245</f>
        <v>1060518</v>
      </c>
      <c r="F245" s="630">
        <v>960</v>
      </c>
      <c r="G245" s="632">
        <v>752558</v>
      </c>
      <c r="H245" s="630">
        <v>0</v>
      </c>
      <c r="I245" s="632">
        <v>307000</v>
      </c>
      <c r="J245" s="630">
        <v>0</v>
      </c>
      <c r="K245" s="633">
        <v>0</v>
      </c>
      <c r="L245" s="630">
        <v>0</v>
      </c>
      <c r="M245" s="630">
        <v>0</v>
      </c>
      <c r="N245" s="631">
        <v>0</v>
      </c>
      <c r="O245" s="631">
        <v>0</v>
      </c>
      <c r="P245" s="631">
        <v>0</v>
      </c>
    </row>
    <row r="246" spans="1:16" ht="12.75">
      <c r="A246" s="202"/>
      <c r="B246" s="247"/>
      <c r="C246" s="642" t="s">
        <v>396</v>
      </c>
      <c r="D246" s="630">
        <f>E246</f>
        <v>0</v>
      </c>
      <c r="E246" s="632">
        <v>0</v>
      </c>
      <c r="F246" s="630">
        <v>0</v>
      </c>
      <c r="G246" s="632">
        <v>0</v>
      </c>
      <c r="H246" s="630">
        <v>0</v>
      </c>
      <c r="I246" s="632">
        <v>0</v>
      </c>
      <c r="J246" s="630">
        <v>0</v>
      </c>
      <c r="K246" s="633">
        <v>0</v>
      </c>
      <c r="L246" s="630">
        <v>0</v>
      </c>
      <c r="M246" s="630">
        <v>0</v>
      </c>
      <c r="N246" s="631">
        <v>0</v>
      </c>
      <c r="O246" s="631">
        <v>0</v>
      </c>
      <c r="P246" s="631">
        <v>0</v>
      </c>
    </row>
    <row r="247" spans="1:16" ht="12.75">
      <c r="A247" s="531">
        <v>900</v>
      </c>
      <c r="B247" s="643"/>
      <c r="C247" s="643" t="s">
        <v>263</v>
      </c>
      <c r="D247" s="525">
        <f>D250+D251</f>
        <v>130000</v>
      </c>
      <c r="E247" s="558">
        <f>E250+E251</f>
        <v>130000</v>
      </c>
      <c r="F247" s="525">
        <v>0</v>
      </c>
      <c r="G247" s="558">
        <f>G250+G251</f>
        <v>80000</v>
      </c>
      <c r="H247" s="525">
        <f>H250</f>
        <v>50000</v>
      </c>
      <c r="I247" s="558">
        <v>0</v>
      </c>
      <c r="J247" s="527">
        <v>0</v>
      </c>
      <c r="K247" s="567">
        <v>0</v>
      </c>
      <c r="L247" s="527">
        <v>0</v>
      </c>
      <c r="M247" s="527">
        <v>0</v>
      </c>
      <c r="N247" s="528">
        <v>0</v>
      </c>
      <c r="O247" s="528">
        <v>0</v>
      </c>
      <c r="P247" s="528">
        <v>0</v>
      </c>
    </row>
    <row r="248" spans="1:16" ht="12.75">
      <c r="A248" s="257"/>
      <c r="B248" s="256">
        <v>90019</v>
      </c>
      <c r="C248" s="205" t="s">
        <v>264</v>
      </c>
      <c r="D248" s="206"/>
      <c r="E248" s="207"/>
      <c r="F248" s="206"/>
      <c r="G248" s="207"/>
      <c r="H248" s="206"/>
      <c r="I248" s="207"/>
      <c r="J248" s="208"/>
      <c r="K248" s="294"/>
      <c r="L248" s="208"/>
      <c r="M248" s="208"/>
      <c r="N248" s="222"/>
      <c r="O248" s="222"/>
      <c r="P248" s="222"/>
    </row>
    <row r="249" spans="1:16" ht="12.75">
      <c r="A249" s="257"/>
      <c r="B249" s="250"/>
      <c r="C249" s="205" t="s">
        <v>265</v>
      </c>
      <c r="D249" s="289"/>
      <c r="E249" s="295"/>
      <c r="F249" s="289"/>
      <c r="G249" s="295"/>
      <c r="H249" s="289"/>
      <c r="I249" s="295"/>
      <c r="J249" s="290"/>
      <c r="K249" s="296"/>
      <c r="L249" s="290"/>
      <c r="M249" s="290"/>
      <c r="N249" s="222"/>
      <c r="O249" s="222"/>
      <c r="P249" s="222"/>
    </row>
    <row r="250" spans="1:16" ht="12.75">
      <c r="A250" s="257"/>
      <c r="B250" s="251"/>
      <c r="C250" s="205" t="s">
        <v>266</v>
      </c>
      <c r="D250" s="206">
        <f>E250+M250</f>
        <v>130000</v>
      </c>
      <c r="E250" s="207">
        <f>SUM(F250:L250)</f>
        <v>130000</v>
      </c>
      <c r="F250" s="206">
        <v>0</v>
      </c>
      <c r="G250" s="207">
        <v>80000</v>
      </c>
      <c r="H250" s="206">
        <v>50000</v>
      </c>
      <c r="I250" s="207">
        <v>0</v>
      </c>
      <c r="J250" s="208">
        <v>0</v>
      </c>
      <c r="K250" s="294">
        <v>0</v>
      </c>
      <c r="L250" s="208">
        <v>0</v>
      </c>
      <c r="M250" s="208">
        <v>0</v>
      </c>
      <c r="N250" s="224">
        <v>0</v>
      </c>
      <c r="O250" s="224">
        <v>0</v>
      </c>
      <c r="P250" s="224">
        <v>0</v>
      </c>
    </row>
    <row r="251" spans="1:16" ht="12.75">
      <c r="A251" s="257"/>
      <c r="B251" s="250">
        <v>90095</v>
      </c>
      <c r="C251" s="205" t="s">
        <v>165</v>
      </c>
      <c r="D251" s="206">
        <f>E251</f>
        <v>0</v>
      </c>
      <c r="E251" s="207">
        <f>G251</f>
        <v>0</v>
      </c>
      <c r="F251" s="206">
        <v>0</v>
      </c>
      <c r="G251" s="207">
        <v>0</v>
      </c>
      <c r="H251" s="206">
        <v>0</v>
      </c>
      <c r="I251" s="207">
        <v>0</v>
      </c>
      <c r="J251" s="208">
        <v>0</v>
      </c>
      <c r="K251" s="294">
        <v>0</v>
      </c>
      <c r="L251" s="294">
        <v>0</v>
      </c>
      <c r="M251" s="294">
        <v>0</v>
      </c>
      <c r="N251" s="280">
        <v>0</v>
      </c>
      <c r="O251" s="279">
        <v>0</v>
      </c>
      <c r="P251" s="280">
        <v>0</v>
      </c>
    </row>
    <row r="252" spans="1:16" ht="12.75">
      <c r="A252" s="524">
        <v>921</v>
      </c>
      <c r="B252" s="524"/>
      <c r="C252" s="566" t="s">
        <v>203</v>
      </c>
      <c r="D252" s="525"/>
      <c r="E252" s="558"/>
      <c r="F252" s="525"/>
      <c r="G252" s="558"/>
      <c r="H252" s="525"/>
      <c r="I252" s="558"/>
      <c r="J252" s="527"/>
      <c r="K252" s="567"/>
      <c r="L252" s="567"/>
      <c r="M252" s="567"/>
      <c r="N252" s="545"/>
      <c r="O252" s="546"/>
      <c r="P252" s="545"/>
    </row>
    <row r="253" spans="1:16" ht="12.75">
      <c r="A253" s="540"/>
      <c r="B253" s="531"/>
      <c r="C253" s="568" t="s">
        <v>204</v>
      </c>
      <c r="D253" s="532">
        <f>D254+D255</f>
        <v>82170</v>
      </c>
      <c r="E253" s="548">
        <f>E254+E255</f>
        <v>82170</v>
      </c>
      <c r="F253" s="532">
        <v>0</v>
      </c>
      <c r="G253" s="548">
        <v>0</v>
      </c>
      <c r="H253" s="532">
        <f>H254+H255</f>
        <v>82170</v>
      </c>
      <c r="I253" s="548">
        <v>0</v>
      </c>
      <c r="J253" s="535">
        <v>0</v>
      </c>
      <c r="K253" s="569">
        <v>0</v>
      </c>
      <c r="L253" s="569">
        <v>0</v>
      </c>
      <c r="M253" s="569">
        <v>0</v>
      </c>
      <c r="N253" s="535">
        <v>0</v>
      </c>
      <c r="O253" s="550">
        <v>0</v>
      </c>
      <c r="P253" s="535">
        <v>0</v>
      </c>
    </row>
    <row r="254" spans="1:16" ht="12.75">
      <c r="A254" s="255"/>
      <c r="B254" s="268">
        <v>92116</v>
      </c>
      <c r="C254" s="225" t="s">
        <v>205</v>
      </c>
      <c r="D254" s="214">
        <f>E254</f>
        <v>19440</v>
      </c>
      <c r="E254" s="214">
        <v>19440</v>
      </c>
      <c r="F254" s="214">
        <v>0</v>
      </c>
      <c r="G254" s="214">
        <v>0</v>
      </c>
      <c r="H254" s="214">
        <v>19440</v>
      </c>
      <c r="I254" s="214">
        <v>0</v>
      </c>
      <c r="J254" s="216">
        <v>0</v>
      </c>
      <c r="K254" s="297">
        <v>0</v>
      </c>
      <c r="L254" s="216">
        <v>0</v>
      </c>
      <c r="M254" s="216">
        <v>0</v>
      </c>
      <c r="N254" s="495">
        <v>0</v>
      </c>
      <c r="O254" s="495">
        <v>0</v>
      </c>
      <c r="P254" s="495">
        <v>0</v>
      </c>
    </row>
    <row r="255" spans="1:16" ht="12.75">
      <c r="A255" s="274"/>
      <c r="B255" s="256">
        <v>92120</v>
      </c>
      <c r="C255" s="225" t="s">
        <v>294</v>
      </c>
      <c r="D255" s="214">
        <f>E255</f>
        <v>62730</v>
      </c>
      <c r="E255" s="214">
        <f>H255</f>
        <v>62730</v>
      </c>
      <c r="F255" s="214">
        <v>0</v>
      </c>
      <c r="G255" s="214">
        <v>0</v>
      </c>
      <c r="H255" s="214">
        <v>62730</v>
      </c>
      <c r="I255" s="214">
        <v>0</v>
      </c>
      <c r="J255" s="216">
        <v>0</v>
      </c>
      <c r="K255" s="221">
        <v>0</v>
      </c>
      <c r="L255" s="216">
        <v>0</v>
      </c>
      <c r="M255" s="216">
        <v>0</v>
      </c>
      <c r="N255" s="224">
        <v>0</v>
      </c>
      <c r="O255" s="224">
        <v>0</v>
      </c>
      <c r="P255" s="224">
        <v>0</v>
      </c>
    </row>
    <row r="256" spans="1:16" ht="12.75">
      <c r="A256" s="537">
        <v>926</v>
      </c>
      <c r="B256" s="537"/>
      <c r="C256" s="531" t="s">
        <v>132</v>
      </c>
      <c r="D256" s="532">
        <f>D258</f>
        <v>112600</v>
      </c>
      <c r="E256" s="532">
        <f>E258</f>
        <v>112600</v>
      </c>
      <c r="F256" s="532">
        <f>F258</f>
        <v>0</v>
      </c>
      <c r="G256" s="532">
        <f>G258</f>
        <v>17460</v>
      </c>
      <c r="H256" s="532">
        <f>H258</f>
        <v>95140</v>
      </c>
      <c r="I256" s="532"/>
      <c r="J256" s="564"/>
      <c r="K256" s="528"/>
      <c r="L256" s="528"/>
      <c r="M256" s="528">
        <f>M257</f>
        <v>0</v>
      </c>
      <c r="N256" s="528">
        <v>0</v>
      </c>
      <c r="O256" s="554">
        <v>0</v>
      </c>
      <c r="P256" s="554">
        <v>0</v>
      </c>
    </row>
    <row r="257" spans="1:16" ht="12.75">
      <c r="A257" s="245"/>
      <c r="B257" s="268">
        <v>92695</v>
      </c>
      <c r="C257" s="218" t="s">
        <v>194</v>
      </c>
      <c r="D257" s="220">
        <f>E257</f>
        <v>0</v>
      </c>
      <c r="E257" s="220">
        <f>G257+H257</f>
        <v>0</v>
      </c>
      <c r="F257" s="220">
        <v>0</v>
      </c>
      <c r="G257" s="220"/>
      <c r="H257" s="220"/>
      <c r="I257" s="220">
        <v>0</v>
      </c>
      <c r="J257" s="216">
        <v>0</v>
      </c>
      <c r="K257" s="221">
        <v>0</v>
      </c>
      <c r="L257" s="221">
        <v>0</v>
      </c>
      <c r="M257" s="221">
        <v>0</v>
      </c>
      <c r="N257" s="224">
        <v>0</v>
      </c>
      <c r="O257" s="224">
        <v>0</v>
      </c>
      <c r="P257" s="224">
        <v>0</v>
      </c>
    </row>
    <row r="258" spans="1:16" ht="12.75">
      <c r="A258" s="299"/>
      <c r="B258" s="275"/>
      <c r="C258" s="275" t="s">
        <v>181</v>
      </c>
      <c r="D258" s="298">
        <f>E258</f>
        <v>112600</v>
      </c>
      <c r="E258" s="298">
        <f>G258+H258</f>
        <v>112600</v>
      </c>
      <c r="F258" s="298">
        <v>0</v>
      </c>
      <c r="G258" s="298">
        <v>17460</v>
      </c>
      <c r="H258" s="298">
        <v>95140</v>
      </c>
      <c r="I258" s="298">
        <v>0</v>
      </c>
      <c r="J258" s="300">
        <v>0</v>
      </c>
      <c r="K258" s="300">
        <v>0</v>
      </c>
      <c r="L258" s="248">
        <v>0</v>
      </c>
      <c r="M258" s="248">
        <v>0</v>
      </c>
      <c r="N258" s="222">
        <v>0</v>
      </c>
      <c r="O258" s="222">
        <v>0</v>
      </c>
      <c r="P258" s="222">
        <v>0</v>
      </c>
    </row>
    <row r="259" spans="1:16" ht="12.75">
      <c r="A259" s="531"/>
      <c r="B259" s="531"/>
      <c r="C259" s="531" t="s">
        <v>206</v>
      </c>
      <c r="D259" s="532">
        <f>D16+D19+D22+D26+D30+D35+D58+D63+D65+D69+D154+D163+D174+D192+D247+D253+D256+D237+D61</f>
        <v>83380970</v>
      </c>
      <c r="E259" s="570">
        <f>E16+E19+E22+E26+E30+E35+E58+E63+E65+E69+E154+E163+E174+E192+E247+E253+E256+E237+E61</f>
        <v>69591659</v>
      </c>
      <c r="F259" s="570">
        <f>F16+F19+F22+F26+F30+F35+F58+F63+F65+F69+F154+F163+F174+F192+F247+F253+F256+F237</f>
        <v>44911799</v>
      </c>
      <c r="G259" s="563">
        <f>G16+G19+G22+G26+G30+G35+G58+G65+G69+G163+G174+G192+G256+G247+G154+G63+G237+G253+G61</f>
        <v>13167908</v>
      </c>
      <c r="H259" s="563">
        <f>H69+H163+H174+H192+H247+H253+H256+H237+H61</f>
        <v>5552134</v>
      </c>
      <c r="I259" s="570">
        <f>I19+I22+I35+I58+I69+I163+I174+I192+I26+I30+I63+I65+I154+I237+I247+I253+I256</f>
        <v>3713791</v>
      </c>
      <c r="J259" s="570">
        <f>J35+J179+J30+J192</f>
        <v>1891027</v>
      </c>
      <c r="K259" s="570">
        <f>K154+K63</f>
        <v>0</v>
      </c>
      <c r="L259" s="553">
        <f>L63</f>
        <v>355000</v>
      </c>
      <c r="M259" s="657">
        <f>M22+M30+M35+M69+M154+M192+M247+M163+M237+M256</f>
        <v>13789311</v>
      </c>
      <c r="N259" s="553">
        <f>N30+N22+N35+N69+N16+N19+N58+N63+N65+N154+N163+N174+N192+N237+N247+N253+N256</f>
        <v>13789311</v>
      </c>
      <c r="O259" s="657">
        <f>O247+O22+O35+O69+O154+O163+O174+O30</f>
        <v>6779950</v>
      </c>
      <c r="P259" s="657">
        <f>P154</f>
        <v>0</v>
      </c>
    </row>
    <row r="260" spans="1:16" ht="12.75">
      <c r="A260" s="172"/>
      <c r="B260" s="301"/>
      <c r="C260" s="301"/>
      <c r="D260" s="302"/>
      <c r="E260" s="303"/>
      <c r="F260" s="302"/>
      <c r="G260" s="302"/>
      <c r="H260" s="302"/>
      <c r="I260" s="302"/>
      <c r="J260" s="304"/>
      <c r="K260" s="301"/>
      <c r="L260" s="305"/>
      <c r="M260" s="306"/>
      <c r="N260" s="306"/>
      <c r="O260" s="306"/>
      <c r="P260" s="306"/>
    </row>
    <row r="261" spans="1:16" ht="12.75">
      <c r="A261" s="172"/>
      <c r="B261" s="301"/>
      <c r="C261" s="301"/>
      <c r="D261" s="307"/>
      <c r="E261" s="303"/>
      <c r="F261" s="302"/>
      <c r="G261" s="302"/>
      <c r="H261" s="302"/>
      <c r="I261" s="302"/>
      <c r="J261" s="304"/>
      <c r="K261" s="301"/>
      <c r="L261" s="305"/>
      <c r="M261" s="308"/>
      <c r="N261" s="309"/>
      <c r="O261" s="310"/>
      <c r="P261" s="310"/>
    </row>
    <row r="262" spans="1:16" ht="12.75">
      <c r="A262" s="172"/>
      <c r="B262" s="301"/>
      <c r="C262" s="301"/>
      <c r="D262" s="302"/>
      <c r="E262" s="302"/>
      <c r="F262" s="302"/>
      <c r="G262" s="302"/>
      <c r="H262" s="303"/>
      <c r="I262" s="302"/>
      <c r="J262" s="304"/>
      <c r="K262" s="301"/>
      <c r="L262" s="301"/>
      <c r="M262" s="306"/>
      <c r="N262" s="306"/>
      <c r="O262" s="169"/>
      <c r="P262" s="169"/>
    </row>
    <row r="263" spans="1:16" ht="12.75">
      <c r="A263" s="172"/>
      <c r="B263" s="301"/>
      <c r="C263" s="301"/>
      <c r="D263" s="749"/>
      <c r="E263" s="302"/>
      <c r="F263" s="302"/>
      <c r="G263" s="302"/>
      <c r="H263" s="302"/>
      <c r="I263" s="302"/>
      <c r="J263" s="304"/>
      <c r="K263" s="301"/>
      <c r="L263" s="301"/>
      <c r="M263" s="306"/>
      <c r="N263" s="306"/>
      <c r="O263" s="169"/>
      <c r="P263" s="169"/>
    </row>
    <row r="264" spans="1:16" ht="12.75">
      <c r="A264" s="172"/>
      <c r="B264" s="301"/>
      <c r="C264" s="301"/>
      <c r="D264" s="750"/>
      <c r="E264" s="302"/>
      <c r="F264" s="302"/>
      <c r="G264" s="302"/>
      <c r="H264" s="302"/>
      <c r="I264" s="302"/>
      <c r="J264" s="304"/>
      <c r="K264" s="301"/>
      <c r="L264" s="301"/>
      <c r="M264" s="306"/>
      <c r="N264" s="306"/>
      <c r="O264" s="169"/>
      <c r="P264" s="169"/>
    </row>
    <row r="265" spans="1:16" ht="15">
      <c r="A265" s="172"/>
      <c r="B265" s="301"/>
      <c r="C265" s="301"/>
      <c r="D265" s="305"/>
      <c r="E265" s="302"/>
      <c r="F265" s="302"/>
      <c r="G265" s="165"/>
      <c r="H265" s="311"/>
      <c r="I265" s="302"/>
      <c r="J265" s="304"/>
      <c r="K265" s="301"/>
      <c r="L265" s="301"/>
      <c r="M265" s="306"/>
      <c r="N265" s="306"/>
      <c r="O265" s="169"/>
      <c r="P265" s="169"/>
    </row>
    <row r="266" spans="1:16" ht="12.75">
      <c r="A266" s="172"/>
      <c r="B266" s="301"/>
      <c r="C266" s="301"/>
      <c r="D266" s="305"/>
      <c r="E266" s="302"/>
      <c r="F266" s="302"/>
      <c r="G266" s="302"/>
      <c r="H266" s="302"/>
      <c r="I266" s="302"/>
      <c r="J266" s="304"/>
      <c r="K266" s="301"/>
      <c r="L266" s="301"/>
      <c r="M266" s="306"/>
      <c r="N266" s="306"/>
      <c r="O266" s="169"/>
      <c r="P266" s="169"/>
    </row>
    <row r="267" spans="1:16" ht="12.75">
      <c r="A267" s="172"/>
      <c r="B267" s="301"/>
      <c r="C267" s="301"/>
      <c r="D267" s="305"/>
      <c r="E267" s="312"/>
      <c r="F267" s="302"/>
      <c r="G267" s="302"/>
      <c r="H267" s="302"/>
      <c r="I267" s="302"/>
      <c r="J267" s="304"/>
      <c r="K267" s="301"/>
      <c r="L267" s="301"/>
      <c r="M267" s="306"/>
      <c r="N267" s="306"/>
      <c r="O267" s="169"/>
      <c r="P267" s="169"/>
    </row>
    <row r="268" spans="2:14" ht="12.75">
      <c r="B268" s="48"/>
      <c r="C268" s="48"/>
      <c r="D268" s="751"/>
      <c r="E268" s="47"/>
      <c r="F268" s="47"/>
      <c r="G268" s="47"/>
      <c r="H268" s="47"/>
      <c r="I268" s="47"/>
      <c r="J268" s="49"/>
      <c r="K268" s="48"/>
      <c r="L268" s="48"/>
      <c r="M268" s="31"/>
      <c r="N268" s="19"/>
    </row>
    <row r="269" spans="2:14" ht="12.75">
      <c r="B269" s="48"/>
      <c r="C269" s="48"/>
      <c r="D269" s="752"/>
      <c r="E269" s="47"/>
      <c r="F269" s="47"/>
      <c r="G269" s="627"/>
      <c r="H269" s="627" t="s">
        <v>464</v>
      </c>
      <c r="I269" s="627"/>
      <c r="J269" s="49"/>
      <c r="K269" s="48"/>
      <c r="L269" s="48"/>
      <c r="M269" s="31"/>
      <c r="N269" s="19"/>
    </row>
    <row r="270" spans="2:14" ht="12.75">
      <c r="B270" s="48"/>
      <c r="C270" s="48"/>
      <c r="D270" s="751"/>
      <c r="E270" s="47"/>
      <c r="F270" s="47"/>
      <c r="G270" s="47"/>
      <c r="H270" s="47"/>
      <c r="I270" s="47"/>
      <c r="J270" s="49"/>
      <c r="K270" s="48"/>
      <c r="L270" s="48"/>
      <c r="M270" s="31"/>
      <c r="N270" s="19"/>
    </row>
    <row r="271" spans="2:14" ht="15">
      <c r="B271" s="48"/>
      <c r="C271" s="48"/>
      <c r="D271" s="47"/>
      <c r="E271" s="47"/>
      <c r="F271" s="47"/>
      <c r="G271" s="28"/>
      <c r="H271" s="47"/>
      <c r="I271" s="47"/>
      <c r="J271" s="49"/>
      <c r="K271" s="48"/>
      <c r="L271" s="48"/>
      <c r="M271" s="31"/>
      <c r="N271" s="19"/>
    </row>
    <row r="272" spans="2:14" ht="12.75">
      <c r="B272" s="48"/>
      <c r="C272" s="48"/>
      <c r="D272" s="47"/>
      <c r="E272" s="47"/>
      <c r="F272" s="47"/>
      <c r="G272" s="47"/>
      <c r="H272" s="47"/>
      <c r="I272" s="47"/>
      <c r="J272" s="49"/>
      <c r="K272" s="48"/>
      <c r="L272" s="48"/>
      <c r="M272" s="31"/>
      <c r="N272" s="19"/>
    </row>
    <row r="273" spans="2:14" ht="12.75">
      <c r="B273" s="48"/>
      <c r="C273" s="48"/>
      <c r="D273" s="50"/>
      <c r="E273" s="47"/>
      <c r="F273" s="47"/>
      <c r="G273" s="47"/>
      <c r="H273" s="47"/>
      <c r="I273" s="47"/>
      <c r="J273" s="49"/>
      <c r="K273" s="48"/>
      <c r="L273" s="48"/>
      <c r="M273" s="31"/>
      <c r="N273" s="19"/>
    </row>
    <row r="274" spans="2:14" ht="12.75">
      <c r="B274" s="48"/>
      <c r="C274" s="48"/>
      <c r="D274" s="47"/>
      <c r="E274" s="47"/>
      <c r="F274" s="47"/>
      <c r="G274" s="47"/>
      <c r="H274" s="47"/>
      <c r="I274" s="47"/>
      <c r="J274" s="49"/>
      <c r="K274" s="48"/>
      <c r="L274" s="48"/>
      <c r="M274" s="31"/>
      <c r="N274" s="19"/>
    </row>
    <row r="275" spans="2:14" ht="12.75">
      <c r="B275" s="48"/>
      <c r="C275" s="48"/>
      <c r="D275" s="50"/>
      <c r="E275" s="29"/>
      <c r="F275" s="47"/>
      <c r="G275" s="47"/>
      <c r="H275" s="47"/>
      <c r="I275" s="47"/>
      <c r="J275" s="49"/>
      <c r="K275" s="52"/>
      <c r="L275" s="52"/>
      <c r="M275" s="31"/>
      <c r="N275" s="19"/>
    </row>
    <row r="276" spans="2:14" ht="12.75">
      <c r="B276" s="48"/>
      <c r="C276" s="48"/>
      <c r="D276" s="50"/>
      <c r="E276" s="47"/>
      <c r="F276" s="47"/>
      <c r="G276" s="47"/>
      <c r="H276" s="47"/>
      <c r="I276" s="47"/>
      <c r="J276" s="49"/>
      <c r="K276" s="48"/>
      <c r="L276" s="48"/>
      <c r="M276" s="31"/>
      <c r="N276" s="19"/>
    </row>
    <row r="277" spans="2:14" ht="12.75">
      <c r="B277" s="48"/>
      <c r="C277" s="48"/>
      <c r="D277" s="47"/>
      <c r="E277" s="47"/>
      <c r="F277" s="47"/>
      <c r="G277" s="47"/>
      <c r="H277" s="51"/>
      <c r="I277" s="47"/>
      <c r="J277" s="49"/>
      <c r="K277" s="53"/>
      <c r="L277" s="53"/>
      <c r="M277" s="31"/>
      <c r="N277" s="19"/>
    </row>
    <row r="278" spans="2:14" ht="12.75">
      <c r="B278" s="48"/>
      <c r="C278" s="48"/>
      <c r="D278" s="47"/>
      <c r="E278" s="47"/>
      <c r="F278" s="47"/>
      <c r="G278" s="47"/>
      <c r="H278" s="47"/>
      <c r="I278" s="47"/>
      <c r="J278" s="49"/>
      <c r="K278" s="53"/>
      <c r="L278" s="53"/>
      <c r="M278" s="31"/>
      <c r="N278" s="19"/>
    </row>
    <row r="279" spans="2:14" ht="12.75">
      <c r="B279" s="48"/>
      <c r="C279" s="48"/>
      <c r="D279" s="47"/>
      <c r="E279" s="47"/>
      <c r="F279" s="47"/>
      <c r="G279" s="47"/>
      <c r="H279" s="47"/>
      <c r="I279" s="47"/>
      <c r="J279" s="49"/>
      <c r="K279" s="54"/>
      <c r="L279" s="54"/>
      <c r="M279" s="31"/>
      <c r="N279" s="19"/>
    </row>
    <row r="280" spans="2:14" ht="12.75">
      <c r="B280" s="48"/>
      <c r="C280" s="48"/>
      <c r="D280" s="47"/>
      <c r="E280" s="47"/>
      <c r="F280" s="47"/>
      <c r="G280" s="47"/>
      <c r="H280" s="47"/>
      <c r="I280" s="47"/>
      <c r="J280" s="49"/>
      <c r="K280" s="54"/>
      <c r="L280" s="54"/>
      <c r="M280" s="31"/>
      <c r="N280" s="19"/>
    </row>
    <row r="281" spans="2:14" ht="12.75">
      <c r="B281" s="48"/>
      <c r="C281" s="48"/>
      <c r="D281" s="47"/>
      <c r="E281" s="47"/>
      <c r="F281" s="47"/>
      <c r="G281" s="47"/>
      <c r="H281" s="47"/>
      <c r="I281" s="47"/>
      <c r="J281" s="49"/>
      <c r="K281" s="54"/>
      <c r="L281" s="54"/>
      <c r="M281" s="31"/>
      <c r="N281" s="19"/>
    </row>
    <row r="282" spans="2:14" ht="12.75">
      <c r="B282" s="48"/>
      <c r="C282" s="48"/>
      <c r="D282" s="47"/>
      <c r="E282" s="47"/>
      <c r="F282" s="47"/>
      <c r="G282" s="47"/>
      <c r="H282" s="47"/>
      <c r="I282" s="47"/>
      <c r="J282" s="49"/>
      <c r="K282" s="54"/>
      <c r="L282" s="54"/>
      <c r="M282" s="31"/>
      <c r="N282" s="19"/>
    </row>
    <row r="283" spans="2:14" ht="12.75">
      <c r="B283" s="31"/>
      <c r="C283" s="31"/>
      <c r="D283" s="55"/>
      <c r="E283" s="55"/>
      <c r="F283" s="55"/>
      <c r="G283" s="55"/>
      <c r="H283" s="55"/>
      <c r="I283" s="55"/>
      <c r="J283" s="56"/>
      <c r="K283" s="57"/>
      <c r="L283" s="57"/>
      <c r="M283" s="31"/>
      <c r="N283" s="19"/>
    </row>
    <row r="284" spans="2:14" ht="12.75">
      <c r="B284" s="31"/>
      <c r="C284" s="31"/>
      <c r="D284" s="55"/>
      <c r="E284" s="55"/>
      <c r="F284" s="55"/>
      <c r="G284" s="55"/>
      <c r="H284" s="55"/>
      <c r="I284" s="55"/>
      <c r="J284" s="56"/>
      <c r="K284" s="58"/>
      <c r="L284" s="58"/>
      <c r="M284" s="31"/>
      <c r="N284" s="19"/>
    </row>
    <row r="285" spans="2:14" ht="12.75">
      <c r="B285" s="31"/>
      <c r="C285" s="31"/>
      <c r="D285" s="55"/>
      <c r="E285" s="55"/>
      <c r="F285" s="55"/>
      <c r="G285" s="55"/>
      <c r="H285" s="55"/>
      <c r="I285" s="55"/>
      <c r="J285" s="56"/>
      <c r="K285" s="58"/>
      <c r="L285" s="58"/>
      <c r="M285" s="31"/>
      <c r="N285" s="19"/>
    </row>
    <row r="286" spans="2:14" ht="12.75">
      <c r="B286" s="31"/>
      <c r="C286" s="31"/>
      <c r="D286" s="55"/>
      <c r="E286" s="55"/>
      <c r="F286" s="55"/>
      <c r="G286" s="55"/>
      <c r="H286" s="55"/>
      <c r="I286" s="55"/>
      <c r="J286" s="56"/>
      <c r="K286" s="58"/>
      <c r="L286" s="58"/>
      <c r="M286" s="31"/>
      <c r="N286" s="19"/>
    </row>
    <row r="287" spans="2:14" ht="12.75">
      <c r="B287" s="31"/>
      <c r="C287" s="31"/>
      <c r="D287" s="55"/>
      <c r="E287" s="55"/>
      <c r="F287" s="55"/>
      <c r="G287" s="55"/>
      <c r="H287" s="55"/>
      <c r="I287" s="55"/>
      <c r="J287" s="56"/>
      <c r="K287" s="58"/>
      <c r="L287" s="58"/>
      <c r="M287" s="31"/>
      <c r="N287" s="19"/>
    </row>
    <row r="288" spans="2:14" ht="12.75">
      <c r="B288" s="31"/>
      <c r="C288" s="31"/>
      <c r="D288" s="55"/>
      <c r="E288" s="55"/>
      <c r="F288" s="55"/>
      <c r="G288" s="55"/>
      <c r="H288" s="55"/>
      <c r="I288" s="55"/>
      <c r="J288" s="56"/>
      <c r="K288" s="58"/>
      <c r="L288" s="58"/>
      <c r="M288" s="31"/>
      <c r="N288" s="19"/>
    </row>
    <row r="289" spans="2:14" ht="12.75">
      <c r="B289" s="31"/>
      <c r="C289" s="31"/>
      <c r="D289" s="55"/>
      <c r="E289" s="55"/>
      <c r="F289" s="55"/>
      <c r="G289" s="55"/>
      <c r="H289" s="55"/>
      <c r="I289" s="55"/>
      <c r="J289" s="56"/>
      <c r="K289" s="58"/>
      <c r="L289" s="58"/>
      <c r="M289" s="31"/>
      <c r="N289" s="19"/>
    </row>
    <row r="290" spans="2:14" ht="12.75">
      <c r="B290" s="31"/>
      <c r="C290" s="31"/>
      <c r="D290" s="55"/>
      <c r="E290" s="55"/>
      <c r="F290" s="55"/>
      <c r="G290" s="55"/>
      <c r="H290" s="55"/>
      <c r="I290" s="55"/>
      <c r="J290" s="56"/>
      <c r="K290" s="31"/>
      <c r="L290" s="31"/>
      <c r="M290" s="31"/>
      <c r="N290" s="19"/>
    </row>
    <row r="291" spans="2:14" ht="12.75">
      <c r="B291" s="31"/>
      <c r="C291" s="31"/>
      <c r="D291" s="55"/>
      <c r="E291" s="55"/>
      <c r="F291" s="55"/>
      <c r="G291" s="55"/>
      <c r="H291" s="55"/>
      <c r="I291" s="55"/>
      <c r="J291" s="56"/>
      <c r="K291" s="31"/>
      <c r="L291" s="31"/>
      <c r="M291" s="31"/>
      <c r="N291" s="19"/>
    </row>
    <row r="292" spans="2:14" ht="12.75">
      <c r="B292" s="31"/>
      <c r="C292" s="31"/>
      <c r="D292" s="55"/>
      <c r="E292" s="55"/>
      <c r="F292" s="55"/>
      <c r="G292" s="55"/>
      <c r="H292" s="55"/>
      <c r="I292" s="55"/>
      <c r="J292" s="56"/>
      <c r="K292" s="31"/>
      <c r="L292" s="31"/>
      <c r="M292" s="31"/>
      <c r="N292" s="19"/>
    </row>
    <row r="293" spans="2:14" ht="12.75">
      <c r="B293" s="31"/>
      <c r="C293" s="31"/>
      <c r="D293" s="55"/>
      <c r="E293" s="55"/>
      <c r="F293" s="55"/>
      <c r="G293" s="55"/>
      <c r="H293" s="55"/>
      <c r="I293" s="55"/>
      <c r="J293" s="56"/>
      <c r="K293" s="31"/>
      <c r="L293" s="31"/>
      <c r="M293" s="31"/>
      <c r="N293" s="19"/>
    </row>
    <row r="294" spans="2:14" ht="12.75">
      <c r="B294" s="31"/>
      <c r="C294" s="31"/>
      <c r="D294" s="55"/>
      <c r="E294" s="55"/>
      <c r="F294" s="55"/>
      <c r="G294" s="55"/>
      <c r="H294" s="55"/>
      <c r="I294" s="55"/>
      <c r="J294" s="56"/>
      <c r="K294" s="31"/>
      <c r="L294" s="31"/>
      <c r="M294" s="31"/>
      <c r="N294" s="19"/>
    </row>
    <row r="295" spans="2:14" ht="12.75">
      <c r="B295" s="31"/>
      <c r="C295" s="31"/>
      <c r="D295" s="55"/>
      <c r="E295" s="55"/>
      <c r="F295" s="55"/>
      <c r="G295" s="55"/>
      <c r="H295" s="55"/>
      <c r="I295" s="55"/>
      <c r="J295" s="56"/>
      <c r="K295" s="31"/>
      <c r="L295" s="31"/>
      <c r="M295" s="31"/>
      <c r="N295" s="19"/>
    </row>
    <row r="296" spans="2:14" ht="12.75">
      <c r="B296" s="31"/>
      <c r="C296" s="31"/>
      <c r="D296" s="55"/>
      <c r="E296" s="55"/>
      <c r="F296" s="55"/>
      <c r="G296" s="55"/>
      <c r="H296" s="55"/>
      <c r="I296" s="55"/>
      <c r="J296" s="56"/>
      <c r="K296" s="31"/>
      <c r="L296" s="31"/>
      <c r="M296" s="31"/>
      <c r="N296" s="19"/>
    </row>
    <row r="297" spans="2:14" ht="12.75">
      <c r="B297" s="31"/>
      <c r="C297" s="31"/>
      <c r="D297" s="55"/>
      <c r="E297" s="55"/>
      <c r="F297" s="55"/>
      <c r="G297" s="55"/>
      <c r="H297" s="55"/>
      <c r="I297" s="55"/>
      <c r="J297" s="56"/>
      <c r="K297" s="31"/>
      <c r="L297" s="31"/>
      <c r="M297" s="31"/>
      <c r="N297" s="19"/>
    </row>
    <row r="298" spans="2:14" ht="12.75">
      <c r="B298" s="31"/>
      <c r="C298" s="31"/>
      <c r="D298" s="55"/>
      <c r="E298" s="55"/>
      <c r="F298" s="55"/>
      <c r="G298" s="55"/>
      <c r="H298" s="55"/>
      <c r="I298" s="55"/>
      <c r="J298" s="56"/>
      <c r="K298" s="31"/>
      <c r="L298" s="31"/>
      <c r="M298" s="31"/>
      <c r="N298" s="19"/>
    </row>
    <row r="299" spans="2:14" ht="12.75">
      <c r="B299" s="59"/>
      <c r="C299" s="59"/>
      <c r="D299" s="31"/>
      <c r="E299" s="60"/>
      <c r="F299" s="55"/>
      <c r="G299" s="55"/>
      <c r="H299" s="55"/>
      <c r="I299" s="55"/>
      <c r="J299" s="56"/>
      <c r="K299" s="31"/>
      <c r="L299" s="31"/>
      <c r="M299" s="31"/>
      <c r="N299" s="19"/>
    </row>
    <row r="300" spans="2:14" ht="12.75">
      <c r="B300" s="59"/>
      <c r="C300" s="59"/>
      <c r="D300" s="31"/>
      <c r="E300" s="60"/>
      <c r="F300" s="55"/>
      <c r="G300" s="55"/>
      <c r="H300" s="55"/>
      <c r="I300" s="55"/>
      <c r="J300" s="56"/>
      <c r="K300" s="31"/>
      <c r="L300" s="31"/>
      <c r="M300" s="31"/>
      <c r="N300" s="19"/>
    </row>
    <row r="301" spans="2:14" ht="12.75">
      <c r="B301" s="59"/>
      <c r="C301" s="59"/>
      <c r="D301" s="31"/>
      <c r="E301" s="60"/>
      <c r="F301" s="55"/>
      <c r="G301" s="55"/>
      <c r="H301" s="55"/>
      <c r="I301" s="55"/>
      <c r="J301" s="56"/>
      <c r="K301" s="57"/>
      <c r="L301" s="57"/>
      <c r="M301" s="31"/>
      <c r="N301" s="19"/>
    </row>
    <row r="302" spans="2:14" ht="12.75">
      <c r="B302" s="59"/>
      <c r="C302" s="59"/>
      <c r="D302" s="61"/>
      <c r="E302" s="55"/>
      <c r="F302" s="55"/>
      <c r="G302" s="55"/>
      <c r="H302" s="55"/>
      <c r="I302" s="55"/>
      <c r="J302" s="56"/>
      <c r="K302" s="58"/>
      <c r="L302" s="58"/>
      <c r="M302" s="31"/>
      <c r="N302" s="19"/>
    </row>
    <row r="303" spans="2:14" ht="12.75">
      <c r="B303" s="59"/>
      <c r="C303" s="31"/>
      <c r="D303" s="61"/>
      <c r="E303" s="55"/>
      <c r="F303" s="55"/>
      <c r="G303" s="55"/>
      <c r="H303" s="55"/>
      <c r="I303" s="55"/>
      <c r="J303" s="56"/>
      <c r="K303" s="58"/>
      <c r="L303" s="58"/>
      <c r="M303" s="31"/>
      <c r="N303" s="19"/>
    </row>
    <row r="304" spans="2:14" ht="12.75">
      <c r="B304" s="59"/>
      <c r="C304" s="31"/>
      <c r="D304" s="62"/>
      <c r="E304" s="55"/>
      <c r="F304" s="55"/>
      <c r="G304" s="55"/>
      <c r="H304" s="55"/>
      <c r="I304" s="55"/>
      <c r="J304" s="56"/>
      <c r="K304" s="58"/>
      <c r="L304" s="58"/>
      <c r="M304" s="31"/>
      <c r="N304" s="19"/>
    </row>
    <row r="305" spans="2:14" ht="12.75">
      <c r="B305" s="59"/>
      <c r="C305" s="31"/>
      <c r="D305" s="62"/>
      <c r="E305" s="55"/>
      <c r="F305" s="55"/>
      <c r="G305" s="55"/>
      <c r="H305" s="55"/>
      <c r="I305" s="55"/>
      <c r="J305" s="56"/>
      <c r="K305" s="58"/>
      <c r="L305" s="58"/>
      <c r="M305" s="31"/>
      <c r="N305" s="19"/>
    </row>
    <row r="306" spans="2:14" ht="12.75">
      <c r="B306" s="31"/>
      <c r="C306" s="31"/>
      <c r="D306" s="62"/>
      <c r="E306" s="55"/>
      <c r="F306" s="55"/>
      <c r="G306" s="55"/>
      <c r="H306" s="55"/>
      <c r="I306" s="55"/>
      <c r="J306" s="56"/>
      <c r="K306" s="58"/>
      <c r="L306" s="58"/>
      <c r="M306" s="31"/>
      <c r="N306" s="19"/>
    </row>
    <row r="307" spans="2:14" ht="12.75">
      <c r="B307" s="31"/>
      <c r="C307" s="31"/>
      <c r="D307" s="55"/>
      <c r="E307" s="55"/>
      <c r="F307" s="55"/>
      <c r="G307" s="55"/>
      <c r="H307" s="55"/>
      <c r="I307" s="55"/>
      <c r="J307" s="56"/>
      <c r="K307" s="58"/>
      <c r="L307" s="58"/>
      <c r="M307" s="31"/>
      <c r="N307" s="19"/>
    </row>
    <row r="308" spans="2:14" ht="12.75">
      <c r="B308" s="31"/>
      <c r="C308" s="31"/>
      <c r="D308" s="55"/>
      <c r="E308" s="55"/>
      <c r="F308" s="55"/>
      <c r="G308" s="55"/>
      <c r="H308" s="55"/>
      <c r="I308" s="55"/>
      <c r="J308" s="56"/>
      <c r="K308" s="58"/>
      <c r="L308" s="58"/>
      <c r="M308" s="31"/>
      <c r="N308" s="19"/>
    </row>
    <row r="309" spans="2:14" ht="12.75">
      <c r="B309" s="31"/>
      <c r="C309" s="31"/>
      <c r="D309" s="55"/>
      <c r="E309" s="55"/>
      <c r="F309" s="55"/>
      <c r="G309" s="55"/>
      <c r="H309" s="55"/>
      <c r="I309" s="55"/>
      <c r="J309" s="56"/>
      <c r="K309" s="31"/>
      <c r="L309" s="31"/>
      <c r="M309" s="31"/>
      <c r="N309" s="19"/>
    </row>
    <row r="310" spans="2:14" ht="12.75">
      <c r="B310" s="31"/>
      <c r="C310" s="31"/>
      <c r="D310" s="55"/>
      <c r="E310" s="55"/>
      <c r="F310" s="55"/>
      <c r="G310" s="55"/>
      <c r="H310" s="55"/>
      <c r="I310" s="55"/>
      <c r="J310" s="56"/>
      <c r="K310" s="31"/>
      <c r="L310" s="31"/>
      <c r="M310" s="31"/>
      <c r="N310" s="19"/>
    </row>
    <row r="311" spans="2:14" ht="12.75">
      <c r="B311" s="31"/>
      <c r="C311" s="31"/>
      <c r="D311" s="55"/>
      <c r="E311" s="55"/>
      <c r="F311" s="55"/>
      <c r="G311" s="55"/>
      <c r="H311" s="55"/>
      <c r="I311" s="55"/>
      <c r="J311" s="56"/>
      <c r="K311" s="31"/>
      <c r="L311" s="31"/>
      <c r="M311" s="31"/>
      <c r="N311" s="19"/>
    </row>
    <row r="312" spans="2:14" ht="12.75">
      <c r="B312" s="31"/>
      <c r="C312" s="31"/>
      <c r="D312" s="55"/>
      <c r="E312" s="55"/>
      <c r="F312" s="55"/>
      <c r="G312" s="55"/>
      <c r="H312" s="55"/>
      <c r="I312" s="55"/>
      <c r="J312" s="56"/>
      <c r="K312" s="31"/>
      <c r="L312" s="31"/>
      <c r="M312" s="31"/>
      <c r="N312" s="19"/>
    </row>
    <row r="313" spans="2:14" ht="12.75">
      <c r="B313" s="31"/>
      <c r="C313" s="31"/>
      <c r="D313" s="55"/>
      <c r="E313" s="55"/>
      <c r="F313" s="55"/>
      <c r="G313" s="55"/>
      <c r="H313" s="55"/>
      <c r="I313" s="55"/>
      <c r="J313" s="56"/>
      <c r="K313" s="31"/>
      <c r="L313" s="31"/>
      <c r="M313" s="31"/>
      <c r="N313" s="19"/>
    </row>
    <row r="314" spans="2:14" ht="12.75">
      <c r="B314" s="31"/>
      <c r="C314" s="31"/>
      <c r="D314" s="55"/>
      <c r="E314" s="55"/>
      <c r="F314" s="55"/>
      <c r="G314" s="55"/>
      <c r="H314" s="55"/>
      <c r="I314" s="55"/>
      <c r="J314" s="56"/>
      <c r="K314" s="31"/>
      <c r="L314" s="31"/>
      <c r="M314" s="31"/>
      <c r="N314" s="19"/>
    </row>
    <row r="315" spans="2:14" ht="12.75">
      <c r="B315" s="31"/>
      <c r="C315" s="31"/>
      <c r="D315" s="55"/>
      <c r="E315" s="55"/>
      <c r="F315" s="55"/>
      <c r="G315" s="55"/>
      <c r="H315" s="55"/>
      <c r="I315" s="55"/>
      <c r="J315" s="56"/>
      <c r="K315" s="31"/>
      <c r="L315" s="31"/>
      <c r="M315" s="31"/>
      <c r="N315" s="19"/>
    </row>
    <row r="316" spans="2:14" ht="12.75">
      <c r="B316" s="31"/>
      <c r="C316" s="31"/>
      <c r="D316" s="55"/>
      <c r="E316" s="55"/>
      <c r="F316" s="55"/>
      <c r="G316" s="55"/>
      <c r="H316" s="55"/>
      <c r="I316" s="55"/>
      <c r="J316" s="56"/>
      <c r="K316" s="31"/>
      <c r="L316" s="31"/>
      <c r="M316" s="31"/>
      <c r="N316" s="19"/>
    </row>
    <row r="317" spans="2:14" ht="12.75">
      <c r="B317" s="31"/>
      <c r="C317" s="31"/>
      <c r="D317" s="55"/>
      <c r="E317" s="55"/>
      <c r="F317" s="55"/>
      <c r="G317" s="55"/>
      <c r="H317" s="55"/>
      <c r="I317" s="55"/>
      <c r="J317" s="56"/>
      <c r="K317" s="31"/>
      <c r="L317" s="31"/>
      <c r="M317" s="31"/>
      <c r="N317" s="19"/>
    </row>
    <row r="318" spans="2:14" ht="12.75">
      <c r="B318" s="31"/>
      <c r="C318" s="31"/>
      <c r="D318" s="55"/>
      <c r="E318" s="55"/>
      <c r="F318" s="55"/>
      <c r="G318" s="55"/>
      <c r="H318" s="55"/>
      <c r="I318" s="55"/>
      <c r="J318" s="56"/>
      <c r="K318" s="31"/>
      <c r="L318" s="31"/>
      <c r="M318" s="31"/>
      <c r="N318" s="19"/>
    </row>
    <row r="319" spans="2:14" ht="12.75">
      <c r="B319" s="31"/>
      <c r="C319" s="31"/>
      <c r="D319" s="55"/>
      <c r="E319" s="55"/>
      <c r="F319" s="55"/>
      <c r="G319" s="55"/>
      <c r="H319" s="55"/>
      <c r="I319" s="55"/>
      <c r="J319" s="56"/>
      <c r="K319" s="31"/>
      <c r="L319" s="31"/>
      <c r="M319" s="31"/>
      <c r="N319" s="19"/>
    </row>
    <row r="320" spans="2:14" ht="12.75">
      <c r="B320" s="31"/>
      <c r="C320" s="31"/>
      <c r="D320" s="55"/>
      <c r="E320" s="55"/>
      <c r="F320" s="55"/>
      <c r="G320" s="55"/>
      <c r="H320" s="55"/>
      <c r="I320" s="55"/>
      <c r="J320" s="56"/>
      <c r="K320" s="31"/>
      <c r="L320" s="31"/>
      <c r="M320" s="31"/>
      <c r="N320" s="19"/>
    </row>
    <row r="321" spans="2:14" ht="12.75">
      <c r="B321" s="31"/>
      <c r="C321" s="31"/>
      <c r="D321" s="63"/>
      <c r="E321" s="55"/>
      <c r="F321" s="55"/>
      <c r="G321" s="55"/>
      <c r="H321" s="55"/>
      <c r="I321" s="55"/>
      <c r="J321" s="56"/>
      <c r="K321" s="31"/>
      <c r="L321" s="31"/>
      <c r="M321" s="31"/>
      <c r="N321" s="19"/>
    </row>
    <row r="322" spans="2:14" ht="12.75">
      <c r="B322" s="31"/>
      <c r="C322" s="31"/>
      <c r="D322" s="55"/>
      <c r="E322" s="55"/>
      <c r="F322" s="55"/>
      <c r="G322" s="55"/>
      <c r="H322" s="55"/>
      <c r="I322" s="55"/>
      <c r="J322" s="56"/>
      <c r="K322" s="31"/>
      <c r="L322" s="31"/>
      <c r="M322" s="31"/>
      <c r="N322" s="19"/>
    </row>
    <row r="323" spans="2:14" ht="12.75">
      <c r="B323" s="31"/>
      <c r="C323" s="31"/>
      <c r="D323" s="55"/>
      <c r="E323" s="55"/>
      <c r="F323" s="55"/>
      <c r="G323" s="55"/>
      <c r="H323" s="55"/>
      <c r="I323" s="55"/>
      <c r="J323" s="56"/>
      <c r="K323" s="31"/>
      <c r="L323" s="31"/>
      <c r="M323" s="31"/>
      <c r="N323" s="19"/>
    </row>
    <row r="324" spans="2:14" ht="12.75">
      <c r="B324" s="31"/>
      <c r="C324" s="31"/>
      <c r="D324" s="55"/>
      <c r="E324" s="55"/>
      <c r="F324" s="55"/>
      <c r="G324" s="55"/>
      <c r="H324" s="55"/>
      <c r="I324" s="55"/>
      <c r="J324" s="56"/>
      <c r="K324" s="31"/>
      <c r="L324" s="31"/>
      <c r="M324" s="31"/>
      <c r="N324" s="19"/>
    </row>
    <row r="325" spans="2:14" ht="12.75">
      <c r="B325" s="59"/>
      <c r="C325" s="59"/>
      <c r="D325" s="31"/>
      <c r="E325" s="60"/>
      <c r="F325" s="55"/>
      <c r="G325" s="55"/>
      <c r="H325" s="55"/>
      <c r="I325" s="55"/>
      <c r="J325" s="56"/>
      <c r="K325" s="31"/>
      <c r="L325" s="31"/>
      <c r="M325" s="31"/>
      <c r="N325" s="19"/>
    </row>
    <row r="326" spans="2:14" ht="12.75">
      <c r="B326" s="59"/>
      <c r="C326" s="59"/>
      <c r="D326" s="31"/>
      <c r="E326" s="60"/>
      <c r="F326" s="55"/>
      <c r="G326" s="55"/>
      <c r="H326" s="55"/>
      <c r="I326" s="55"/>
      <c r="J326" s="56"/>
      <c r="K326" s="31"/>
      <c r="L326" s="31"/>
      <c r="M326" s="31"/>
      <c r="N326" s="19"/>
    </row>
    <row r="327" spans="2:14" ht="12.75">
      <c r="B327" s="59"/>
      <c r="C327" s="59"/>
      <c r="D327" s="31"/>
      <c r="E327" s="60"/>
      <c r="F327" s="55"/>
      <c r="G327" s="55"/>
      <c r="H327" s="55"/>
      <c r="I327" s="55"/>
      <c r="J327" s="56"/>
      <c r="K327" s="31"/>
      <c r="L327" s="31"/>
      <c r="M327" s="31"/>
      <c r="N327" s="19"/>
    </row>
    <row r="328" spans="2:14" ht="12.75">
      <c r="B328" s="59"/>
      <c r="C328" s="59"/>
      <c r="D328" s="31"/>
      <c r="E328" s="55"/>
      <c r="F328" s="55"/>
      <c r="G328" s="55"/>
      <c r="H328" s="55"/>
      <c r="I328" s="55"/>
      <c r="J328" s="56"/>
      <c r="K328" s="31"/>
      <c r="L328" s="31"/>
      <c r="M328" s="31"/>
      <c r="N328" s="19"/>
    </row>
    <row r="329" spans="2:14" ht="12.75">
      <c r="B329" s="59"/>
      <c r="C329" s="31"/>
      <c r="D329" s="61"/>
      <c r="E329" s="55"/>
      <c r="F329" s="55"/>
      <c r="G329" s="55"/>
      <c r="H329" s="55"/>
      <c r="I329" s="55"/>
      <c r="J329" s="56"/>
      <c r="K329" s="31"/>
      <c r="L329" s="31"/>
      <c r="M329" s="31"/>
      <c r="N329" s="19"/>
    </row>
    <row r="330" spans="2:14" ht="12.75">
      <c r="B330" s="59"/>
      <c r="C330" s="31"/>
      <c r="D330" s="61"/>
      <c r="E330" s="55"/>
      <c r="F330" s="55"/>
      <c r="G330" s="55"/>
      <c r="H330" s="55"/>
      <c r="I330" s="55"/>
      <c r="J330" s="56"/>
      <c r="K330" s="31"/>
      <c r="L330" s="31"/>
      <c r="M330" s="31"/>
      <c r="N330" s="19"/>
    </row>
    <row r="331" spans="2:14" ht="12.75">
      <c r="B331" s="59"/>
      <c r="C331" s="31"/>
      <c r="D331" s="62"/>
      <c r="E331" s="55"/>
      <c r="F331" s="55"/>
      <c r="G331" s="55"/>
      <c r="H331" s="55"/>
      <c r="I331" s="55"/>
      <c r="J331" s="56"/>
      <c r="K331" s="31"/>
      <c r="L331" s="31"/>
      <c r="M331" s="31"/>
      <c r="N331" s="19"/>
    </row>
    <row r="332" spans="2:14" ht="12.75">
      <c r="B332" s="31"/>
      <c r="C332" s="31"/>
      <c r="D332" s="62"/>
      <c r="E332" s="55"/>
      <c r="F332" s="55"/>
      <c r="G332" s="55"/>
      <c r="H332" s="55"/>
      <c r="I332" s="55"/>
      <c r="J332" s="56"/>
      <c r="K332" s="57"/>
      <c r="L332" s="57"/>
      <c r="M332" s="31"/>
      <c r="N332" s="19"/>
    </row>
    <row r="333" spans="2:14" ht="12.75">
      <c r="B333" s="31"/>
      <c r="C333" s="31"/>
      <c r="D333" s="62"/>
      <c r="E333" s="55"/>
      <c r="F333" s="55"/>
      <c r="G333" s="55"/>
      <c r="H333" s="55"/>
      <c r="I333" s="55"/>
      <c r="J333" s="56"/>
      <c r="K333" s="58"/>
      <c r="L333" s="58"/>
      <c r="M333" s="31"/>
      <c r="N333" s="19"/>
    </row>
    <row r="334" spans="2:14" ht="12.75">
      <c r="B334" s="31"/>
      <c r="C334" s="31"/>
      <c r="D334" s="55"/>
      <c r="E334" s="55"/>
      <c r="F334" s="55"/>
      <c r="G334" s="55"/>
      <c r="H334" s="55"/>
      <c r="I334" s="55"/>
      <c r="J334" s="56"/>
      <c r="K334" s="57"/>
      <c r="L334" s="57"/>
      <c r="M334" s="31"/>
      <c r="N334" s="19"/>
    </row>
    <row r="335" spans="2:14" ht="12.75">
      <c r="B335" s="31"/>
      <c r="C335" s="31"/>
      <c r="D335" s="55"/>
      <c r="E335" s="55"/>
      <c r="F335" s="55"/>
      <c r="G335" s="55"/>
      <c r="H335" s="55"/>
      <c r="I335" s="55"/>
      <c r="J335" s="56"/>
      <c r="K335" s="58"/>
      <c r="L335" s="58"/>
      <c r="M335" s="31"/>
      <c r="N335" s="19"/>
    </row>
    <row r="336" spans="11:12" ht="15">
      <c r="K336" s="25"/>
      <c r="L336" s="25"/>
    </row>
    <row r="337" spans="11:12" ht="15">
      <c r="K337" s="25"/>
      <c r="L337" s="25"/>
    </row>
    <row r="338" spans="11:12" ht="15">
      <c r="K338" s="11"/>
      <c r="L338" s="11"/>
    </row>
    <row r="345" spans="1:10" ht="15">
      <c r="A345" s="46"/>
      <c r="B345" s="46"/>
      <c r="C345" s="46"/>
      <c r="D345" s="3"/>
      <c r="E345" s="24"/>
      <c r="F345" s="24"/>
      <c r="G345" s="24"/>
      <c r="H345" s="24"/>
      <c r="I345" s="24"/>
      <c r="J345" s="26"/>
    </row>
    <row r="376" spans="11:12" ht="15">
      <c r="K376" s="13"/>
      <c r="L376" s="13"/>
    </row>
    <row r="385" spans="11:12" ht="15">
      <c r="K385" s="13"/>
      <c r="L385" s="13"/>
    </row>
    <row r="387" spans="11:12" ht="15">
      <c r="K387" s="9"/>
      <c r="L387" s="9"/>
    </row>
    <row r="388" spans="11:12" ht="15">
      <c r="K388" s="9"/>
      <c r="L388" s="9"/>
    </row>
    <row r="392" spans="11:12" ht="15">
      <c r="K392" s="9"/>
      <c r="L392" s="9"/>
    </row>
    <row r="471" spans="11:12" ht="15">
      <c r="K471" s="11"/>
      <c r="L471" s="11"/>
    </row>
    <row r="472" spans="11:12" ht="15">
      <c r="K472" s="12"/>
      <c r="L472" s="12"/>
    </row>
    <row r="483" spans="11:12" ht="15">
      <c r="K483" s="27"/>
      <c r="L483" s="27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0" customWidth="1"/>
    <col min="4" max="4" width="16.75390625" style="2" customWidth="1"/>
  </cols>
  <sheetData>
    <row r="1" spans="1:4" ht="15">
      <c r="A1" s="68"/>
      <c r="B1" s="68"/>
      <c r="C1" s="70"/>
      <c r="D1" s="71" t="s">
        <v>15</v>
      </c>
    </row>
    <row r="2" spans="1:4" ht="15">
      <c r="A2" s="68"/>
      <c r="B2" s="68"/>
      <c r="C2" s="70"/>
      <c r="D2" s="71" t="s">
        <v>0</v>
      </c>
    </row>
    <row r="3" spans="1:4" ht="15">
      <c r="A3" s="68"/>
      <c r="B3" s="68"/>
      <c r="C3" s="69" t="s">
        <v>512</v>
      </c>
      <c r="D3" s="71"/>
    </row>
    <row r="4" spans="1:4" ht="15">
      <c r="A4" s="68"/>
      <c r="B4" s="68"/>
      <c r="C4" s="70"/>
      <c r="D4" s="69"/>
    </row>
    <row r="5" spans="1:4" ht="17.25">
      <c r="A5" s="68"/>
      <c r="B5" s="313" t="s">
        <v>425</v>
      </c>
      <c r="C5" s="70"/>
      <c r="D5" s="69"/>
    </row>
    <row r="6" spans="1:4" ht="15">
      <c r="A6" s="68"/>
      <c r="B6" s="68"/>
      <c r="C6" s="70"/>
      <c r="D6" s="69"/>
    </row>
    <row r="7" spans="1:4" ht="15">
      <c r="A7" s="68"/>
      <c r="B7" s="68"/>
      <c r="C7" s="70"/>
      <c r="D7" s="314" t="s">
        <v>299</v>
      </c>
    </row>
    <row r="8" spans="1:4" ht="15">
      <c r="A8" s="76" t="s">
        <v>8</v>
      </c>
      <c r="B8" s="77" t="s">
        <v>16</v>
      </c>
      <c r="C8" s="315" t="s">
        <v>17</v>
      </c>
      <c r="D8" s="316" t="s">
        <v>18</v>
      </c>
    </row>
    <row r="9" spans="1:4" ht="15">
      <c r="A9" s="317"/>
      <c r="B9" s="318"/>
      <c r="C9" s="319" t="s">
        <v>19</v>
      </c>
      <c r="D9" s="85" t="s">
        <v>426</v>
      </c>
    </row>
    <row r="10" spans="1:4" ht="15">
      <c r="A10" s="83">
        <v>1</v>
      </c>
      <c r="B10" s="83">
        <v>2</v>
      </c>
      <c r="C10" s="85">
        <v>3</v>
      </c>
      <c r="D10" s="85">
        <v>4</v>
      </c>
    </row>
    <row r="11" spans="1:4" ht="15.75">
      <c r="A11" s="320"/>
      <c r="B11" s="321" t="s">
        <v>20</v>
      </c>
      <c r="C11" s="322" t="s">
        <v>11</v>
      </c>
      <c r="D11" s="322">
        <f>D12+D20</f>
        <v>697000</v>
      </c>
    </row>
    <row r="12" spans="1:4" ht="15">
      <c r="A12" s="324" t="s">
        <v>12</v>
      </c>
      <c r="B12" s="320" t="s">
        <v>21</v>
      </c>
      <c r="C12" s="325" t="s">
        <v>22</v>
      </c>
      <c r="D12" s="325"/>
    </row>
    <row r="13" spans="1:4" ht="15">
      <c r="A13" s="326" t="s">
        <v>13</v>
      </c>
      <c r="B13" s="327" t="s">
        <v>23</v>
      </c>
      <c r="C13" s="316" t="s">
        <v>22</v>
      </c>
      <c r="D13" s="316"/>
    </row>
    <row r="14" spans="1:4" ht="15">
      <c r="A14" s="329" t="s">
        <v>14</v>
      </c>
      <c r="B14" s="327" t="s">
        <v>24</v>
      </c>
      <c r="C14" s="315" t="s">
        <v>25</v>
      </c>
      <c r="D14" s="316"/>
    </row>
    <row r="15" spans="1:4" ht="15">
      <c r="A15" s="330"/>
      <c r="B15" s="318" t="s">
        <v>26</v>
      </c>
      <c r="C15" s="319"/>
      <c r="D15" s="85"/>
    </row>
    <row r="16" spans="1:4" ht="15">
      <c r="A16" s="332" t="s">
        <v>27</v>
      </c>
      <c r="B16" s="318" t="s">
        <v>28</v>
      </c>
      <c r="C16" s="85" t="s">
        <v>29</v>
      </c>
      <c r="D16" s="85"/>
    </row>
    <row r="17" spans="1:4" ht="15">
      <c r="A17" s="324" t="s">
        <v>30</v>
      </c>
      <c r="B17" s="320" t="s">
        <v>31</v>
      </c>
      <c r="C17" s="325" t="s">
        <v>32</v>
      </c>
      <c r="D17" s="325"/>
    </row>
    <row r="18" spans="1:4" ht="15">
      <c r="A18" s="324" t="s">
        <v>33</v>
      </c>
      <c r="B18" s="320" t="s">
        <v>34</v>
      </c>
      <c r="C18" s="325" t="s">
        <v>35</v>
      </c>
      <c r="D18" s="325"/>
    </row>
    <row r="19" spans="1:4" ht="15">
      <c r="A19" s="324" t="s">
        <v>36</v>
      </c>
      <c r="B19" s="320" t="s">
        <v>37</v>
      </c>
      <c r="C19" s="325" t="s">
        <v>38</v>
      </c>
      <c r="D19" s="325"/>
    </row>
    <row r="20" spans="1:4" ht="15">
      <c r="A20" s="324" t="s">
        <v>39</v>
      </c>
      <c r="B20" s="320" t="s">
        <v>40</v>
      </c>
      <c r="C20" s="325" t="s">
        <v>298</v>
      </c>
      <c r="D20" s="325">
        <v>697000</v>
      </c>
    </row>
    <row r="21" spans="1:4" ht="15.75">
      <c r="A21" s="324"/>
      <c r="B21" s="321" t="s">
        <v>41</v>
      </c>
      <c r="C21" s="322" t="s">
        <v>11</v>
      </c>
      <c r="D21" s="322">
        <f>D22</f>
        <v>2320000</v>
      </c>
    </row>
    <row r="22" spans="1:4" ht="15">
      <c r="A22" s="324" t="s">
        <v>12</v>
      </c>
      <c r="B22" s="320" t="s">
        <v>42</v>
      </c>
      <c r="C22" s="325" t="s">
        <v>43</v>
      </c>
      <c r="D22" s="325">
        <v>2320000</v>
      </c>
    </row>
    <row r="23" spans="1:4" ht="15">
      <c r="A23" s="326" t="s">
        <v>13</v>
      </c>
      <c r="B23" s="327" t="s">
        <v>44</v>
      </c>
      <c r="C23" s="316" t="s">
        <v>43</v>
      </c>
      <c r="D23" s="316"/>
    </row>
    <row r="24" spans="1:4" ht="15">
      <c r="A24" s="329" t="s">
        <v>14</v>
      </c>
      <c r="B24" s="327" t="s">
        <v>45</v>
      </c>
      <c r="C24" s="315"/>
      <c r="D24" s="316"/>
    </row>
    <row r="25" spans="1:4" ht="15">
      <c r="A25" s="333"/>
      <c r="B25" s="334" t="s">
        <v>46</v>
      </c>
      <c r="C25" s="335" t="s">
        <v>47</v>
      </c>
      <c r="D25" s="737"/>
    </row>
    <row r="26" spans="1:4" ht="15">
      <c r="A26" s="330"/>
      <c r="B26" s="318" t="s">
        <v>48</v>
      </c>
      <c r="C26" s="319"/>
      <c r="D26" s="85"/>
    </row>
    <row r="27" spans="1:4" ht="15">
      <c r="A27" s="332" t="s">
        <v>27</v>
      </c>
      <c r="B27" s="318" t="s">
        <v>49</v>
      </c>
      <c r="C27" s="85" t="s">
        <v>50</v>
      </c>
      <c r="D27" s="85"/>
    </row>
    <row r="28" spans="1:4" ht="15">
      <c r="A28" s="324" t="s">
        <v>30</v>
      </c>
      <c r="B28" s="320" t="s">
        <v>51</v>
      </c>
      <c r="C28" s="85" t="s">
        <v>52</v>
      </c>
      <c r="D28" s="325"/>
    </row>
    <row r="29" spans="1:4" ht="15">
      <c r="A29" s="324" t="s">
        <v>33</v>
      </c>
      <c r="B29" s="320" t="s">
        <v>53</v>
      </c>
      <c r="C29" s="325" t="s">
        <v>54</v>
      </c>
      <c r="D29" s="325"/>
    </row>
    <row r="30" spans="1:4" ht="15">
      <c r="A30" s="324" t="s">
        <v>36</v>
      </c>
      <c r="B30" s="320" t="s">
        <v>55</v>
      </c>
      <c r="C30" s="325" t="s">
        <v>56</v>
      </c>
      <c r="D30" s="325"/>
    </row>
    <row r="31" spans="1:4" ht="15">
      <c r="A31" s="68"/>
      <c r="B31" s="68"/>
      <c r="C31" s="70"/>
      <c r="D31" s="69"/>
    </row>
    <row r="32" spans="1:4" ht="15">
      <c r="A32" s="68"/>
      <c r="B32" s="68"/>
      <c r="C32" s="70"/>
      <c r="D32" s="69"/>
    </row>
    <row r="33" spans="1:4" ht="15">
      <c r="A33" s="68"/>
      <c r="B33" s="68"/>
      <c r="C33" s="70"/>
      <c r="D33" s="69"/>
    </row>
    <row r="34" spans="1:4" ht="15">
      <c r="A34" s="68"/>
      <c r="B34" s="68"/>
      <c r="C34" s="70"/>
      <c r="D34" s="69"/>
    </row>
    <row r="35" spans="1:4" ht="15">
      <c r="A35" s="68"/>
      <c r="B35" s="68"/>
      <c r="C35" s="70"/>
      <c r="D35" s="69"/>
    </row>
    <row r="36" spans="1:4" ht="15">
      <c r="A36" s="68"/>
      <c r="B36" s="68"/>
      <c r="C36" s="70"/>
      <c r="D36" s="69"/>
    </row>
    <row r="37" spans="1:4" ht="15">
      <c r="A37" s="68"/>
      <c r="B37" s="68"/>
      <c r="C37" s="70"/>
      <c r="D37" s="69"/>
    </row>
    <row r="38" spans="1:4" ht="15">
      <c r="A38" s="68"/>
      <c r="B38" s="68"/>
      <c r="C38" s="70"/>
      <c r="D38" s="69"/>
    </row>
    <row r="39" spans="1:4" ht="15">
      <c r="A39" s="68"/>
      <c r="B39" s="68"/>
      <c r="C39" s="70"/>
      <c r="D39" s="69"/>
    </row>
    <row r="40" spans="1:4" ht="15">
      <c r="A40" s="68"/>
      <c r="B40" s="68"/>
      <c r="C40" s="70"/>
      <c r="D40" s="69"/>
    </row>
    <row r="41" spans="1:4" ht="15">
      <c r="A41" s="68"/>
      <c r="B41" s="68"/>
      <c r="C41" s="70"/>
      <c r="D41" s="69"/>
    </row>
    <row r="42" spans="1:4" ht="15">
      <c r="A42" s="68"/>
      <c r="B42" s="68"/>
      <c r="C42" s="70"/>
      <c r="D42" s="69"/>
    </row>
    <row r="43" spans="1:4" ht="15">
      <c r="A43" s="68"/>
      <c r="B43" s="68"/>
      <c r="C43" s="70"/>
      <c r="D43" s="69"/>
    </row>
    <row r="44" spans="1:4" ht="15">
      <c r="A44" s="68"/>
      <c r="B44" s="68"/>
      <c r="C44" s="70"/>
      <c r="D44" s="69"/>
    </row>
    <row r="45" spans="1:4" ht="15">
      <c r="A45" s="68"/>
      <c r="B45" s="68"/>
      <c r="C45" s="70"/>
      <c r="D45" s="69"/>
    </row>
    <row r="46" spans="1:4" ht="15">
      <c r="A46" s="68"/>
      <c r="B46" s="71"/>
      <c r="C46" s="611" t="s">
        <v>465</v>
      </c>
      <c r="D46" s="69"/>
    </row>
    <row r="47" spans="1:4" ht="15">
      <c r="A47" s="68"/>
      <c r="B47" s="67"/>
      <c r="C47" s="70"/>
      <c r="D47" s="69"/>
    </row>
    <row r="48" spans="1:4" ht="15">
      <c r="A48" s="68"/>
      <c r="B48" s="68"/>
      <c r="C48" s="70"/>
      <c r="D48" s="69"/>
    </row>
    <row r="49" spans="1:4" ht="15">
      <c r="A49" s="68"/>
      <c r="B49" s="71"/>
      <c r="C49" s="70"/>
      <c r="D49" s="69"/>
    </row>
    <row r="50" spans="1:4" ht="15">
      <c r="A50" s="68"/>
      <c r="B50" s="68"/>
      <c r="C50" s="70"/>
      <c r="D50" s="6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B1">
      <selection activeCell="J10" sqref="J10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4" customFormat="1" ht="13.5" customHeight="1">
      <c r="A1" s="3"/>
      <c r="B1" s="3"/>
      <c r="C1" s="336"/>
      <c r="D1" s="336"/>
      <c r="E1" s="336"/>
      <c r="F1" s="486"/>
      <c r="G1" s="486"/>
      <c r="H1" s="486"/>
      <c r="I1" s="487"/>
      <c r="J1" s="822" t="s">
        <v>207</v>
      </c>
      <c r="K1" s="822"/>
      <c r="L1" s="822"/>
      <c r="M1" s="822"/>
      <c r="N1" s="488"/>
    </row>
    <row r="2" spans="1:14" s="64" customFormat="1" ht="13.5" customHeight="1">
      <c r="A2" s="3"/>
      <c r="B2" s="3"/>
      <c r="C2" s="336"/>
      <c r="D2" s="336"/>
      <c r="E2" s="336"/>
      <c r="F2" s="486"/>
      <c r="G2" s="486"/>
      <c r="H2" s="486"/>
      <c r="I2" s="487"/>
      <c r="J2" s="822" t="s">
        <v>0</v>
      </c>
      <c r="K2" s="822"/>
      <c r="L2" s="822"/>
      <c r="M2" s="822"/>
      <c r="N2" s="822"/>
    </row>
    <row r="3" spans="1:14" s="64" customFormat="1" ht="13.5" customHeight="1">
      <c r="A3" s="3"/>
      <c r="B3" s="3"/>
      <c r="C3" s="336"/>
      <c r="D3" s="336"/>
      <c r="E3" s="336"/>
      <c r="F3" s="486"/>
      <c r="G3" s="486"/>
      <c r="H3" s="486"/>
      <c r="I3" s="903" t="s">
        <v>513</v>
      </c>
      <c r="J3" s="903"/>
      <c r="K3" s="903"/>
      <c r="L3" s="903"/>
      <c r="M3" s="903"/>
      <c r="N3" s="488"/>
    </row>
    <row r="4" spans="3:14" ht="13.5" customHeight="1">
      <c r="C4" s="68"/>
      <c r="D4" s="68"/>
      <c r="E4" s="68"/>
      <c r="F4" s="174" t="s">
        <v>208</v>
      </c>
      <c r="G4" s="69"/>
      <c r="H4" s="69"/>
      <c r="I4" s="69"/>
      <c r="J4" s="69"/>
      <c r="K4" s="69"/>
      <c r="L4" s="69"/>
      <c r="M4" s="71"/>
      <c r="N4" s="169"/>
    </row>
    <row r="5" spans="3:14" ht="13.5" customHeight="1">
      <c r="C5" s="68"/>
      <c r="D5" s="68"/>
      <c r="E5" s="68"/>
      <c r="F5" s="174" t="s">
        <v>428</v>
      </c>
      <c r="G5" s="69"/>
      <c r="H5" s="69"/>
      <c r="I5" s="69"/>
      <c r="J5" s="69"/>
      <c r="K5" s="69"/>
      <c r="L5" s="69"/>
      <c r="M5" s="68"/>
      <c r="N5" s="169"/>
    </row>
    <row r="6" spans="3:14" ht="13.5" customHeight="1" thickBot="1">
      <c r="C6" s="68"/>
      <c r="D6" s="68"/>
      <c r="E6" s="68"/>
      <c r="F6" s="69"/>
      <c r="G6" s="69"/>
      <c r="H6" s="69"/>
      <c r="I6" s="69"/>
      <c r="J6" s="69"/>
      <c r="K6" s="69"/>
      <c r="L6" s="69"/>
      <c r="M6" s="71" t="s">
        <v>299</v>
      </c>
      <c r="N6" s="169"/>
    </row>
    <row r="7" spans="3:14" ht="13.5" customHeight="1" thickBot="1">
      <c r="C7" s="76"/>
      <c r="D7" s="76"/>
      <c r="E7" s="76"/>
      <c r="F7" s="337"/>
      <c r="G7" s="338"/>
      <c r="H7" s="339"/>
      <c r="I7" s="339" t="s">
        <v>209</v>
      </c>
      <c r="J7" s="339"/>
      <c r="K7" s="340"/>
      <c r="L7" s="341"/>
      <c r="M7" s="342"/>
      <c r="N7" s="169"/>
    </row>
    <row r="8" spans="3:14" ht="13.5" customHeight="1">
      <c r="C8" s="343"/>
      <c r="D8" s="343"/>
      <c r="E8" s="343"/>
      <c r="F8" s="344"/>
      <c r="G8" s="345"/>
      <c r="H8" s="346"/>
      <c r="I8" s="347" t="s">
        <v>134</v>
      </c>
      <c r="J8" s="348"/>
      <c r="K8" s="349"/>
      <c r="L8" s="342"/>
      <c r="M8" s="350"/>
      <c r="N8" s="169"/>
    </row>
    <row r="9" spans="3:14" ht="13.5" customHeight="1">
      <c r="C9" s="343"/>
      <c r="D9" s="343"/>
      <c r="E9" s="343"/>
      <c r="F9" s="344"/>
      <c r="G9" s="345"/>
      <c r="H9" s="351"/>
      <c r="I9" s="352" t="s">
        <v>210</v>
      </c>
      <c r="J9" s="353"/>
      <c r="K9" s="354"/>
      <c r="L9" s="355"/>
      <c r="M9" s="356"/>
      <c r="N9" s="169"/>
    </row>
    <row r="10" spans="3:14" ht="13.5" customHeight="1">
      <c r="C10" s="343"/>
      <c r="D10" s="343"/>
      <c r="E10" s="343"/>
      <c r="F10" s="344"/>
      <c r="G10" s="345"/>
      <c r="H10" s="357"/>
      <c r="I10" s="358"/>
      <c r="J10" s="359"/>
      <c r="K10" s="360"/>
      <c r="L10" s="361"/>
      <c r="M10" s="362"/>
      <c r="N10" s="169"/>
    </row>
    <row r="11" spans="3:14" ht="13.5" customHeight="1">
      <c r="C11" s="343" t="s">
        <v>1</v>
      </c>
      <c r="D11" s="343" t="s">
        <v>211</v>
      </c>
      <c r="E11" s="343" t="s">
        <v>135</v>
      </c>
      <c r="F11" s="344" t="s">
        <v>212</v>
      </c>
      <c r="G11" s="345" t="s">
        <v>140</v>
      </c>
      <c r="H11" s="357" t="s">
        <v>140</v>
      </c>
      <c r="I11" s="363" t="s">
        <v>213</v>
      </c>
      <c r="J11" s="359" t="s">
        <v>140</v>
      </c>
      <c r="K11" s="360" t="s">
        <v>214</v>
      </c>
      <c r="L11" s="361" t="s">
        <v>442</v>
      </c>
      <c r="M11" s="362" t="s">
        <v>6</v>
      </c>
      <c r="N11" s="169"/>
    </row>
    <row r="12" spans="1:14" s="7" customFormat="1" ht="13.5" customHeight="1">
      <c r="A12" s="11"/>
      <c r="B12" s="11"/>
      <c r="C12" s="343"/>
      <c r="D12" s="343"/>
      <c r="E12" s="343"/>
      <c r="F12" s="344" t="s">
        <v>215</v>
      </c>
      <c r="G12" s="345" t="s">
        <v>215</v>
      </c>
      <c r="H12" s="357" t="s">
        <v>147</v>
      </c>
      <c r="I12" s="358" t="s">
        <v>216</v>
      </c>
      <c r="J12" s="364" t="s">
        <v>217</v>
      </c>
      <c r="K12" s="344" t="s">
        <v>218</v>
      </c>
      <c r="L12" s="365" t="s">
        <v>443</v>
      </c>
      <c r="M12" s="345" t="s">
        <v>219</v>
      </c>
      <c r="N12" s="169"/>
    </row>
    <row r="13" spans="1:14" ht="13.5" customHeight="1">
      <c r="A13" s="4"/>
      <c r="B13" s="4"/>
      <c r="C13" s="343"/>
      <c r="D13" s="343"/>
      <c r="E13" s="343"/>
      <c r="F13" s="344"/>
      <c r="G13" s="345" t="s">
        <v>220</v>
      </c>
      <c r="H13" s="357"/>
      <c r="I13" s="358" t="s">
        <v>221</v>
      </c>
      <c r="J13" s="364" t="s">
        <v>222</v>
      </c>
      <c r="K13" s="344" t="s">
        <v>223</v>
      </c>
      <c r="L13" s="365" t="s">
        <v>147</v>
      </c>
      <c r="M13" s="345"/>
      <c r="N13" s="169"/>
    </row>
    <row r="14" spans="1:14" s="7" customFormat="1" ht="13.5" customHeight="1">
      <c r="A14" s="5"/>
      <c r="B14" s="5"/>
      <c r="C14" s="343"/>
      <c r="D14" s="343"/>
      <c r="E14" s="343"/>
      <c r="F14" s="344"/>
      <c r="G14" s="345"/>
      <c r="H14" s="357"/>
      <c r="I14" s="358"/>
      <c r="J14" s="364" t="s">
        <v>224</v>
      </c>
      <c r="K14" s="344" t="s">
        <v>150</v>
      </c>
      <c r="L14" s="365"/>
      <c r="M14" s="345"/>
      <c r="N14" s="169"/>
    </row>
    <row r="15" spans="3:14" ht="13.5" customHeight="1">
      <c r="C15" s="343"/>
      <c r="D15" s="343"/>
      <c r="E15" s="343"/>
      <c r="F15" s="344"/>
      <c r="G15" s="345"/>
      <c r="H15" s="357"/>
      <c r="I15" s="358"/>
      <c r="J15" s="364" t="s">
        <v>153</v>
      </c>
      <c r="K15" s="344"/>
      <c r="L15" s="365"/>
      <c r="M15" s="345"/>
      <c r="N15" s="169"/>
    </row>
    <row r="16" spans="1:14" s="7" customFormat="1" ht="13.5" customHeight="1">
      <c r="A16" s="5"/>
      <c r="B16" s="5"/>
      <c r="C16" s="343"/>
      <c r="D16" s="343"/>
      <c r="E16" s="343"/>
      <c r="F16" s="344"/>
      <c r="G16" s="345"/>
      <c r="H16" s="357"/>
      <c r="I16" s="358"/>
      <c r="J16" s="364"/>
      <c r="K16" s="344"/>
      <c r="L16" s="366"/>
      <c r="M16" s="345"/>
      <c r="N16" s="169"/>
    </row>
    <row r="17" spans="3:14" ht="13.5" customHeight="1">
      <c r="C17" s="367">
        <v>1</v>
      </c>
      <c r="D17" s="367">
        <v>2</v>
      </c>
      <c r="E17" s="367">
        <v>3</v>
      </c>
      <c r="F17" s="368">
        <v>4</v>
      </c>
      <c r="G17" s="369">
        <v>5</v>
      </c>
      <c r="H17" s="370">
        <v>6</v>
      </c>
      <c r="I17" s="325">
        <v>7</v>
      </c>
      <c r="J17" s="371">
        <v>8</v>
      </c>
      <c r="K17" s="325">
        <v>9</v>
      </c>
      <c r="L17" s="372">
        <v>10</v>
      </c>
      <c r="M17" s="373">
        <v>11</v>
      </c>
      <c r="N17" s="169"/>
    </row>
    <row r="18" spans="3:14" ht="13.5" customHeight="1">
      <c r="C18" s="571" t="s">
        <v>70</v>
      </c>
      <c r="D18" s="572"/>
      <c r="E18" s="473" t="s">
        <v>71</v>
      </c>
      <c r="F18" s="573">
        <f>G18</f>
        <v>0</v>
      </c>
      <c r="G18" s="574">
        <f>G20</f>
        <v>0</v>
      </c>
      <c r="H18" s="575">
        <f>H20</f>
        <v>0</v>
      </c>
      <c r="I18" s="466">
        <v>0</v>
      </c>
      <c r="J18" s="466">
        <f>J20</f>
        <v>0</v>
      </c>
      <c r="K18" s="466">
        <v>0</v>
      </c>
      <c r="L18" s="576">
        <v>0</v>
      </c>
      <c r="M18" s="577">
        <v>0</v>
      </c>
      <c r="N18" s="169"/>
    </row>
    <row r="19" spans="3:14" ht="13.5" customHeight="1">
      <c r="C19" s="374"/>
      <c r="D19" s="158" t="s">
        <v>72</v>
      </c>
      <c r="E19" s="103" t="s">
        <v>158</v>
      </c>
      <c r="F19" s="375"/>
      <c r="G19" s="376"/>
      <c r="H19" s="377"/>
      <c r="I19" s="93"/>
      <c r="J19" s="93"/>
      <c r="K19" s="93"/>
      <c r="L19" s="378"/>
      <c r="M19" s="379"/>
      <c r="N19" s="169"/>
    </row>
    <row r="20" spans="3:14" s="7" customFormat="1" ht="13.5" customHeight="1">
      <c r="C20" s="578"/>
      <c r="D20" s="158"/>
      <c r="E20" s="103" t="s">
        <v>159</v>
      </c>
      <c r="F20" s="375">
        <v>0</v>
      </c>
      <c r="G20" s="376">
        <f>H20</f>
        <v>0</v>
      </c>
      <c r="H20" s="377">
        <f>J20</f>
        <v>0</v>
      </c>
      <c r="I20" s="93">
        <v>0</v>
      </c>
      <c r="J20" s="93">
        <v>0</v>
      </c>
      <c r="K20" s="93">
        <v>0</v>
      </c>
      <c r="L20" s="378">
        <v>0</v>
      </c>
      <c r="M20" s="379">
        <v>0</v>
      </c>
      <c r="N20" s="169"/>
    </row>
    <row r="21" spans="1:14" ht="13.5" customHeight="1">
      <c r="A21"/>
      <c r="B21"/>
      <c r="C21" s="473">
        <v>700</v>
      </c>
      <c r="D21" s="465"/>
      <c r="E21" s="465" t="s">
        <v>85</v>
      </c>
      <c r="F21" s="573">
        <f>F22</f>
        <v>139246</v>
      </c>
      <c r="G21" s="574">
        <f>H21</f>
        <v>139246</v>
      </c>
      <c r="H21" s="575">
        <f>I21+J21</f>
        <v>139246</v>
      </c>
      <c r="I21" s="466">
        <f>I22</f>
        <v>121246</v>
      </c>
      <c r="J21" s="466">
        <f>J22</f>
        <v>18000</v>
      </c>
      <c r="K21" s="466">
        <v>0</v>
      </c>
      <c r="L21" s="576">
        <v>0</v>
      </c>
      <c r="M21" s="579">
        <v>0</v>
      </c>
      <c r="N21" s="169"/>
    </row>
    <row r="22" spans="1:14" ht="13.5" customHeight="1">
      <c r="A22"/>
      <c r="B22"/>
      <c r="C22" s="109"/>
      <c r="D22" s="105">
        <v>70005</v>
      </c>
      <c r="E22" s="103" t="s">
        <v>86</v>
      </c>
      <c r="F22" s="375">
        <v>139246</v>
      </c>
      <c r="G22" s="376">
        <f>H22</f>
        <v>139246</v>
      </c>
      <c r="H22" s="377">
        <f>I22+J22</f>
        <v>139246</v>
      </c>
      <c r="I22" s="93">
        <v>121246</v>
      </c>
      <c r="J22" s="93">
        <v>18000</v>
      </c>
      <c r="K22" s="93">
        <v>0</v>
      </c>
      <c r="L22" s="378">
        <v>0</v>
      </c>
      <c r="M22" s="380">
        <v>0</v>
      </c>
      <c r="N22" s="169"/>
    </row>
    <row r="23" spans="3:14" s="15" customFormat="1" ht="13.5" customHeight="1">
      <c r="C23" s="465">
        <v>710</v>
      </c>
      <c r="D23" s="465"/>
      <c r="E23" s="465" t="s">
        <v>92</v>
      </c>
      <c r="F23" s="573">
        <f>F24+F25</f>
        <v>575500</v>
      </c>
      <c r="G23" s="574">
        <f>G24+G25</f>
        <v>575500</v>
      </c>
      <c r="H23" s="575">
        <f>SUM(H24:H25)</f>
        <v>575500</v>
      </c>
      <c r="I23" s="466">
        <f>I24+I25</f>
        <v>373500</v>
      </c>
      <c r="J23" s="466">
        <f>SUM(J24:J25)</f>
        <v>202000</v>
      </c>
      <c r="K23" s="466">
        <v>0</v>
      </c>
      <c r="L23" s="576">
        <v>0</v>
      </c>
      <c r="M23" s="580">
        <v>0</v>
      </c>
      <c r="N23" s="381"/>
    </row>
    <row r="24" spans="1:14" ht="13.5" customHeight="1">
      <c r="A24"/>
      <c r="B24"/>
      <c r="C24" s="109"/>
      <c r="D24" s="103">
        <v>71012</v>
      </c>
      <c r="E24" s="92" t="s">
        <v>315</v>
      </c>
      <c r="F24" s="375">
        <v>194000</v>
      </c>
      <c r="G24" s="376">
        <f>H24</f>
        <v>194000</v>
      </c>
      <c r="H24" s="377">
        <f>I24+J24</f>
        <v>194000</v>
      </c>
      <c r="I24" s="93">
        <v>34000</v>
      </c>
      <c r="J24" s="93">
        <v>160000</v>
      </c>
      <c r="K24" s="93">
        <v>0</v>
      </c>
      <c r="L24" s="378">
        <v>0</v>
      </c>
      <c r="M24" s="380">
        <v>0</v>
      </c>
      <c r="N24" s="169"/>
    </row>
    <row r="25" spans="1:14" ht="13.5" customHeight="1">
      <c r="A25"/>
      <c r="B25"/>
      <c r="C25" s="95"/>
      <c r="D25" s="103">
        <v>71015</v>
      </c>
      <c r="E25" s="103" t="s">
        <v>93</v>
      </c>
      <c r="F25" s="375">
        <v>381500</v>
      </c>
      <c r="G25" s="376">
        <f>H25+M25</f>
        <v>381500</v>
      </c>
      <c r="H25" s="377">
        <f>I25+J25</f>
        <v>381500</v>
      </c>
      <c r="I25" s="93">
        <v>339500</v>
      </c>
      <c r="J25" s="93">
        <v>42000</v>
      </c>
      <c r="K25" s="93">
        <v>0</v>
      </c>
      <c r="L25" s="378">
        <v>0</v>
      </c>
      <c r="M25" s="379">
        <v>0</v>
      </c>
      <c r="N25" s="169"/>
    </row>
    <row r="26" spans="1:14" ht="13.5" customHeight="1">
      <c r="A26"/>
      <c r="B26"/>
      <c r="C26" s="465">
        <v>750</v>
      </c>
      <c r="D26" s="465"/>
      <c r="E26" s="465" t="s">
        <v>94</v>
      </c>
      <c r="F26" s="573">
        <f>F27+F28</f>
        <v>47980</v>
      </c>
      <c r="G26" s="574">
        <f>G27+G28</f>
        <v>47980</v>
      </c>
      <c r="H26" s="575">
        <f>I26+J26+K26</f>
        <v>47980</v>
      </c>
      <c r="I26" s="466">
        <f>I27+I28</f>
        <v>45920</v>
      </c>
      <c r="J26" s="466">
        <f>J28</f>
        <v>2060</v>
      </c>
      <c r="K26" s="466">
        <f>K28</f>
        <v>0</v>
      </c>
      <c r="L26" s="576">
        <v>0</v>
      </c>
      <c r="M26" s="579">
        <v>0</v>
      </c>
      <c r="N26" s="169"/>
    </row>
    <row r="27" spans="1:14" ht="13.5" customHeight="1">
      <c r="A27" s="6"/>
      <c r="B27" s="6"/>
      <c r="C27" s="95"/>
      <c r="D27" s="105">
        <v>75011</v>
      </c>
      <c r="E27" s="92" t="s">
        <v>95</v>
      </c>
      <c r="F27" s="375">
        <v>34480</v>
      </c>
      <c r="G27" s="376">
        <f>H27</f>
        <v>34480</v>
      </c>
      <c r="H27" s="377">
        <f>I27</f>
        <v>34480</v>
      </c>
      <c r="I27" s="93">
        <v>34480</v>
      </c>
      <c r="J27" s="93">
        <v>0</v>
      </c>
      <c r="K27" s="93">
        <v>0</v>
      </c>
      <c r="L27" s="378">
        <v>0</v>
      </c>
      <c r="M27" s="380">
        <v>0</v>
      </c>
      <c r="N27" s="169"/>
    </row>
    <row r="28" spans="1:14" ht="13.5" customHeight="1">
      <c r="A28" s="6"/>
      <c r="B28" s="6"/>
      <c r="C28" s="109"/>
      <c r="D28" s="103">
        <v>75045</v>
      </c>
      <c r="E28" s="103" t="s">
        <v>97</v>
      </c>
      <c r="F28" s="375">
        <v>13500</v>
      </c>
      <c r="G28" s="376">
        <f>H28</f>
        <v>13500</v>
      </c>
      <c r="H28" s="377">
        <f>I28+J28+K28</f>
        <v>13500</v>
      </c>
      <c r="I28" s="93">
        <v>11440</v>
      </c>
      <c r="J28" s="93">
        <v>2060</v>
      </c>
      <c r="K28" s="93">
        <v>0</v>
      </c>
      <c r="L28" s="378">
        <v>0</v>
      </c>
      <c r="M28" s="380">
        <v>0</v>
      </c>
      <c r="N28" s="169"/>
    </row>
    <row r="29" spans="3:14" s="7" customFormat="1" ht="13.5" customHeight="1">
      <c r="C29" s="581">
        <v>754</v>
      </c>
      <c r="D29" s="582"/>
      <c r="E29" s="583" t="s">
        <v>225</v>
      </c>
      <c r="F29" s="584">
        <v>4114000</v>
      </c>
      <c r="G29" s="585">
        <f>H29</f>
        <v>4114000</v>
      </c>
      <c r="H29" s="586">
        <f>I30+J30+K30</f>
        <v>4114000</v>
      </c>
      <c r="I29" s="587">
        <v>3687691</v>
      </c>
      <c r="J29" s="587">
        <v>245809</v>
      </c>
      <c r="K29" s="587">
        <v>180500</v>
      </c>
      <c r="L29" s="588">
        <v>0</v>
      </c>
      <c r="M29" s="589">
        <v>0</v>
      </c>
      <c r="N29" s="169"/>
    </row>
    <row r="30" spans="3:14" s="10" customFormat="1" ht="13.5" customHeight="1">
      <c r="C30" s="157"/>
      <c r="D30" s="105">
        <v>75411</v>
      </c>
      <c r="E30" s="382" t="s">
        <v>102</v>
      </c>
      <c r="F30" s="659">
        <v>4114000</v>
      </c>
      <c r="G30" s="376">
        <f>H30</f>
        <v>4114000</v>
      </c>
      <c r="H30" s="377">
        <f>I30+J30+K30</f>
        <v>4114000</v>
      </c>
      <c r="I30" s="93">
        <v>3687691</v>
      </c>
      <c r="J30" s="93">
        <v>245809</v>
      </c>
      <c r="K30" s="93">
        <v>180500</v>
      </c>
      <c r="L30" s="378"/>
      <c r="M30" s="379"/>
      <c r="N30" s="381"/>
    </row>
    <row r="31" spans="3:14" s="10" customFormat="1" ht="13.5" customHeight="1">
      <c r="C31" s="465">
        <v>755</v>
      </c>
      <c r="D31" s="465"/>
      <c r="E31" s="465" t="s">
        <v>348</v>
      </c>
      <c r="F31" s="466">
        <f>F32</f>
        <v>132000</v>
      </c>
      <c r="G31" s="661">
        <f>H31</f>
        <v>132000</v>
      </c>
      <c r="H31" s="575">
        <f>H32</f>
        <v>132000</v>
      </c>
      <c r="I31" s="466">
        <v>0</v>
      </c>
      <c r="J31" s="466">
        <f>J32</f>
        <v>71940</v>
      </c>
      <c r="K31" s="466">
        <v>0</v>
      </c>
      <c r="L31" s="576">
        <v>60060</v>
      </c>
      <c r="M31" s="580">
        <v>0</v>
      </c>
      <c r="N31" s="381"/>
    </row>
    <row r="32" spans="3:14" s="10" customFormat="1" ht="13.5" customHeight="1">
      <c r="C32" s="95"/>
      <c r="D32" s="105">
        <v>75515</v>
      </c>
      <c r="E32" s="382" t="s">
        <v>349</v>
      </c>
      <c r="F32" s="660">
        <v>132000</v>
      </c>
      <c r="G32" s="376">
        <f>H32</f>
        <v>132000</v>
      </c>
      <c r="H32" s="377">
        <f>J32+L32</f>
        <v>132000</v>
      </c>
      <c r="I32" s="93">
        <v>0</v>
      </c>
      <c r="J32" s="93">
        <v>71940</v>
      </c>
      <c r="K32" s="93">
        <v>0</v>
      </c>
      <c r="L32" s="378">
        <v>60060</v>
      </c>
      <c r="M32" s="379">
        <v>0</v>
      </c>
      <c r="N32" s="381"/>
    </row>
    <row r="33" spans="3:14" s="10" customFormat="1" ht="13.5" customHeight="1">
      <c r="C33" s="465">
        <v>851</v>
      </c>
      <c r="D33" s="465"/>
      <c r="E33" s="465" t="s">
        <v>119</v>
      </c>
      <c r="F33" s="573">
        <f>F36</f>
        <v>1245000</v>
      </c>
      <c r="G33" s="574">
        <f>G36</f>
        <v>1245000</v>
      </c>
      <c r="H33" s="575">
        <f>H36</f>
        <v>1245000</v>
      </c>
      <c r="I33" s="466">
        <v>0</v>
      </c>
      <c r="J33" s="466">
        <f>J36</f>
        <v>1245000</v>
      </c>
      <c r="K33" s="466">
        <v>0</v>
      </c>
      <c r="L33" s="576">
        <v>0</v>
      </c>
      <c r="M33" s="577">
        <v>0</v>
      </c>
      <c r="N33" s="381"/>
    </row>
    <row r="34" spans="1:14" ht="13.5" customHeight="1">
      <c r="A34"/>
      <c r="B34"/>
      <c r="C34" s="157"/>
      <c r="D34" s="103">
        <v>85156</v>
      </c>
      <c r="E34" s="92" t="s">
        <v>226</v>
      </c>
      <c r="F34" s="375"/>
      <c r="G34" s="376"/>
      <c r="H34" s="377"/>
      <c r="I34" s="93"/>
      <c r="J34" s="93"/>
      <c r="K34" s="93"/>
      <c r="L34" s="378"/>
      <c r="M34" s="379"/>
      <c r="N34" s="169"/>
    </row>
    <row r="35" spans="1:14" ht="13.5" customHeight="1">
      <c r="A35"/>
      <c r="B35"/>
      <c r="C35" s="95"/>
      <c r="D35" s="105"/>
      <c r="E35" s="92" t="s">
        <v>227</v>
      </c>
      <c r="F35" s="375"/>
      <c r="G35" s="376"/>
      <c r="H35" s="377"/>
      <c r="I35" s="93"/>
      <c r="J35" s="93"/>
      <c r="K35" s="93"/>
      <c r="L35" s="378"/>
      <c r="M35" s="379"/>
      <c r="N35" s="169"/>
    </row>
    <row r="36" spans="3:14" ht="13.5" customHeight="1" thickBot="1">
      <c r="C36" s="110"/>
      <c r="D36" s="144"/>
      <c r="E36" s="92" t="s">
        <v>228</v>
      </c>
      <c r="F36" s="375">
        <v>1245000</v>
      </c>
      <c r="G36" s="383">
        <f>H36</f>
        <v>1245000</v>
      </c>
      <c r="H36" s="384">
        <f>J36</f>
        <v>1245000</v>
      </c>
      <c r="I36" s="385"/>
      <c r="J36" s="385">
        <v>1245000</v>
      </c>
      <c r="K36" s="385">
        <v>0</v>
      </c>
      <c r="L36" s="386">
        <v>0</v>
      </c>
      <c r="M36" s="387">
        <v>0</v>
      </c>
      <c r="N36" s="169"/>
    </row>
    <row r="37" spans="3:14" ht="13.5" customHeight="1">
      <c r="C37" s="137"/>
      <c r="D37" s="388"/>
      <c r="E37" s="388"/>
      <c r="F37" s="284"/>
      <c r="G37" s="284"/>
      <c r="H37" s="284"/>
      <c r="I37" s="284"/>
      <c r="J37" s="284"/>
      <c r="K37" s="284"/>
      <c r="L37" s="285"/>
      <c r="M37" s="285"/>
      <c r="N37" s="169"/>
    </row>
    <row r="38" spans="3:14" ht="13.5" customHeight="1">
      <c r="C38" s="137"/>
      <c r="D38" s="388"/>
      <c r="E38" s="388"/>
      <c r="F38" s="284"/>
      <c r="G38" s="284"/>
      <c r="H38" s="284"/>
      <c r="I38" s="284"/>
      <c r="J38" s="284"/>
      <c r="K38" s="284"/>
      <c r="L38" s="285"/>
      <c r="M38" s="285"/>
      <c r="N38" s="169"/>
    </row>
    <row r="39" spans="3:14" ht="13.5" customHeight="1">
      <c r="C39" s="137"/>
      <c r="D39" s="388"/>
      <c r="E39" s="388"/>
      <c r="F39" s="284"/>
      <c r="G39" s="284"/>
      <c r="H39" s="284"/>
      <c r="I39" s="284"/>
      <c r="J39" s="284"/>
      <c r="K39" s="284"/>
      <c r="L39" s="285"/>
      <c r="M39" s="285"/>
      <c r="N39" s="169"/>
    </row>
    <row r="40" spans="3:14" ht="13.5" customHeight="1">
      <c r="C40" s="137"/>
      <c r="D40" s="388"/>
      <c r="E40" s="388"/>
      <c r="F40" s="612"/>
      <c r="G40" s="500" t="s">
        <v>466</v>
      </c>
      <c r="H40" s="612"/>
      <c r="I40" s="284"/>
      <c r="J40" s="284"/>
      <c r="K40" s="284"/>
      <c r="L40" s="285"/>
      <c r="M40" s="285"/>
      <c r="N40" s="169"/>
    </row>
    <row r="41" spans="3:14" ht="13.5" customHeight="1" thickBot="1">
      <c r="C41" s="389"/>
      <c r="D41" s="389"/>
      <c r="E41" s="389"/>
      <c r="F41" s="390"/>
      <c r="G41" s="311"/>
      <c r="H41" s="390"/>
      <c r="I41" s="390"/>
      <c r="J41" s="390"/>
      <c r="K41" s="390"/>
      <c r="L41" s="391"/>
      <c r="M41" s="391"/>
      <c r="N41" s="169"/>
    </row>
    <row r="42" spans="3:14" ht="13.5" customHeight="1" thickBot="1">
      <c r="C42" s="111"/>
      <c r="D42" s="111"/>
      <c r="E42" s="111"/>
      <c r="F42" s="392"/>
      <c r="G42" s="393"/>
      <c r="H42" s="394"/>
      <c r="I42" s="394" t="s">
        <v>209</v>
      </c>
      <c r="J42" s="394"/>
      <c r="K42" s="395"/>
      <c r="L42" s="396"/>
      <c r="M42" s="397"/>
      <c r="N42" s="169"/>
    </row>
    <row r="43" spans="3:14" ht="13.5" customHeight="1">
      <c r="C43" s="398"/>
      <c r="D43" s="398"/>
      <c r="E43" s="398"/>
      <c r="F43" s="399"/>
      <c r="G43" s="400"/>
      <c r="H43" s="394"/>
      <c r="I43" s="401" t="s">
        <v>134</v>
      </c>
      <c r="J43" s="402"/>
      <c r="K43" s="403"/>
      <c r="L43" s="396"/>
      <c r="M43" s="404"/>
      <c r="N43" s="169"/>
    </row>
    <row r="44" spans="3:14" ht="13.5" customHeight="1">
      <c r="C44" s="398"/>
      <c r="D44" s="398"/>
      <c r="E44" s="398"/>
      <c r="F44" s="399"/>
      <c r="G44" s="400"/>
      <c r="H44" s="405"/>
      <c r="I44" s="406" t="s">
        <v>210</v>
      </c>
      <c r="J44" s="407"/>
      <c r="K44" s="408"/>
      <c r="L44" s="355"/>
      <c r="M44" s="409"/>
      <c r="N44" s="169"/>
    </row>
    <row r="45" spans="3:14" ht="13.5" customHeight="1">
      <c r="C45" s="398"/>
      <c r="D45" s="398"/>
      <c r="E45" s="398"/>
      <c r="F45" s="399"/>
      <c r="G45" s="400"/>
      <c r="H45" s="410"/>
      <c r="I45" s="410"/>
      <c r="J45" s="411"/>
      <c r="K45" s="412"/>
      <c r="L45" s="361"/>
      <c r="M45" s="413"/>
      <c r="N45" s="169"/>
    </row>
    <row r="46" spans="3:14" ht="13.5" customHeight="1">
      <c r="C46" s="398" t="s">
        <v>1</v>
      </c>
      <c r="D46" s="398" t="s">
        <v>211</v>
      </c>
      <c r="E46" s="398" t="s">
        <v>135</v>
      </c>
      <c r="F46" s="399" t="s">
        <v>212</v>
      </c>
      <c r="G46" s="400" t="s">
        <v>140</v>
      </c>
      <c r="H46" s="410" t="s">
        <v>140</v>
      </c>
      <c r="I46" s="414" t="s">
        <v>213</v>
      </c>
      <c r="J46" s="411" t="s">
        <v>140</v>
      </c>
      <c r="K46" s="412" t="s">
        <v>214</v>
      </c>
      <c r="L46" s="361" t="s">
        <v>442</v>
      </c>
      <c r="M46" s="413" t="s">
        <v>6</v>
      </c>
      <c r="N46" s="169"/>
    </row>
    <row r="47" spans="3:14" ht="13.5" customHeight="1">
      <c r="C47" s="398"/>
      <c r="D47" s="398"/>
      <c r="E47" s="398"/>
      <c r="F47" s="399" t="s">
        <v>215</v>
      </c>
      <c r="G47" s="400" t="s">
        <v>215</v>
      </c>
      <c r="H47" s="410" t="s">
        <v>147</v>
      </c>
      <c r="I47" s="410" t="s">
        <v>216</v>
      </c>
      <c r="J47" s="415" t="s">
        <v>217</v>
      </c>
      <c r="K47" s="399" t="s">
        <v>218</v>
      </c>
      <c r="L47" s="365" t="s">
        <v>443</v>
      </c>
      <c r="M47" s="400" t="s">
        <v>219</v>
      </c>
      <c r="N47" s="169"/>
    </row>
    <row r="48" spans="3:14" ht="13.5" customHeight="1">
      <c r="C48" s="398"/>
      <c r="D48" s="398"/>
      <c r="E48" s="398"/>
      <c r="F48" s="399"/>
      <c r="G48" s="400" t="s">
        <v>220</v>
      </c>
      <c r="H48" s="410"/>
      <c r="I48" s="410" t="s">
        <v>221</v>
      </c>
      <c r="J48" s="415" t="s">
        <v>222</v>
      </c>
      <c r="K48" s="399" t="s">
        <v>223</v>
      </c>
      <c r="L48" s="365" t="s">
        <v>147</v>
      </c>
      <c r="M48" s="400"/>
      <c r="N48" s="169"/>
    </row>
    <row r="49" spans="3:14" ht="13.5" customHeight="1">
      <c r="C49" s="398"/>
      <c r="D49" s="398"/>
      <c r="E49" s="398"/>
      <c r="F49" s="399"/>
      <c r="G49" s="400"/>
      <c r="H49" s="410"/>
      <c r="I49" s="410"/>
      <c r="J49" s="415" t="s">
        <v>224</v>
      </c>
      <c r="K49" s="399" t="s">
        <v>150</v>
      </c>
      <c r="L49" s="365"/>
      <c r="M49" s="400"/>
      <c r="N49" s="169"/>
    </row>
    <row r="50" spans="3:14" ht="13.5" customHeight="1">
      <c r="C50" s="398"/>
      <c r="D50" s="398"/>
      <c r="E50" s="398"/>
      <c r="F50" s="399"/>
      <c r="G50" s="400"/>
      <c r="H50" s="410"/>
      <c r="I50" s="410"/>
      <c r="J50" s="415" t="s">
        <v>153</v>
      </c>
      <c r="K50" s="399"/>
      <c r="L50" s="365"/>
      <c r="M50" s="400"/>
      <c r="N50" s="169"/>
    </row>
    <row r="51" spans="3:14" ht="13.5" customHeight="1">
      <c r="C51" s="398"/>
      <c r="D51" s="398"/>
      <c r="E51" s="398"/>
      <c r="F51" s="399"/>
      <c r="G51" s="400"/>
      <c r="H51" s="410"/>
      <c r="I51" s="410"/>
      <c r="J51" s="415"/>
      <c r="K51" s="399"/>
      <c r="L51" s="366"/>
      <c r="M51" s="400"/>
      <c r="N51" s="169"/>
    </row>
    <row r="52" spans="3:14" ht="13.5" customHeight="1">
      <c r="C52" s="416">
        <v>1</v>
      </c>
      <c r="D52" s="416">
        <v>2</v>
      </c>
      <c r="E52" s="416">
        <v>3</v>
      </c>
      <c r="F52" s="417">
        <v>4</v>
      </c>
      <c r="G52" s="418">
        <v>5</v>
      </c>
      <c r="H52" s="419">
        <v>6</v>
      </c>
      <c r="I52" s="420">
        <v>7</v>
      </c>
      <c r="J52" s="421">
        <v>8</v>
      </c>
      <c r="K52" s="420">
        <v>9</v>
      </c>
      <c r="L52" s="417">
        <v>10</v>
      </c>
      <c r="M52" s="422">
        <v>11</v>
      </c>
      <c r="N52" s="169"/>
    </row>
    <row r="53" spans="3:14" ht="13.5" customHeight="1">
      <c r="C53" s="469">
        <v>852</v>
      </c>
      <c r="D53" s="465"/>
      <c r="E53" s="476" t="s">
        <v>122</v>
      </c>
      <c r="F53" s="590">
        <v>0</v>
      </c>
      <c r="G53" s="591">
        <v>0</v>
      </c>
      <c r="H53" s="592">
        <v>0</v>
      </c>
      <c r="I53" s="477">
        <v>0</v>
      </c>
      <c r="J53" s="477">
        <v>0</v>
      </c>
      <c r="K53" s="477">
        <v>0</v>
      </c>
      <c r="L53" s="679">
        <v>0</v>
      </c>
      <c r="M53" s="593">
        <v>0</v>
      </c>
      <c r="N53" s="169"/>
    </row>
    <row r="54" spans="3:14" ht="13.5" customHeight="1">
      <c r="C54" s="103"/>
      <c r="D54" s="423">
        <v>85205</v>
      </c>
      <c r="E54" s="424" t="s">
        <v>229</v>
      </c>
      <c r="F54" s="375"/>
      <c r="G54" s="376"/>
      <c r="H54" s="425"/>
      <c r="I54" s="93"/>
      <c r="J54" s="93"/>
      <c r="K54" s="93"/>
      <c r="L54" s="777"/>
      <c r="M54" s="426"/>
      <c r="N54" s="169"/>
    </row>
    <row r="55" spans="3:14" ht="13.5" customHeight="1">
      <c r="C55" s="427"/>
      <c r="D55" s="423"/>
      <c r="E55" s="424" t="s">
        <v>230</v>
      </c>
      <c r="F55" s="428">
        <v>0</v>
      </c>
      <c r="G55" s="429">
        <v>0</v>
      </c>
      <c r="H55" s="430">
        <v>0</v>
      </c>
      <c r="I55" s="431">
        <v>0</v>
      </c>
      <c r="J55" s="431">
        <v>0</v>
      </c>
      <c r="K55" s="431">
        <v>0</v>
      </c>
      <c r="L55" s="778">
        <v>0</v>
      </c>
      <c r="M55" s="432">
        <v>0</v>
      </c>
      <c r="N55" s="169"/>
    </row>
    <row r="56" spans="3:14" ht="13.5" customHeight="1">
      <c r="C56" s="594">
        <v>853</v>
      </c>
      <c r="D56" s="582"/>
      <c r="E56" s="595" t="s">
        <v>231</v>
      </c>
      <c r="F56" s="596">
        <v>120000</v>
      </c>
      <c r="G56" s="597">
        <v>120000</v>
      </c>
      <c r="H56" s="598">
        <v>120000</v>
      </c>
      <c r="I56" s="599">
        <v>103254</v>
      </c>
      <c r="J56" s="599">
        <v>16496</v>
      </c>
      <c r="K56" s="599">
        <v>250</v>
      </c>
      <c r="L56" s="779">
        <v>0</v>
      </c>
      <c r="M56" s="600">
        <v>0</v>
      </c>
      <c r="N56" s="169"/>
    </row>
    <row r="57" spans="3:14" ht="13.5" customHeight="1">
      <c r="C57" s="95"/>
      <c r="D57" s="105">
        <v>85321</v>
      </c>
      <c r="E57" s="105" t="s">
        <v>127</v>
      </c>
      <c r="F57" s="433">
        <v>120000</v>
      </c>
      <c r="G57" s="662">
        <f>H57</f>
        <v>120000</v>
      </c>
      <c r="H57" s="663">
        <f>I57+J57+K57</f>
        <v>120000</v>
      </c>
      <c r="I57" s="159">
        <v>103254</v>
      </c>
      <c r="J57" s="159">
        <v>16496</v>
      </c>
      <c r="K57" s="159">
        <v>250</v>
      </c>
      <c r="L57" s="780">
        <v>0</v>
      </c>
      <c r="M57" s="664">
        <v>0</v>
      </c>
      <c r="N57" s="169"/>
    </row>
    <row r="58" spans="3:14" ht="13.5" customHeight="1">
      <c r="C58" s="465">
        <v>855</v>
      </c>
      <c r="D58" s="465"/>
      <c r="E58" s="465" t="s">
        <v>345</v>
      </c>
      <c r="F58" s="573">
        <f>F59+F60+F61</f>
        <v>884000</v>
      </c>
      <c r="G58" s="574">
        <f>H58</f>
        <v>884000</v>
      </c>
      <c r="H58" s="669">
        <f>H59+H60+H61</f>
        <v>884000</v>
      </c>
      <c r="I58" s="466">
        <f>I59+I60+I61</f>
        <v>7308</v>
      </c>
      <c r="J58" s="466">
        <f>J61+J60+J59</f>
        <v>692</v>
      </c>
      <c r="K58" s="466">
        <f>K61+K59+K60</f>
        <v>876000</v>
      </c>
      <c r="L58" s="682">
        <v>0</v>
      </c>
      <c r="M58" s="580">
        <v>0</v>
      </c>
      <c r="N58" s="169"/>
    </row>
    <row r="59" spans="3:14" ht="13.5" customHeight="1">
      <c r="C59" s="149"/>
      <c r="D59" s="92">
        <v>85504</v>
      </c>
      <c r="E59" s="92" t="s">
        <v>414</v>
      </c>
      <c r="F59" s="375">
        <v>43000</v>
      </c>
      <c r="G59" s="376">
        <f>H59</f>
        <v>43000</v>
      </c>
      <c r="H59" s="425">
        <f>I59+K59+J59</f>
        <v>43000</v>
      </c>
      <c r="I59" s="93">
        <v>720</v>
      </c>
      <c r="J59" s="93">
        <v>280</v>
      </c>
      <c r="K59" s="93">
        <v>42000</v>
      </c>
      <c r="L59" s="777"/>
      <c r="M59" s="379"/>
      <c r="N59" s="169"/>
    </row>
    <row r="60" spans="3:14" ht="13.5" customHeight="1">
      <c r="C60" s="149"/>
      <c r="D60" s="92">
        <v>85508</v>
      </c>
      <c r="E60" s="92" t="s">
        <v>346</v>
      </c>
      <c r="F60" s="375">
        <v>648000</v>
      </c>
      <c r="G60" s="376">
        <f>H60</f>
        <v>648000</v>
      </c>
      <c r="H60" s="425">
        <f>I60+J60+K60</f>
        <v>648000</v>
      </c>
      <c r="I60" s="93">
        <v>5628</v>
      </c>
      <c r="J60" s="93">
        <v>372</v>
      </c>
      <c r="K60" s="93">
        <v>642000</v>
      </c>
      <c r="L60" s="777"/>
      <c r="M60" s="379"/>
      <c r="N60" s="169"/>
    </row>
    <row r="61" spans="3:14" ht="13.5" customHeight="1">
      <c r="C61" s="107"/>
      <c r="D61" s="144">
        <v>85510</v>
      </c>
      <c r="E61" s="105" t="s">
        <v>437</v>
      </c>
      <c r="F61" s="433">
        <v>193000</v>
      </c>
      <c r="G61" s="665">
        <f>H61</f>
        <v>193000</v>
      </c>
      <c r="H61" s="666">
        <f>I61+J61+K61</f>
        <v>193000</v>
      </c>
      <c r="I61" s="667">
        <v>960</v>
      </c>
      <c r="J61" s="667">
        <v>40</v>
      </c>
      <c r="K61" s="667">
        <v>192000</v>
      </c>
      <c r="L61" s="776">
        <v>0</v>
      </c>
      <c r="M61" s="668">
        <v>0</v>
      </c>
      <c r="N61" s="169"/>
    </row>
    <row r="62" spans="3:14" ht="13.5" customHeight="1" thickBot="1">
      <c r="C62" s="601"/>
      <c r="D62" s="602"/>
      <c r="E62" s="465" t="s">
        <v>10</v>
      </c>
      <c r="F62" s="573">
        <f>F18+F21+F23+F26+F29+F31+F33+F53+F56+F58</f>
        <v>7257726</v>
      </c>
      <c r="G62" s="603">
        <f>G18+G21+G23+G26+G29+G33+G53+G56+G58+G31</f>
        <v>7257726</v>
      </c>
      <c r="H62" s="604">
        <f>I62+J62+K62+L62</f>
        <v>7257726</v>
      </c>
      <c r="I62" s="605">
        <f>I18+I21+I23+I26+I29+I33+I53+I56+I58</f>
        <v>4338919</v>
      </c>
      <c r="J62" s="605">
        <f>J18+J21+J23+J26+J29+J31+J33+J53+J56+J58</f>
        <v>1801997</v>
      </c>
      <c r="K62" s="605">
        <f>K18+K21+K23+K26+K29+K33+K53+K56+K58</f>
        <v>1056750</v>
      </c>
      <c r="L62" s="781">
        <v>60060</v>
      </c>
      <c r="M62" s="606">
        <v>0</v>
      </c>
      <c r="N62" s="169"/>
    </row>
    <row r="63" spans="3:14" ht="17.25" customHeight="1">
      <c r="C63" s="164"/>
      <c r="D63" s="164"/>
      <c r="E63" s="164"/>
      <c r="F63" s="165"/>
      <c r="G63" s="165"/>
      <c r="H63" s="165"/>
      <c r="I63" s="165"/>
      <c r="J63" s="165"/>
      <c r="K63" s="165"/>
      <c r="L63" s="434"/>
      <c r="M63" s="434"/>
      <c r="N63" s="169"/>
    </row>
    <row r="64" spans="3:14" ht="13.5" customHeight="1">
      <c r="C64" s="68"/>
      <c r="D64" s="68"/>
      <c r="E64" s="68"/>
      <c r="F64" s="69"/>
      <c r="G64" s="69"/>
      <c r="H64" s="69"/>
      <c r="I64" s="69"/>
      <c r="J64" s="69"/>
      <c r="K64" s="69"/>
      <c r="L64" s="435"/>
      <c r="M64" s="435"/>
      <c r="N64" s="169"/>
    </row>
    <row r="65" spans="3:14" ht="13.5" customHeight="1">
      <c r="C65" s="68"/>
      <c r="D65" s="68"/>
      <c r="E65" s="68"/>
      <c r="F65" s="69"/>
      <c r="G65" s="69"/>
      <c r="H65" s="69"/>
      <c r="I65" s="69"/>
      <c r="J65" s="69"/>
      <c r="K65" s="69"/>
      <c r="L65" s="435"/>
      <c r="M65" s="435"/>
      <c r="N65" s="169"/>
    </row>
    <row r="66" spans="3:14" ht="13.5" customHeight="1">
      <c r="C66" s="68"/>
      <c r="D66" s="68"/>
      <c r="E66" s="68"/>
      <c r="F66" s="69"/>
      <c r="G66" s="69"/>
      <c r="H66" s="69"/>
      <c r="I66" s="69"/>
      <c r="J66" s="69"/>
      <c r="K66" s="69"/>
      <c r="L66" s="435"/>
      <c r="M66" s="435"/>
      <c r="N66" s="169"/>
    </row>
    <row r="67" spans="3:14" ht="13.5" customHeight="1">
      <c r="C67" s="68"/>
      <c r="D67" s="68"/>
      <c r="E67" s="68"/>
      <c r="F67" s="69"/>
      <c r="G67" s="69"/>
      <c r="H67" s="69"/>
      <c r="I67" s="69"/>
      <c r="J67" s="69"/>
      <c r="K67" s="69"/>
      <c r="L67" s="435"/>
      <c r="M67" s="435"/>
      <c r="N67" s="169"/>
    </row>
    <row r="68" spans="3:14" ht="13.5" customHeight="1">
      <c r="C68" s="68"/>
      <c r="D68" s="68"/>
      <c r="E68" s="68"/>
      <c r="F68" s="69"/>
      <c r="G68" s="69"/>
      <c r="H68" s="69"/>
      <c r="I68" s="69"/>
      <c r="J68" s="69"/>
      <c r="K68" s="69"/>
      <c r="L68" s="435"/>
      <c r="M68" s="435"/>
      <c r="N68" s="169"/>
    </row>
    <row r="69" spans="3:14" ht="13.5" customHeight="1">
      <c r="C69" s="68"/>
      <c r="D69" s="68"/>
      <c r="E69" s="68"/>
      <c r="F69" s="69"/>
      <c r="G69" s="69"/>
      <c r="H69" s="69"/>
      <c r="I69" s="69"/>
      <c r="J69" s="69"/>
      <c r="K69" s="69"/>
      <c r="L69" s="435"/>
      <c r="M69" s="435"/>
      <c r="N69" s="169"/>
    </row>
    <row r="70" spans="3:14" ht="13.5" customHeight="1">
      <c r="C70" s="68"/>
      <c r="D70" s="68"/>
      <c r="E70" s="68"/>
      <c r="F70" s="69"/>
      <c r="G70" s="69"/>
      <c r="H70" s="69"/>
      <c r="I70" s="69"/>
      <c r="J70" s="69"/>
      <c r="K70" s="69"/>
      <c r="L70" s="435"/>
      <c r="M70" s="435"/>
      <c r="N70" s="169"/>
    </row>
    <row r="71" spans="3:14" ht="13.5" customHeight="1">
      <c r="C71" s="68"/>
      <c r="D71" s="68"/>
      <c r="E71" s="68"/>
      <c r="F71" s="69"/>
      <c r="G71" s="69"/>
      <c r="H71" s="69"/>
      <c r="I71" s="69"/>
      <c r="J71" s="69"/>
      <c r="K71" s="69"/>
      <c r="L71" s="435"/>
      <c r="M71" s="435"/>
      <c r="N71" s="169"/>
    </row>
    <row r="72" spans="3:14" ht="13.5" customHeight="1">
      <c r="C72" s="68"/>
      <c r="D72" s="68"/>
      <c r="E72" s="68"/>
      <c r="F72" s="69"/>
      <c r="G72" s="69"/>
      <c r="H72" s="69"/>
      <c r="I72" s="69"/>
      <c r="J72" s="69"/>
      <c r="K72" s="69"/>
      <c r="L72" s="435"/>
      <c r="M72" s="435"/>
      <c r="N72" s="169"/>
    </row>
    <row r="73" spans="3:14" ht="13.5" customHeight="1">
      <c r="C73" s="68"/>
      <c r="D73" s="68"/>
      <c r="E73" s="68"/>
      <c r="F73" s="69"/>
      <c r="G73" s="69"/>
      <c r="H73" s="69"/>
      <c r="I73" s="69"/>
      <c r="J73" s="69"/>
      <c r="K73" s="69"/>
      <c r="L73" s="435"/>
      <c r="M73" s="435"/>
      <c r="N73" s="169"/>
    </row>
    <row r="74" spans="3:14" ht="13.5" customHeight="1">
      <c r="C74" s="68"/>
      <c r="D74" s="68"/>
      <c r="E74" s="68"/>
      <c r="F74" s="69"/>
      <c r="G74" s="69"/>
      <c r="H74" s="69"/>
      <c r="I74" s="69"/>
      <c r="J74" s="69"/>
      <c r="K74" s="69"/>
      <c r="L74" s="435"/>
      <c r="M74" s="435"/>
      <c r="N74" s="169"/>
    </row>
    <row r="75" spans="3:14" ht="13.5" customHeight="1">
      <c r="C75" s="68"/>
      <c r="D75" s="68"/>
      <c r="E75" s="68"/>
      <c r="F75" s="69"/>
      <c r="G75" s="69"/>
      <c r="H75" s="69"/>
      <c r="I75" s="69"/>
      <c r="J75" s="69"/>
      <c r="K75" s="69"/>
      <c r="L75" s="435"/>
      <c r="M75" s="435"/>
      <c r="N75" s="169"/>
    </row>
    <row r="76" spans="3:14" ht="13.5" customHeight="1">
      <c r="C76" s="68"/>
      <c r="D76" s="68"/>
      <c r="E76" s="68"/>
      <c r="F76" s="69"/>
      <c r="G76" s="69"/>
      <c r="H76" s="69"/>
      <c r="I76" s="69"/>
      <c r="J76" s="69"/>
      <c r="K76" s="69"/>
      <c r="L76" s="435"/>
      <c r="M76" s="435"/>
      <c r="N76" s="169"/>
    </row>
    <row r="77" spans="3:14" ht="13.5" customHeight="1">
      <c r="C77" s="68"/>
      <c r="D77" s="68"/>
      <c r="E77" s="68"/>
      <c r="F77" s="69"/>
      <c r="G77" s="69"/>
      <c r="H77" s="69"/>
      <c r="I77" s="69"/>
      <c r="J77" s="69"/>
      <c r="K77" s="69"/>
      <c r="L77" s="69"/>
      <c r="M77" s="68"/>
      <c r="N77" s="169"/>
    </row>
    <row r="78" spans="3:14" ht="13.5" customHeight="1">
      <c r="C78" s="68"/>
      <c r="D78" s="68"/>
      <c r="E78" s="68"/>
      <c r="F78" s="69"/>
      <c r="G78" s="69"/>
      <c r="H78" s="69"/>
      <c r="I78" s="69"/>
      <c r="J78" s="69"/>
      <c r="K78" s="69"/>
      <c r="L78" s="69"/>
      <c r="M78" s="68"/>
      <c r="N78" s="169"/>
    </row>
    <row r="79" spans="3:14" ht="13.5" customHeight="1">
      <c r="C79" s="68"/>
      <c r="D79" s="68"/>
      <c r="E79" s="68"/>
      <c r="F79" s="69"/>
      <c r="G79" s="69"/>
      <c r="H79" s="69"/>
      <c r="I79" s="69"/>
      <c r="J79" s="69"/>
      <c r="K79" s="69"/>
      <c r="L79" s="69"/>
      <c r="M79" s="68"/>
      <c r="N79" s="169"/>
    </row>
    <row r="80" spans="3:14" ht="13.5" customHeight="1">
      <c r="C80" s="68"/>
      <c r="D80" s="68"/>
      <c r="E80" s="68"/>
      <c r="F80" s="69"/>
      <c r="G80" s="613" t="s">
        <v>467</v>
      </c>
      <c r="H80" s="613"/>
      <c r="I80" s="69"/>
      <c r="J80" s="69"/>
      <c r="K80" s="69"/>
      <c r="L80" s="69"/>
      <c r="M80" s="68"/>
      <c r="N80" s="169"/>
    </row>
    <row r="81" spans="3:14" ht="13.5" customHeight="1">
      <c r="C81" s="68"/>
      <c r="D81" s="68"/>
      <c r="E81" s="68"/>
      <c r="F81" s="69"/>
      <c r="G81" s="71"/>
      <c r="H81" s="71"/>
      <c r="I81" s="69"/>
      <c r="J81" s="69"/>
      <c r="K81" s="69"/>
      <c r="L81" s="69"/>
      <c r="M81" s="68"/>
      <c r="N81" s="169"/>
    </row>
    <row r="82" spans="3:14" ht="13.5" customHeight="1">
      <c r="C82" s="68"/>
      <c r="D82" s="68"/>
      <c r="E82" s="68"/>
      <c r="F82" s="69"/>
      <c r="G82" s="69"/>
      <c r="H82" s="69"/>
      <c r="I82" s="69"/>
      <c r="J82" s="69"/>
      <c r="K82" s="69"/>
      <c r="L82" s="69"/>
      <c r="M82" s="68"/>
      <c r="N82" s="169"/>
    </row>
    <row r="83" spans="3:14" ht="13.5" customHeight="1">
      <c r="C83" s="68"/>
      <c r="D83" s="68"/>
      <c r="E83" s="68"/>
      <c r="F83" s="69"/>
      <c r="G83" s="69"/>
      <c r="H83" s="69"/>
      <c r="I83" s="69"/>
      <c r="J83" s="69"/>
      <c r="K83" s="69"/>
      <c r="L83" s="69"/>
      <c r="M83" s="68"/>
      <c r="N83" s="169"/>
    </row>
    <row r="84" spans="3:14" ht="13.5" customHeight="1">
      <c r="C84" s="68"/>
      <c r="D84" s="68"/>
      <c r="E84" s="68"/>
      <c r="F84" s="69"/>
      <c r="G84" s="69"/>
      <c r="H84" s="69"/>
      <c r="I84" s="69"/>
      <c r="J84" s="69"/>
      <c r="K84" s="69"/>
      <c r="L84" s="69"/>
      <c r="M84" s="68"/>
      <c r="N84" s="169"/>
    </row>
    <row r="85" spans="3:14" ht="13.5" customHeight="1">
      <c r="C85" s="68"/>
      <c r="D85" s="68"/>
      <c r="E85" s="68"/>
      <c r="F85" s="69"/>
      <c r="G85" s="69"/>
      <c r="H85" s="69"/>
      <c r="I85" s="69"/>
      <c r="J85" s="69"/>
      <c r="K85" s="69"/>
      <c r="L85" s="69"/>
      <c r="M85" s="68"/>
      <c r="N85" s="169"/>
    </row>
    <row r="86" spans="3:14" ht="13.5" customHeight="1">
      <c r="C86" s="68"/>
      <c r="D86" s="68"/>
      <c r="E86" s="68"/>
      <c r="F86" s="69"/>
      <c r="G86" s="69"/>
      <c r="H86" s="69"/>
      <c r="I86" s="69"/>
      <c r="J86" s="69"/>
      <c r="K86" s="69"/>
      <c r="L86" s="69"/>
      <c r="M86" s="68"/>
      <c r="N86" s="169"/>
    </row>
    <row r="87" spans="3:14" ht="13.5" customHeight="1">
      <c r="C87" s="68"/>
      <c r="D87" s="68"/>
      <c r="E87" s="68"/>
      <c r="F87" s="69"/>
      <c r="G87" s="69"/>
      <c r="H87" s="69"/>
      <c r="I87" s="69"/>
      <c r="J87" s="69"/>
      <c r="K87" s="69"/>
      <c r="L87" s="69"/>
      <c r="M87" s="68"/>
      <c r="N87" s="169"/>
    </row>
    <row r="88" spans="3:14" ht="13.5" customHeight="1">
      <c r="C88" s="68"/>
      <c r="D88" s="68"/>
      <c r="E88" s="68"/>
      <c r="F88" s="69"/>
      <c r="G88" s="69"/>
      <c r="H88" s="69"/>
      <c r="I88" s="69"/>
      <c r="J88" s="69"/>
      <c r="K88" s="69"/>
      <c r="L88" s="69"/>
      <c r="M88" s="68"/>
      <c r="N88" s="169"/>
    </row>
    <row r="89" spans="3:14" ht="13.5" customHeight="1">
      <c r="C89" s="68"/>
      <c r="D89" s="68"/>
      <c r="E89" s="68"/>
      <c r="F89" s="69"/>
      <c r="G89" s="69"/>
      <c r="H89" s="69"/>
      <c r="I89" s="69"/>
      <c r="J89" s="69"/>
      <c r="K89" s="69"/>
      <c r="L89" s="69"/>
      <c r="M89" s="68"/>
      <c r="N89" s="169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68"/>
      <c r="B1" s="68"/>
      <c r="C1" s="336"/>
      <c r="D1" s="336"/>
      <c r="E1" s="336"/>
      <c r="F1" s="336"/>
      <c r="G1" s="336"/>
      <c r="H1" s="73" t="s">
        <v>232</v>
      </c>
      <c r="I1" s="73"/>
      <c r="J1" s="73"/>
      <c r="K1" s="73"/>
      <c r="L1" s="73"/>
      <c r="M1" s="22"/>
    </row>
    <row r="2" spans="1:12" ht="15">
      <c r="A2" s="68"/>
      <c r="B2" s="68"/>
      <c r="C2" s="68"/>
      <c r="D2" s="68"/>
      <c r="E2" s="68"/>
      <c r="F2" s="68"/>
      <c r="G2" s="68"/>
      <c r="H2" s="73" t="s">
        <v>312</v>
      </c>
      <c r="I2" s="73"/>
      <c r="J2" s="73"/>
      <c r="K2" s="73"/>
      <c r="L2" s="73"/>
    </row>
    <row r="3" spans="1:12" ht="15">
      <c r="A3" s="68"/>
      <c r="B3" s="68"/>
      <c r="C3" s="68"/>
      <c r="D3" s="68"/>
      <c r="E3" s="68"/>
      <c r="F3" s="68"/>
      <c r="G3" s="68"/>
      <c r="H3" s="69" t="s">
        <v>512</v>
      </c>
      <c r="I3" s="461"/>
      <c r="J3" s="461"/>
      <c r="K3" s="436"/>
      <c r="L3" s="436"/>
    </row>
    <row r="4" spans="1:12" ht="15.75">
      <c r="A4" s="68"/>
      <c r="B4" s="68"/>
      <c r="C4" s="68"/>
      <c r="D4" s="68"/>
      <c r="E4" s="68"/>
      <c r="F4" s="68"/>
      <c r="G4" s="68"/>
      <c r="H4" s="68"/>
      <c r="I4" s="68"/>
      <c r="J4" s="169"/>
      <c r="K4" s="68"/>
      <c r="L4" s="437"/>
    </row>
    <row r="5" spans="1:12" ht="17.25">
      <c r="A5" s="68"/>
      <c r="B5" s="68"/>
      <c r="C5" s="68"/>
      <c r="D5" s="69"/>
      <c r="E5" s="438" t="s">
        <v>233</v>
      </c>
      <c r="F5" s="69"/>
      <c r="G5" s="69"/>
      <c r="H5" s="69"/>
      <c r="I5" s="69"/>
      <c r="J5" s="68"/>
      <c r="K5" s="69"/>
      <c r="L5" s="437"/>
    </row>
    <row r="6" spans="1:12" ht="17.25">
      <c r="A6" s="68"/>
      <c r="B6" s="68"/>
      <c r="C6" s="68"/>
      <c r="D6" s="69"/>
      <c r="E6" s="438" t="s">
        <v>429</v>
      </c>
      <c r="F6" s="69"/>
      <c r="G6" s="69"/>
      <c r="H6" s="69"/>
      <c r="I6" s="69"/>
      <c r="J6" s="68"/>
      <c r="K6" s="69"/>
      <c r="L6" s="437"/>
    </row>
    <row r="7" spans="1:12" ht="15.75" thickBot="1">
      <c r="A7" s="68"/>
      <c r="B7" s="68"/>
      <c r="C7" s="68"/>
      <c r="D7" s="68"/>
      <c r="E7" s="169"/>
      <c r="F7" s="69"/>
      <c r="G7" s="69"/>
      <c r="H7" s="69"/>
      <c r="I7" s="69"/>
      <c r="J7" s="68"/>
      <c r="K7" s="169"/>
      <c r="L7" s="69" t="s">
        <v>299</v>
      </c>
    </row>
    <row r="8" spans="1:12" ht="15.75" thickBot="1">
      <c r="A8" s="835" t="s">
        <v>1</v>
      </c>
      <c r="B8" s="835" t="s">
        <v>211</v>
      </c>
      <c r="C8" s="835" t="s">
        <v>135</v>
      </c>
      <c r="D8" s="838" t="s">
        <v>246</v>
      </c>
      <c r="E8" s="841" t="s">
        <v>245</v>
      </c>
      <c r="F8" s="790" t="s">
        <v>440</v>
      </c>
      <c r="G8" s="339" t="s">
        <v>209</v>
      </c>
      <c r="H8" s="339"/>
      <c r="I8" s="339"/>
      <c r="J8" s="340"/>
      <c r="K8" s="341"/>
      <c r="L8" s="350"/>
    </row>
    <row r="9" spans="1:12" ht="15" customHeight="1">
      <c r="A9" s="830"/>
      <c r="B9" s="836"/>
      <c r="C9" s="830"/>
      <c r="D9" s="839"/>
      <c r="E9" s="842"/>
      <c r="F9" s="844" t="s">
        <v>244</v>
      </c>
      <c r="G9" s="347" t="s">
        <v>238</v>
      </c>
      <c r="H9" s="348"/>
      <c r="I9" s="348"/>
      <c r="J9" s="349"/>
      <c r="K9" s="341"/>
      <c r="L9" s="823" t="s">
        <v>241</v>
      </c>
    </row>
    <row r="10" spans="1:12" ht="15" customHeight="1">
      <c r="A10" s="830"/>
      <c r="B10" s="836"/>
      <c r="C10" s="830"/>
      <c r="D10" s="839"/>
      <c r="E10" s="842"/>
      <c r="F10" s="845"/>
      <c r="G10" s="440" t="s">
        <v>210</v>
      </c>
      <c r="H10" s="441"/>
      <c r="I10" s="826" t="s">
        <v>239</v>
      </c>
      <c r="J10" s="829" t="s">
        <v>240</v>
      </c>
      <c r="K10" s="847" t="s">
        <v>237</v>
      </c>
      <c r="L10" s="824"/>
    </row>
    <row r="11" spans="1:12" ht="12.75">
      <c r="A11" s="830"/>
      <c r="B11" s="836"/>
      <c r="C11" s="830"/>
      <c r="D11" s="839"/>
      <c r="E11" s="842"/>
      <c r="F11" s="845"/>
      <c r="G11" s="829" t="s">
        <v>243</v>
      </c>
      <c r="H11" s="829" t="s">
        <v>242</v>
      </c>
      <c r="I11" s="827"/>
      <c r="J11" s="830"/>
      <c r="K11" s="848"/>
      <c r="L11" s="824"/>
    </row>
    <row r="12" spans="1:12" ht="15" customHeight="1">
      <c r="A12" s="830"/>
      <c r="B12" s="836"/>
      <c r="C12" s="830"/>
      <c r="D12" s="839"/>
      <c r="E12" s="842"/>
      <c r="F12" s="845"/>
      <c r="G12" s="830"/>
      <c r="H12" s="830"/>
      <c r="I12" s="827"/>
      <c r="J12" s="830"/>
      <c r="K12" s="848"/>
      <c r="L12" s="824"/>
    </row>
    <row r="13" spans="1:12" ht="12.75">
      <c r="A13" s="830"/>
      <c r="B13" s="836"/>
      <c r="C13" s="830"/>
      <c r="D13" s="839"/>
      <c r="E13" s="842"/>
      <c r="F13" s="845"/>
      <c r="G13" s="830"/>
      <c r="H13" s="830"/>
      <c r="I13" s="827"/>
      <c r="J13" s="830"/>
      <c r="K13" s="848"/>
      <c r="L13" s="824"/>
    </row>
    <row r="14" spans="1:12" s="5" customFormat="1" ht="15" customHeight="1">
      <c r="A14" s="830"/>
      <c r="B14" s="836"/>
      <c r="C14" s="830"/>
      <c r="D14" s="839"/>
      <c r="E14" s="842"/>
      <c r="F14" s="845"/>
      <c r="G14" s="830"/>
      <c r="H14" s="830"/>
      <c r="I14" s="827"/>
      <c r="J14" s="830"/>
      <c r="K14" s="848"/>
      <c r="L14" s="824"/>
    </row>
    <row r="15" spans="1:12" s="5" customFormat="1" ht="12.75">
      <c r="A15" s="830"/>
      <c r="B15" s="836"/>
      <c r="C15" s="830"/>
      <c r="D15" s="839"/>
      <c r="E15" s="842"/>
      <c r="F15" s="845"/>
      <c r="G15" s="830"/>
      <c r="H15" s="830"/>
      <c r="I15" s="827"/>
      <c r="J15" s="830"/>
      <c r="K15" s="848"/>
      <c r="L15" s="824"/>
    </row>
    <row r="16" spans="1:12" s="5" customFormat="1" ht="15" customHeight="1">
      <c r="A16" s="830"/>
      <c r="B16" s="836"/>
      <c r="C16" s="830"/>
      <c r="D16" s="839"/>
      <c r="E16" s="842"/>
      <c r="F16" s="845"/>
      <c r="G16" s="830"/>
      <c r="H16" s="830"/>
      <c r="I16" s="827"/>
      <c r="J16" s="830"/>
      <c r="K16" s="848"/>
      <c r="L16" s="824"/>
    </row>
    <row r="17" spans="1:12" ht="33.75" customHeight="1">
      <c r="A17" s="831"/>
      <c r="B17" s="837"/>
      <c r="C17" s="831"/>
      <c r="D17" s="840"/>
      <c r="E17" s="843"/>
      <c r="F17" s="846"/>
      <c r="G17" s="831"/>
      <c r="H17" s="831"/>
      <c r="I17" s="828"/>
      <c r="J17" s="831"/>
      <c r="K17" s="849"/>
      <c r="L17" s="824"/>
    </row>
    <row r="18" spans="1:12" s="16" customFormat="1" ht="15">
      <c r="A18" s="367">
        <v>1</v>
      </c>
      <c r="B18" s="367">
        <v>2</v>
      </c>
      <c r="C18" s="367">
        <v>3</v>
      </c>
      <c r="D18" s="368">
        <v>4</v>
      </c>
      <c r="E18" s="442">
        <v>5</v>
      </c>
      <c r="F18" s="370">
        <v>6</v>
      </c>
      <c r="G18" s="325">
        <v>7</v>
      </c>
      <c r="H18" s="325">
        <v>8</v>
      </c>
      <c r="I18" s="325">
        <v>9</v>
      </c>
      <c r="J18" s="443">
        <v>10</v>
      </c>
      <c r="K18" s="417">
        <v>11</v>
      </c>
      <c r="L18" s="373">
        <v>12</v>
      </c>
    </row>
    <row r="19" spans="1:12" ht="15.75">
      <c r="A19" s="465">
        <v>750</v>
      </c>
      <c r="B19" s="465"/>
      <c r="C19" s="473" t="s">
        <v>94</v>
      </c>
      <c r="D19" s="675">
        <f>D20</f>
        <v>9500</v>
      </c>
      <c r="E19" s="759">
        <f>E20</f>
        <v>9500</v>
      </c>
      <c r="F19" s="760">
        <f>H19+J19</f>
        <v>9500</v>
      </c>
      <c r="G19" s="676">
        <v>0</v>
      </c>
      <c r="H19" s="676">
        <f>H20</f>
        <v>500</v>
      </c>
      <c r="I19" s="676">
        <v>0</v>
      </c>
      <c r="J19" s="677">
        <f>J20</f>
        <v>9000</v>
      </c>
      <c r="K19" s="675">
        <v>0</v>
      </c>
      <c r="L19" s="678">
        <v>0</v>
      </c>
    </row>
    <row r="20" spans="1:12" ht="15.75">
      <c r="A20" s="758"/>
      <c r="B20" s="447">
        <v>75045</v>
      </c>
      <c r="C20" s="444" t="s">
        <v>97</v>
      </c>
      <c r="D20" s="681">
        <v>9500</v>
      </c>
      <c r="E20" s="761">
        <f>F20</f>
        <v>9500</v>
      </c>
      <c r="F20" s="768">
        <f>H20+J20</f>
        <v>9500</v>
      </c>
      <c r="G20" s="453">
        <v>0</v>
      </c>
      <c r="H20" s="453">
        <v>500</v>
      </c>
      <c r="I20" s="453">
        <v>0</v>
      </c>
      <c r="J20" s="769">
        <v>9000</v>
      </c>
      <c r="K20" s="681">
        <v>0</v>
      </c>
      <c r="L20" s="770">
        <v>0</v>
      </c>
    </row>
    <row r="21" spans="1:12" ht="15.75">
      <c r="A21" s="465">
        <v>801</v>
      </c>
      <c r="B21" s="465"/>
      <c r="C21" s="469" t="s">
        <v>257</v>
      </c>
      <c r="D21" s="679">
        <f>D22</f>
        <v>46800</v>
      </c>
      <c r="E21" s="765">
        <f>F21</f>
        <v>46800</v>
      </c>
      <c r="F21" s="670">
        <f>G21+H21</f>
        <v>46800</v>
      </c>
      <c r="G21" s="607">
        <f>G22</f>
        <v>44500</v>
      </c>
      <c r="H21" s="607">
        <f>H22</f>
        <v>2300</v>
      </c>
      <c r="I21" s="607">
        <v>0</v>
      </c>
      <c r="J21" s="607">
        <v>0</v>
      </c>
      <c r="K21" s="682">
        <v>0</v>
      </c>
      <c r="L21" s="692">
        <v>0</v>
      </c>
    </row>
    <row r="22" spans="1:12" ht="15.75">
      <c r="A22" s="767"/>
      <c r="B22" s="766">
        <v>80195</v>
      </c>
      <c r="C22" s="444" t="s">
        <v>415</v>
      </c>
      <c r="D22" s="681">
        <v>46800</v>
      </c>
      <c r="E22" s="761">
        <f>F22</f>
        <v>46800</v>
      </c>
      <c r="F22" s="771">
        <f>G22+H22</f>
        <v>46800</v>
      </c>
      <c r="G22" s="450">
        <v>44500</v>
      </c>
      <c r="H22" s="450">
        <v>2300</v>
      </c>
      <c r="I22" s="450">
        <v>0</v>
      </c>
      <c r="J22" s="450">
        <v>0</v>
      </c>
      <c r="K22" s="782">
        <v>0</v>
      </c>
      <c r="L22" s="693">
        <v>0</v>
      </c>
    </row>
    <row r="23" spans="1:12" ht="16.5" thickBot="1">
      <c r="A23" s="465"/>
      <c r="B23" s="465"/>
      <c r="C23" s="465" t="s">
        <v>10</v>
      </c>
      <c r="D23" s="682">
        <f>D19+D21</f>
        <v>56300</v>
      </c>
      <c r="E23" s="762">
        <f>E19+E21</f>
        <v>56300</v>
      </c>
      <c r="F23" s="772">
        <f>F19+F21</f>
        <v>56300</v>
      </c>
      <c r="G23" s="610">
        <f>G21</f>
        <v>44500</v>
      </c>
      <c r="H23" s="610">
        <f>H19+H21</f>
        <v>2800</v>
      </c>
      <c r="I23" s="610">
        <v>0</v>
      </c>
      <c r="J23" s="610">
        <f>J19</f>
        <v>9000</v>
      </c>
      <c r="K23" s="781">
        <v>0</v>
      </c>
      <c r="L23" s="680">
        <v>0</v>
      </c>
    </row>
    <row r="24" spans="1:12" ht="15.75">
      <c r="A24" s="1"/>
      <c r="B24" s="1"/>
      <c r="C24" s="68"/>
      <c r="D24" s="435"/>
      <c r="E24" s="435"/>
      <c r="F24" s="435"/>
      <c r="G24" s="435"/>
      <c r="H24" s="435"/>
      <c r="I24" s="435"/>
      <c r="J24" s="435"/>
      <c r="K24" s="435"/>
      <c r="L24" s="763"/>
    </row>
    <row r="25" spans="1:12" ht="15.75">
      <c r="A25" s="1"/>
      <c r="B25" s="1"/>
      <c r="C25" s="68"/>
      <c r="D25" s="435"/>
      <c r="E25" s="435"/>
      <c r="F25" s="435"/>
      <c r="G25" s="435"/>
      <c r="H25" s="435"/>
      <c r="I25" s="435"/>
      <c r="J25" s="435"/>
      <c r="K25" s="435"/>
      <c r="L25" s="763"/>
    </row>
    <row r="26" spans="1:12" s="10" customFormat="1" ht="15.75">
      <c r="A26" s="1"/>
      <c r="B26" s="1"/>
      <c r="C26" s="68"/>
      <c r="D26" s="435"/>
      <c r="E26" s="435"/>
      <c r="F26" s="435"/>
      <c r="G26" s="435"/>
      <c r="H26" s="435"/>
      <c r="I26" s="435"/>
      <c r="J26" s="435"/>
      <c r="K26" s="435"/>
      <c r="L26" s="763"/>
    </row>
    <row r="27" spans="1:12" ht="15.75">
      <c r="A27" s="1"/>
      <c r="B27" s="1"/>
      <c r="C27" s="68"/>
      <c r="D27" s="435"/>
      <c r="E27" s="435"/>
      <c r="F27" s="435"/>
      <c r="G27" s="435"/>
      <c r="H27" s="435"/>
      <c r="I27" s="435"/>
      <c r="J27" s="435"/>
      <c r="K27" s="435"/>
      <c r="L27" s="763"/>
    </row>
    <row r="28" spans="1:12" ht="15.75">
      <c r="A28" s="1"/>
      <c r="B28" s="1"/>
      <c r="C28" s="68"/>
      <c r="D28" s="435"/>
      <c r="E28" s="435"/>
      <c r="F28" s="764"/>
      <c r="G28" s="435"/>
      <c r="H28" s="435"/>
      <c r="I28" s="435"/>
      <c r="J28" s="435"/>
      <c r="K28" s="435"/>
      <c r="L28" s="763"/>
    </row>
    <row r="29" spans="3:12" ht="12.75">
      <c r="C29" s="169"/>
      <c r="D29" s="764"/>
      <c r="E29" s="764"/>
      <c r="F29" s="764"/>
      <c r="G29" s="764"/>
      <c r="H29" s="764"/>
      <c r="I29" s="764"/>
      <c r="J29" s="764"/>
      <c r="K29" s="764"/>
      <c r="L29" s="764"/>
    </row>
    <row r="30" spans="3:12" ht="12.75">
      <c r="C30" s="169"/>
      <c r="D30" s="764"/>
      <c r="E30" s="764"/>
      <c r="F30" s="764"/>
      <c r="G30" s="764"/>
      <c r="H30" s="764"/>
      <c r="I30" s="764"/>
      <c r="J30" s="764"/>
      <c r="K30" s="764"/>
      <c r="L30" s="764"/>
    </row>
    <row r="31" spans="3:12" ht="12.75">
      <c r="C31" s="169"/>
      <c r="D31" s="764"/>
      <c r="E31" s="764"/>
      <c r="F31" s="764"/>
      <c r="G31" s="764"/>
      <c r="H31" s="764"/>
      <c r="I31" s="764"/>
      <c r="J31" s="764"/>
      <c r="K31" s="764"/>
      <c r="L31" s="764"/>
    </row>
    <row r="32" spans="3:12" ht="12.75">
      <c r="C32" s="169"/>
      <c r="D32" s="764"/>
      <c r="E32" s="764"/>
      <c r="F32" s="764"/>
      <c r="G32" s="764"/>
      <c r="H32" s="764"/>
      <c r="I32" s="764"/>
      <c r="J32" s="764"/>
      <c r="K32" s="764"/>
      <c r="L32" s="764"/>
    </row>
    <row r="33" spans="3:12" ht="12.75">
      <c r="C33" s="169"/>
      <c r="D33" s="764"/>
      <c r="E33" s="764"/>
      <c r="F33" s="764"/>
      <c r="G33" s="764"/>
      <c r="H33" s="764"/>
      <c r="I33" s="764"/>
      <c r="J33" s="764"/>
      <c r="K33" s="764"/>
      <c r="L33" s="764"/>
    </row>
    <row r="34" spans="3:12" ht="12.75"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1:12" s="614" customFormat="1" ht="12.7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s="614" customFormat="1" ht="12.75">
      <c r="A36" s="169"/>
      <c r="B36" s="169"/>
      <c r="C36" s="169"/>
      <c r="D36" s="169"/>
      <c r="E36" s="169"/>
      <c r="F36" s="615"/>
      <c r="G36" s="169"/>
      <c r="H36" s="169"/>
      <c r="I36" s="169"/>
      <c r="J36" s="169"/>
      <c r="K36" s="169"/>
      <c r="L36" s="169"/>
    </row>
    <row r="37" spans="1:12" s="614" customFormat="1" ht="12.75">
      <c r="A37" s="169"/>
      <c r="B37" s="169"/>
      <c r="C37" s="169"/>
      <c r="D37" s="169"/>
      <c r="E37" s="169"/>
      <c r="F37" s="169"/>
      <c r="G37" s="169" t="s">
        <v>306</v>
      </c>
      <c r="H37" s="169"/>
      <c r="I37" s="169"/>
      <c r="J37" s="169"/>
      <c r="K37" s="169"/>
      <c r="L37" s="169"/>
    </row>
    <row r="38" spans="1:12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3" ht="15">
      <c r="A39" s="169"/>
      <c r="B39" s="169"/>
      <c r="C39" s="169"/>
      <c r="D39" s="169"/>
      <c r="E39" s="169"/>
      <c r="F39" s="169"/>
      <c r="G39" s="169"/>
      <c r="H39" s="169"/>
      <c r="I39" s="73" t="s">
        <v>234</v>
      </c>
      <c r="J39" s="73"/>
      <c r="K39" s="73"/>
      <c r="L39" s="73"/>
      <c r="M39" s="22"/>
    </row>
    <row r="40" spans="1:13" ht="15">
      <c r="A40" s="68"/>
      <c r="B40" s="68"/>
      <c r="C40" s="68"/>
      <c r="D40" s="68"/>
      <c r="E40" s="68"/>
      <c r="F40" s="68"/>
      <c r="G40" s="68"/>
      <c r="H40" s="68"/>
      <c r="I40" s="73" t="s">
        <v>312</v>
      </c>
      <c r="J40" s="73"/>
      <c r="K40" s="73"/>
      <c r="L40" s="73"/>
      <c r="M40" s="22"/>
    </row>
    <row r="41" spans="1:13" ht="15">
      <c r="A41" s="68"/>
      <c r="B41" s="68"/>
      <c r="C41" s="68"/>
      <c r="D41" s="68"/>
      <c r="E41" s="68"/>
      <c r="F41" s="68"/>
      <c r="G41" s="68"/>
      <c r="H41" s="68"/>
      <c r="I41" s="69" t="s">
        <v>512</v>
      </c>
      <c r="J41" s="461"/>
      <c r="K41" s="461"/>
      <c r="L41" s="436"/>
      <c r="M41" s="66"/>
    </row>
    <row r="42" spans="1:12" ht="15">
      <c r="A42" s="68"/>
      <c r="B42" s="68"/>
      <c r="C42" s="68"/>
      <c r="D42" s="68"/>
      <c r="E42" s="68"/>
      <c r="F42" s="169"/>
      <c r="G42" s="68"/>
      <c r="H42" s="68"/>
      <c r="I42" s="68"/>
      <c r="J42" s="71"/>
      <c r="K42" s="68"/>
      <c r="L42" s="71"/>
    </row>
    <row r="43" spans="1:12" ht="17.25">
      <c r="A43" s="68"/>
      <c r="B43" s="68"/>
      <c r="C43" s="68"/>
      <c r="D43" s="69"/>
      <c r="E43" s="69"/>
      <c r="F43" s="438" t="s">
        <v>235</v>
      </c>
      <c r="G43" s="69"/>
      <c r="H43" s="69"/>
      <c r="I43" s="69"/>
      <c r="J43" s="71"/>
      <c r="K43" s="69"/>
      <c r="L43" s="437"/>
    </row>
    <row r="44" spans="1:12" ht="17.25">
      <c r="A44" s="68"/>
      <c r="B44" s="68"/>
      <c r="C44" s="68"/>
      <c r="D44" s="68"/>
      <c r="E44" s="169"/>
      <c r="F44" s="438" t="s">
        <v>430</v>
      </c>
      <c r="G44" s="68"/>
      <c r="H44" s="68"/>
      <c r="I44" s="68"/>
      <c r="J44" s="68"/>
      <c r="K44" s="68"/>
      <c r="L44" s="437"/>
    </row>
    <row r="45" spans="1:12" ht="15.75" thickBot="1">
      <c r="A45" s="68"/>
      <c r="B45" s="68"/>
      <c r="C45" s="68"/>
      <c r="D45" s="68"/>
      <c r="E45" s="169"/>
      <c r="F45" s="69"/>
      <c r="G45" s="69"/>
      <c r="H45" s="69"/>
      <c r="I45" s="69"/>
      <c r="J45" s="68"/>
      <c r="K45" s="69"/>
      <c r="L45" s="69" t="s">
        <v>296</v>
      </c>
    </row>
    <row r="46" spans="1:12" ht="15.75" thickBot="1">
      <c r="A46" s="835" t="s">
        <v>1</v>
      </c>
      <c r="B46" s="835" t="s">
        <v>211</v>
      </c>
      <c r="C46" s="835" t="s">
        <v>135</v>
      </c>
      <c r="D46" s="838" t="s">
        <v>246</v>
      </c>
      <c r="E46" s="841" t="s">
        <v>245</v>
      </c>
      <c r="F46" s="439"/>
      <c r="G46" s="339" t="s">
        <v>209</v>
      </c>
      <c r="H46" s="339"/>
      <c r="I46" s="339"/>
      <c r="J46" s="340"/>
      <c r="K46" s="341"/>
      <c r="L46" s="350"/>
    </row>
    <row r="47" spans="1:12" ht="15">
      <c r="A47" s="830"/>
      <c r="B47" s="836"/>
      <c r="C47" s="830"/>
      <c r="D47" s="839"/>
      <c r="E47" s="842"/>
      <c r="F47" s="844" t="s">
        <v>244</v>
      </c>
      <c r="G47" s="347" t="s">
        <v>238</v>
      </c>
      <c r="H47" s="348"/>
      <c r="I47" s="348"/>
      <c r="J47" s="349"/>
      <c r="K47" s="341"/>
      <c r="L47" s="823" t="s">
        <v>241</v>
      </c>
    </row>
    <row r="48" spans="1:12" ht="12.75">
      <c r="A48" s="830"/>
      <c r="B48" s="836"/>
      <c r="C48" s="830"/>
      <c r="D48" s="839"/>
      <c r="E48" s="842"/>
      <c r="F48" s="845"/>
      <c r="G48" s="440" t="s">
        <v>210</v>
      </c>
      <c r="H48" s="441"/>
      <c r="I48" s="826" t="s">
        <v>239</v>
      </c>
      <c r="J48" s="829" t="s">
        <v>240</v>
      </c>
      <c r="K48" s="847" t="s">
        <v>237</v>
      </c>
      <c r="L48" s="824"/>
    </row>
    <row r="49" spans="1:12" ht="12.75">
      <c r="A49" s="830"/>
      <c r="B49" s="836"/>
      <c r="C49" s="830"/>
      <c r="D49" s="839"/>
      <c r="E49" s="842"/>
      <c r="F49" s="845"/>
      <c r="G49" s="829" t="s">
        <v>243</v>
      </c>
      <c r="H49" s="829" t="s">
        <v>242</v>
      </c>
      <c r="I49" s="827"/>
      <c r="J49" s="830"/>
      <c r="K49" s="848"/>
      <c r="L49" s="824"/>
    </row>
    <row r="50" spans="1:12" ht="12.75">
      <c r="A50" s="830"/>
      <c r="B50" s="836"/>
      <c r="C50" s="830"/>
      <c r="D50" s="839"/>
      <c r="E50" s="842"/>
      <c r="F50" s="845"/>
      <c r="G50" s="830"/>
      <c r="H50" s="830"/>
      <c r="I50" s="827"/>
      <c r="J50" s="830"/>
      <c r="K50" s="848"/>
      <c r="L50" s="824"/>
    </row>
    <row r="51" spans="1:12" ht="12.75">
      <c r="A51" s="830"/>
      <c r="B51" s="836"/>
      <c r="C51" s="830"/>
      <c r="D51" s="839"/>
      <c r="E51" s="842"/>
      <c r="F51" s="845"/>
      <c r="G51" s="830"/>
      <c r="H51" s="830"/>
      <c r="I51" s="827"/>
      <c r="J51" s="830"/>
      <c r="K51" s="848"/>
      <c r="L51" s="824"/>
    </row>
    <row r="52" spans="1:12" ht="12.75">
      <c r="A52" s="830"/>
      <c r="B52" s="836"/>
      <c r="C52" s="830"/>
      <c r="D52" s="839"/>
      <c r="E52" s="842"/>
      <c r="F52" s="845"/>
      <c r="G52" s="830"/>
      <c r="H52" s="830"/>
      <c r="I52" s="827"/>
      <c r="J52" s="830"/>
      <c r="K52" s="848"/>
      <c r="L52" s="824"/>
    </row>
    <row r="53" spans="1:12" ht="12.75">
      <c r="A53" s="830"/>
      <c r="B53" s="836"/>
      <c r="C53" s="830"/>
      <c r="D53" s="839"/>
      <c r="E53" s="842"/>
      <c r="F53" s="845"/>
      <c r="G53" s="830"/>
      <c r="H53" s="830"/>
      <c r="I53" s="827"/>
      <c r="J53" s="830"/>
      <c r="K53" s="848"/>
      <c r="L53" s="824"/>
    </row>
    <row r="54" spans="1:12" ht="12.75">
      <c r="A54" s="830"/>
      <c r="B54" s="836"/>
      <c r="C54" s="830"/>
      <c r="D54" s="839"/>
      <c r="E54" s="842"/>
      <c r="F54" s="845"/>
      <c r="G54" s="830"/>
      <c r="H54" s="830"/>
      <c r="I54" s="827"/>
      <c r="J54" s="830"/>
      <c r="K54" s="848"/>
      <c r="L54" s="824"/>
    </row>
    <row r="55" spans="1:12" ht="42.75" customHeight="1" thickBot="1">
      <c r="A55" s="831"/>
      <c r="B55" s="837"/>
      <c r="C55" s="831"/>
      <c r="D55" s="840"/>
      <c r="E55" s="843"/>
      <c r="F55" s="846"/>
      <c r="G55" s="831"/>
      <c r="H55" s="831"/>
      <c r="I55" s="828"/>
      <c r="J55" s="831"/>
      <c r="K55" s="849"/>
      <c r="L55" s="825"/>
    </row>
    <row r="56" spans="1:12" ht="15">
      <c r="A56" s="367">
        <v>1</v>
      </c>
      <c r="B56" s="367">
        <v>2</v>
      </c>
      <c r="C56" s="367">
        <v>3</v>
      </c>
      <c r="D56" s="368">
        <v>4</v>
      </c>
      <c r="E56" s="442">
        <v>5</v>
      </c>
      <c r="F56" s="370">
        <v>6</v>
      </c>
      <c r="G56" s="325">
        <v>7</v>
      </c>
      <c r="H56" s="325">
        <v>8</v>
      </c>
      <c r="I56" s="325">
        <v>9</v>
      </c>
      <c r="J56" s="443">
        <v>10</v>
      </c>
      <c r="K56" s="417">
        <v>11</v>
      </c>
      <c r="L56" s="784">
        <v>12</v>
      </c>
    </row>
    <row r="57" spans="1:12" ht="15">
      <c r="A57" s="473">
        <v>710</v>
      </c>
      <c r="B57" s="473"/>
      <c r="C57" s="473" t="s">
        <v>438</v>
      </c>
      <c r="D57" s="573">
        <v>0</v>
      </c>
      <c r="E57" s="575">
        <f>E58+E59</f>
        <v>0</v>
      </c>
      <c r="F57" s="466">
        <f>F58+F59</f>
        <v>0</v>
      </c>
      <c r="G57" s="465">
        <v>0</v>
      </c>
      <c r="H57" s="607">
        <v>0</v>
      </c>
      <c r="I57" s="607">
        <f>I58+I59</f>
        <v>0</v>
      </c>
      <c r="J57" s="607"/>
      <c r="K57" s="682">
        <f>K58</f>
        <v>0</v>
      </c>
      <c r="L57" s="785">
        <f>L59</f>
        <v>0</v>
      </c>
    </row>
    <row r="58" spans="1:12" ht="15.75">
      <c r="A58" s="149"/>
      <c r="B58" s="105">
        <v>71012</v>
      </c>
      <c r="C58" s="144" t="s">
        <v>439</v>
      </c>
      <c r="D58" s="375">
        <v>0</v>
      </c>
      <c r="E58" s="377">
        <v>0</v>
      </c>
      <c r="F58" s="93">
        <v>0</v>
      </c>
      <c r="G58" s="92">
        <v>0</v>
      </c>
      <c r="H58" s="446">
        <v>0</v>
      </c>
      <c r="I58" s="446"/>
      <c r="J58" s="446">
        <v>0</v>
      </c>
      <c r="K58" s="777"/>
      <c r="L58" s="786">
        <v>0</v>
      </c>
    </row>
    <row r="59" spans="1:12" ht="15">
      <c r="A59" s="463"/>
      <c r="B59" s="444">
        <v>71012</v>
      </c>
      <c r="C59" s="447" t="s">
        <v>439</v>
      </c>
      <c r="D59" s="448">
        <v>0</v>
      </c>
      <c r="E59" s="449">
        <v>0</v>
      </c>
      <c r="F59" s="323">
        <f>I59</f>
        <v>0</v>
      </c>
      <c r="G59" s="447">
        <v>0</v>
      </c>
      <c r="H59" s="450">
        <v>0</v>
      </c>
      <c r="I59" s="450"/>
      <c r="J59" s="450">
        <v>0</v>
      </c>
      <c r="K59" s="782">
        <v>0</v>
      </c>
      <c r="L59" s="787"/>
    </row>
    <row r="60" spans="1:12" ht="30">
      <c r="A60" s="582">
        <v>921</v>
      </c>
      <c r="B60" s="582"/>
      <c r="C60" s="582" t="s">
        <v>236</v>
      </c>
      <c r="D60" s="584">
        <v>0</v>
      </c>
      <c r="E60" s="586">
        <f aca="true" t="shared" si="0" ref="E60:K60">E61</f>
        <v>19440</v>
      </c>
      <c r="F60" s="587">
        <f t="shared" si="0"/>
        <v>19440</v>
      </c>
      <c r="G60" s="587">
        <f t="shared" si="0"/>
        <v>0</v>
      </c>
      <c r="H60" s="608">
        <v>0</v>
      </c>
      <c r="I60" s="608">
        <f>I61</f>
        <v>19440</v>
      </c>
      <c r="J60" s="608">
        <v>0</v>
      </c>
      <c r="K60" s="783">
        <f t="shared" si="0"/>
        <v>0</v>
      </c>
      <c r="L60" s="788">
        <v>0</v>
      </c>
    </row>
    <row r="61" spans="1:12" ht="15.75">
      <c r="A61" s="464"/>
      <c r="B61" s="444">
        <v>92116</v>
      </c>
      <c r="C61" s="444" t="s">
        <v>205</v>
      </c>
      <c r="D61" s="445">
        <v>0</v>
      </c>
      <c r="E61" s="451">
        <f>F61</f>
        <v>19440</v>
      </c>
      <c r="F61" s="452">
        <f>I61</f>
        <v>19440</v>
      </c>
      <c r="G61" s="444">
        <v>0</v>
      </c>
      <c r="H61" s="453">
        <v>0</v>
      </c>
      <c r="I61" s="453">
        <v>19440</v>
      </c>
      <c r="J61" s="453">
        <v>0</v>
      </c>
      <c r="K61" s="681">
        <v>0</v>
      </c>
      <c r="L61" s="693">
        <v>0</v>
      </c>
    </row>
    <row r="62" spans="1:12" ht="15.75" thickBot="1">
      <c r="A62" s="465"/>
      <c r="B62" s="465"/>
      <c r="C62" s="465" t="s">
        <v>10</v>
      </c>
      <c r="D62" s="573">
        <f>D60+D57</f>
        <v>0</v>
      </c>
      <c r="E62" s="609">
        <f>F62+L62</f>
        <v>19440</v>
      </c>
      <c r="F62" s="605">
        <f>F57+F60</f>
        <v>19440</v>
      </c>
      <c r="G62" s="605">
        <f>G57+G60</f>
        <v>0</v>
      </c>
      <c r="H62" s="610">
        <f>H57+H60</f>
        <v>0</v>
      </c>
      <c r="I62" s="610">
        <f>I57+I60</f>
        <v>19440</v>
      </c>
      <c r="J62" s="610">
        <v>0</v>
      </c>
      <c r="K62" s="781">
        <v>0</v>
      </c>
      <c r="L62" s="789">
        <v>0</v>
      </c>
    </row>
    <row r="63" spans="1:12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37"/>
    </row>
    <row r="64" spans="1:12" ht="15.75">
      <c r="A64" s="68"/>
      <c r="B64" s="68"/>
      <c r="C64" s="68"/>
      <c r="D64" s="68"/>
      <c r="E64" s="68"/>
      <c r="F64" s="169"/>
      <c r="G64" s="68"/>
      <c r="H64" s="68"/>
      <c r="I64" s="68"/>
      <c r="J64" s="68"/>
      <c r="K64" s="68"/>
      <c r="L64" s="437"/>
    </row>
    <row r="65" spans="1:12" ht="15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37"/>
    </row>
    <row r="66" spans="1:12" ht="15.7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37"/>
    </row>
    <row r="67" spans="1:12" ht="12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</row>
    <row r="68" spans="1:12" ht="12.7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ht="12.7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</row>
    <row r="70" spans="1:12" s="614" customFormat="1" ht="12.7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s="614" customFormat="1" ht="12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</row>
    <row r="72" spans="1:12" s="614" customFormat="1" ht="12.7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3:12" s="614" customFormat="1" ht="12.75">
      <c r="C73" s="169"/>
      <c r="D73" s="169"/>
      <c r="E73" s="169"/>
      <c r="F73" s="169"/>
      <c r="G73" s="169" t="s">
        <v>417</v>
      </c>
      <c r="H73" s="169"/>
      <c r="I73" s="169"/>
      <c r="J73" s="169"/>
      <c r="K73" s="169"/>
      <c r="L73" s="169"/>
    </row>
    <row r="74" spans="3:12" s="614" customFormat="1" ht="12.75">
      <c r="C74" s="169"/>
      <c r="D74" s="169"/>
      <c r="E74" s="169"/>
      <c r="F74" s="615"/>
      <c r="G74" s="169"/>
      <c r="H74" s="169"/>
      <c r="I74" s="169"/>
      <c r="J74" s="169"/>
      <c r="K74" s="169"/>
      <c r="L74" s="169"/>
    </row>
    <row r="75" spans="3:12" ht="13.5" customHeight="1"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ht="13.5" customHeight="1">
      <c r="A76" s="68"/>
      <c r="B76" s="68"/>
      <c r="C76" s="336"/>
      <c r="D76" s="336"/>
      <c r="E76" s="336"/>
      <c r="F76" s="336"/>
      <c r="G76" s="336"/>
      <c r="H76" s="73" t="s">
        <v>371</v>
      </c>
      <c r="I76" s="73"/>
      <c r="J76" s="73"/>
      <c r="K76" s="73"/>
      <c r="L76" s="73"/>
    </row>
    <row r="77" spans="1:12" ht="13.5" customHeight="1">
      <c r="A77" s="68"/>
      <c r="B77" s="68"/>
      <c r="C77" s="68"/>
      <c r="D77" s="68"/>
      <c r="E77" s="68"/>
      <c r="F77" s="68"/>
      <c r="G77" s="68"/>
      <c r="H77" s="73" t="s">
        <v>312</v>
      </c>
      <c r="I77" s="73"/>
      <c r="J77" s="73"/>
      <c r="K77" s="73"/>
      <c r="L77" s="73"/>
    </row>
    <row r="78" spans="1:12" ht="13.5" customHeight="1">
      <c r="A78" s="68"/>
      <c r="B78" s="68"/>
      <c r="C78" s="68"/>
      <c r="D78" s="68"/>
      <c r="E78" s="68"/>
      <c r="F78" s="68"/>
      <c r="G78" s="68"/>
      <c r="H78" s="69" t="s">
        <v>512</v>
      </c>
      <c r="I78" s="461"/>
      <c r="J78" s="461"/>
      <c r="K78" s="436"/>
      <c r="L78" s="436"/>
    </row>
    <row r="79" spans="1:12" ht="13.5" customHeight="1">
      <c r="A79" s="68"/>
      <c r="B79" s="68"/>
      <c r="C79" s="68"/>
      <c r="D79" s="68"/>
      <c r="E79" s="68"/>
      <c r="F79" s="68"/>
      <c r="G79" s="68"/>
      <c r="H79" s="68"/>
      <c r="I79" s="68"/>
      <c r="J79" s="169"/>
      <c r="K79" s="68"/>
      <c r="L79" s="437"/>
    </row>
    <row r="80" spans="1:12" ht="13.5" customHeight="1">
      <c r="A80" s="68"/>
      <c r="B80" s="68"/>
      <c r="C80" s="68"/>
      <c r="D80" s="69"/>
      <c r="E80" s="438" t="s">
        <v>365</v>
      </c>
      <c r="F80" s="69"/>
      <c r="G80" s="69"/>
      <c r="H80" s="69"/>
      <c r="I80" s="69"/>
      <c r="J80" s="68"/>
      <c r="K80" s="69"/>
      <c r="L80" s="437"/>
    </row>
    <row r="81" spans="1:12" ht="13.5" customHeight="1">
      <c r="A81" s="68"/>
      <c r="B81" s="68"/>
      <c r="C81" s="68"/>
      <c r="D81" s="69"/>
      <c r="E81" s="438" t="s">
        <v>431</v>
      </c>
      <c r="F81" s="69"/>
      <c r="G81" s="69"/>
      <c r="H81" s="69"/>
      <c r="I81" s="69"/>
      <c r="J81" s="68"/>
      <c r="K81" s="69"/>
      <c r="L81" s="437"/>
    </row>
    <row r="82" spans="1:12" ht="13.5" customHeight="1" thickBot="1">
      <c r="A82" s="68"/>
      <c r="B82" s="68"/>
      <c r="C82" s="68"/>
      <c r="D82" s="69"/>
      <c r="E82" s="438"/>
      <c r="F82" s="69"/>
      <c r="G82" s="69"/>
      <c r="H82" s="69"/>
      <c r="I82" s="69"/>
      <c r="J82" s="68"/>
      <c r="K82" s="69"/>
      <c r="L82" s="437"/>
    </row>
    <row r="83" spans="1:12" ht="13.5" customHeight="1" thickBot="1">
      <c r="A83" s="835" t="s">
        <v>1</v>
      </c>
      <c r="B83" s="835" t="s">
        <v>211</v>
      </c>
      <c r="C83" s="835" t="s">
        <v>135</v>
      </c>
      <c r="D83" s="838" t="s">
        <v>246</v>
      </c>
      <c r="E83" s="841" t="s">
        <v>245</v>
      </c>
      <c r="F83" s="439"/>
      <c r="G83" s="339" t="s">
        <v>209</v>
      </c>
      <c r="H83" s="339"/>
      <c r="I83" s="339"/>
      <c r="J83" s="340"/>
      <c r="K83" s="341"/>
      <c r="L83" s="350"/>
    </row>
    <row r="84" spans="1:12" ht="13.5" customHeight="1">
      <c r="A84" s="830"/>
      <c r="B84" s="836"/>
      <c r="C84" s="830"/>
      <c r="D84" s="839"/>
      <c r="E84" s="842"/>
      <c r="F84" s="844" t="s">
        <v>244</v>
      </c>
      <c r="G84" s="347" t="s">
        <v>238</v>
      </c>
      <c r="H84" s="348"/>
      <c r="I84" s="348"/>
      <c r="J84" s="349"/>
      <c r="K84" s="342"/>
      <c r="L84" s="823" t="s">
        <v>241</v>
      </c>
    </row>
    <row r="85" spans="1:12" ht="13.5" customHeight="1">
      <c r="A85" s="830"/>
      <c r="B85" s="836"/>
      <c r="C85" s="830"/>
      <c r="D85" s="839"/>
      <c r="E85" s="842"/>
      <c r="F85" s="845"/>
      <c r="G85" s="440" t="s">
        <v>210</v>
      </c>
      <c r="H85" s="441"/>
      <c r="I85" s="826" t="s">
        <v>239</v>
      </c>
      <c r="J85" s="829" t="s">
        <v>240</v>
      </c>
      <c r="K85" s="832" t="s">
        <v>237</v>
      </c>
      <c r="L85" s="824"/>
    </row>
    <row r="86" spans="1:12" ht="13.5" customHeight="1">
      <c r="A86" s="830"/>
      <c r="B86" s="836"/>
      <c r="C86" s="830"/>
      <c r="D86" s="839"/>
      <c r="E86" s="842"/>
      <c r="F86" s="845"/>
      <c r="G86" s="829" t="s">
        <v>243</v>
      </c>
      <c r="H86" s="829" t="s">
        <v>242</v>
      </c>
      <c r="I86" s="827"/>
      <c r="J86" s="830"/>
      <c r="K86" s="833"/>
      <c r="L86" s="824"/>
    </row>
    <row r="87" spans="1:12" ht="13.5" customHeight="1">
      <c r="A87" s="830"/>
      <c r="B87" s="836"/>
      <c r="C87" s="830"/>
      <c r="D87" s="839"/>
      <c r="E87" s="842"/>
      <c r="F87" s="845"/>
      <c r="G87" s="830"/>
      <c r="H87" s="830"/>
      <c r="I87" s="827"/>
      <c r="J87" s="830"/>
      <c r="K87" s="833"/>
      <c r="L87" s="824"/>
    </row>
    <row r="88" spans="1:12" ht="13.5" customHeight="1">
      <c r="A88" s="830"/>
      <c r="B88" s="836"/>
      <c r="C88" s="830"/>
      <c r="D88" s="839"/>
      <c r="E88" s="842"/>
      <c r="F88" s="845"/>
      <c r="G88" s="830"/>
      <c r="H88" s="830"/>
      <c r="I88" s="827"/>
      <c r="J88" s="830"/>
      <c r="K88" s="833"/>
      <c r="L88" s="824"/>
    </row>
    <row r="89" spans="1:12" ht="13.5" customHeight="1">
      <c r="A89" s="830"/>
      <c r="B89" s="836"/>
      <c r="C89" s="830"/>
      <c r="D89" s="839"/>
      <c r="E89" s="842"/>
      <c r="F89" s="845"/>
      <c r="G89" s="830"/>
      <c r="H89" s="830"/>
      <c r="I89" s="827"/>
      <c r="J89" s="830"/>
      <c r="K89" s="833"/>
      <c r="L89" s="824"/>
    </row>
    <row r="90" spans="1:12" ht="13.5" customHeight="1">
      <c r="A90" s="830"/>
      <c r="B90" s="836"/>
      <c r="C90" s="830"/>
      <c r="D90" s="839"/>
      <c r="E90" s="842"/>
      <c r="F90" s="845"/>
      <c r="G90" s="830"/>
      <c r="H90" s="830"/>
      <c r="I90" s="827"/>
      <c r="J90" s="830"/>
      <c r="K90" s="833"/>
      <c r="L90" s="824"/>
    </row>
    <row r="91" spans="1:12" ht="13.5" customHeight="1">
      <c r="A91" s="830"/>
      <c r="B91" s="836"/>
      <c r="C91" s="830"/>
      <c r="D91" s="839"/>
      <c r="E91" s="842"/>
      <c r="F91" s="845"/>
      <c r="G91" s="830"/>
      <c r="H91" s="830"/>
      <c r="I91" s="827"/>
      <c r="J91" s="830"/>
      <c r="K91" s="833"/>
      <c r="L91" s="824"/>
    </row>
    <row r="92" spans="1:12" ht="13.5" customHeight="1" thickBot="1">
      <c r="A92" s="831"/>
      <c r="B92" s="837"/>
      <c r="C92" s="831"/>
      <c r="D92" s="840"/>
      <c r="E92" s="843"/>
      <c r="F92" s="846"/>
      <c r="G92" s="831"/>
      <c r="H92" s="831"/>
      <c r="I92" s="828"/>
      <c r="J92" s="831"/>
      <c r="K92" s="834"/>
      <c r="L92" s="825"/>
    </row>
    <row r="93" spans="1:12" ht="13.5" customHeight="1">
      <c r="A93" s="367">
        <v>1</v>
      </c>
      <c r="B93" s="367">
        <v>2</v>
      </c>
      <c r="C93" s="367">
        <v>3</v>
      </c>
      <c r="D93" s="368">
        <v>4</v>
      </c>
      <c r="E93" s="442">
        <v>5</v>
      </c>
      <c r="F93" s="370">
        <v>6</v>
      </c>
      <c r="G93" s="325">
        <v>7</v>
      </c>
      <c r="H93" s="325">
        <v>8</v>
      </c>
      <c r="I93" s="325">
        <v>9</v>
      </c>
      <c r="J93" s="443">
        <v>10</v>
      </c>
      <c r="K93" s="372">
        <v>11</v>
      </c>
      <c r="L93" s="373">
        <v>12</v>
      </c>
    </row>
    <row r="94" spans="1:12" ht="13.5" customHeight="1">
      <c r="A94" s="672">
        <v>900</v>
      </c>
      <c r="B94" s="469"/>
      <c r="C94" s="472" t="s">
        <v>366</v>
      </c>
      <c r="D94" s="675"/>
      <c r="E94" s="698"/>
      <c r="F94" s="677"/>
      <c r="G94" s="676"/>
      <c r="H94" s="676"/>
      <c r="I94" s="676"/>
      <c r="J94" s="677"/>
      <c r="K94" s="675"/>
      <c r="L94" s="678"/>
    </row>
    <row r="95" spans="1:12" ht="13.5" customHeight="1">
      <c r="A95" s="674"/>
      <c r="B95" s="473"/>
      <c r="C95" s="673" t="s">
        <v>367</v>
      </c>
      <c r="D95" s="679">
        <v>130000</v>
      </c>
      <c r="E95" s="696">
        <f>E98</f>
        <v>130000</v>
      </c>
      <c r="F95" s="684">
        <f>H95+I95</f>
        <v>130000</v>
      </c>
      <c r="G95" s="683">
        <v>0</v>
      </c>
      <c r="H95" s="683">
        <f>H98</f>
        <v>80000</v>
      </c>
      <c r="I95" s="683">
        <f>I98</f>
        <v>50000</v>
      </c>
      <c r="J95" s="684">
        <v>0</v>
      </c>
      <c r="K95" s="679">
        <v>0</v>
      </c>
      <c r="L95" s="692">
        <v>0</v>
      </c>
    </row>
    <row r="96" spans="1:12" ht="13.5" customHeight="1">
      <c r="A96" s="462"/>
      <c r="B96" s="671">
        <v>90019</v>
      </c>
      <c r="C96" s="444" t="s">
        <v>368</v>
      </c>
      <c r="D96" s="681"/>
      <c r="E96" s="697"/>
      <c r="F96" s="694"/>
      <c r="G96" s="685"/>
      <c r="H96" s="685"/>
      <c r="I96" s="685"/>
      <c r="J96" s="685"/>
      <c r="K96" s="686"/>
      <c r="L96" s="693"/>
    </row>
    <row r="97" spans="1:12" ht="13.5" customHeight="1">
      <c r="A97" s="462"/>
      <c r="B97" s="671"/>
      <c r="C97" s="444" t="s">
        <v>369</v>
      </c>
      <c r="D97" s="681"/>
      <c r="E97" s="697"/>
      <c r="F97" s="694"/>
      <c r="G97" s="685"/>
      <c r="H97" s="685"/>
      <c r="I97" s="685"/>
      <c r="J97" s="685"/>
      <c r="K97" s="686"/>
      <c r="L97" s="693"/>
    </row>
    <row r="98" spans="1:12" ht="13.5" customHeight="1" thickBot="1">
      <c r="A98" s="462"/>
      <c r="B98" s="671"/>
      <c r="C98" s="444" t="s">
        <v>370</v>
      </c>
      <c r="D98" s="681">
        <v>130000</v>
      </c>
      <c r="E98" s="697">
        <f>F98</f>
        <v>130000</v>
      </c>
      <c r="F98" s="695">
        <f>H98+I98</f>
        <v>130000</v>
      </c>
      <c r="G98" s="687">
        <v>0</v>
      </c>
      <c r="H98" s="687">
        <v>80000</v>
      </c>
      <c r="I98" s="687">
        <v>50000</v>
      </c>
      <c r="J98" s="687">
        <v>0</v>
      </c>
      <c r="K98" s="688">
        <v>0</v>
      </c>
      <c r="L98" s="693">
        <v>0</v>
      </c>
    </row>
    <row r="99" spans="1:12" ht="13.5" customHeight="1" thickBot="1">
      <c r="A99" s="465"/>
      <c r="B99" s="465"/>
      <c r="C99" s="465" t="s">
        <v>10</v>
      </c>
      <c r="D99" s="682">
        <v>130000</v>
      </c>
      <c r="E99" s="606">
        <f>E95</f>
        <v>130000</v>
      </c>
      <c r="F99" s="690">
        <f>H99+I99</f>
        <v>130000</v>
      </c>
      <c r="G99" s="689">
        <v>0</v>
      </c>
      <c r="H99" s="689">
        <f>H95</f>
        <v>80000</v>
      </c>
      <c r="I99" s="689">
        <f>I95</f>
        <v>50000</v>
      </c>
      <c r="J99" s="690">
        <v>0</v>
      </c>
      <c r="K99" s="691">
        <v>0</v>
      </c>
      <c r="L99" s="680">
        <v>0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>
      <c r="G113" s="169" t="s">
        <v>468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/>
  <mergeCells count="36"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7:L55"/>
    <mergeCell ref="I48:I55"/>
    <mergeCell ref="J48:J55"/>
    <mergeCell ref="K48:K55"/>
    <mergeCell ref="A46:A55"/>
    <mergeCell ref="B46:B55"/>
    <mergeCell ref="C46:C55"/>
    <mergeCell ref="D46:D55"/>
    <mergeCell ref="I10:I17"/>
    <mergeCell ref="J10:J17"/>
    <mergeCell ref="E46:E55"/>
    <mergeCell ref="F47:F55"/>
    <mergeCell ref="G49:G55"/>
    <mergeCell ref="H49:H55"/>
    <mergeCell ref="A83:A92"/>
    <mergeCell ref="B83:B92"/>
    <mergeCell ref="C83:C92"/>
    <mergeCell ref="D83:D92"/>
    <mergeCell ref="E83:E92"/>
    <mergeCell ref="F84:F92"/>
    <mergeCell ref="L84:L92"/>
    <mergeCell ref="I85:I92"/>
    <mergeCell ref="J85:J92"/>
    <mergeCell ref="K85:K92"/>
    <mergeCell ref="G86:G92"/>
    <mergeCell ref="H86:H92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1">
      <selection activeCell="E38" sqref="E38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68"/>
      <c r="B1" s="68"/>
      <c r="C1" s="68"/>
      <c r="D1" s="461" t="s">
        <v>372</v>
      </c>
      <c r="E1" s="71"/>
      <c r="F1" s="65"/>
    </row>
    <row r="2" spans="1:6" ht="15" customHeight="1">
      <c r="A2" s="68"/>
      <c r="B2" s="68"/>
      <c r="C2" s="68"/>
      <c r="D2" s="461" t="s">
        <v>331</v>
      </c>
      <c r="E2" s="71"/>
      <c r="F2" s="65"/>
    </row>
    <row r="3" spans="1:6" ht="15" customHeight="1">
      <c r="A3" s="336"/>
      <c r="B3" s="336"/>
      <c r="C3" s="336"/>
      <c r="E3" s="71" t="s">
        <v>512</v>
      </c>
      <c r="F3" s="64"/>
    </row>
    <row r="4" spans="1:6" ht="15" customHeight="1">
      <c r="A4" s="68"/>
      <c r="B4" s="68"/>
      <c r="C4" s="68"/>
      <c r="D4" s="508" t="s">
        <v>375</v>
      </c>
      <c r="E4" s="69"/>
      <c r="F4" s="66"/>
    </row>
    <row r="5" spans="1:5" ht="15" customHeight="1">
      <c r="A5" s="68"/>
      <c r="B5" s="68"/>
      <c r="C5" s="68"/>
      <c r="D5" s="72" t="s">
        <v>432</v>
      </c>
      <c r="E5" s="69"/>
    </row>
    <row r="6" spans="1:5" ht="15" customHeight="1">
      <c r="A6" s="68"/>
      <c r="B6" s="68"/>
      <c r="C6" s="68"/>
      <c r="D6" s="68"/>
      <c r="E6" s="71" t="s">
        <v>300</v>
      </c>
    </row>
    <row r="7" spans="1:5" ht="15">
      <c r="A7" s="509" t="s">
        <v>8</v>
      </c>
      <c r="B7" s="510" t="s">
        <v>1</v>
      </c>
      <c r="C7" s="510" t="s">
        <v>2</v>
      </c>
      <c r="D7" s="511" t="s">
        <v>57</v>
      </c>
      <c r="E7" s="512" t="s">
        <v>58</v>
      </c>
    </row>
    <row r="8" spans="1:5" s="14" customFormat="1" ht="11.25" customHeight="1">
      <c r="A8" s="86">
        <v>1</v>
      </c>
      <c r="B8" s="86">
        <v>2</v>
      </c>
      <c r="C8" s="86">
        <v>3</v>
      </c>
      <c r="D8" s="454">
        <v>4</v>
      </c>
      <c r="E8" s="87">
        <v>5</v>
      </c>
    </row>
    <row r="9" spans="1:5" s="14" customFormat="1" ht="15" customHeight="1">
      <c r="A9" s="699">
        <v>1</v>
      </c>
      <c r="B9" s="735">
        <v>801</v>
      </c>
      <c r="C9" s="324">
        <v>80102</v>
      </c>
      <c r="D9" s="736" t="s">
        <v>59</v>
      </c>
      <c r="E9" s="701">
        <v>521911</v>
      </c>
    </row>
    <row r="10" spans="1:5" ht="15">
      <c r="A10" s="699">
        <v>1</v>
      </c>
      <c r="B10" s="700">
        <v>801</v>
      </c>
      <c r="C10" s="320">
        <v>80117</v>
      </c>
      <c r="D10" s="700" t="s">
        <v>59</v>
      </c>
      <c r="E10" s="701">
        <v>474521</v>
      </c>
    </row>
    <row r="11" spans="1:5" ht="15">
      <c r="A11" s="77">
        <v>2</v>
      </c>
      <c r="B11" s="702">
        <v>801</v>
      </c>
      <c r="C11" s="327">
        <v>80120</v>
      </c>
      <c r="D11" s="702" t="s">
        <v>60</v>
      </c>
      <c r="E11" s="703">
        <v>99717</v>
      </c>
    </row>
    <row r="12" spans="1:5" ht="15">
      <c r="A12" s="699">
        <v>3</v>
      </c>
      <c r="B12" s="700">
        <v>801</v>
      </c>
      <c r="C12" s="704">
        <v>80116</v>
      </c>
      <c r="D12" s="700" t="s">
        <v>60</v>
      </c>
      <c r="E12" s="701">
        <v>103885</v>
      </c>
    </row>
    <row r="13" spans="1:5" ht="15">
      <c r="A13" s="699">
        <v>5</v>
      </c>
      <c r="B13" s="700">
        <v>854</v>
      </c>
      <c r="C13" s="704">
        <v>85420</v>
      </c>
      <c r="D13" s="700" t="s">
        <v>59</v>
      </c>
      <c r="E13" s="701">
        <v>4038600</v>
      </c>
    </row>
    <row r="14" spans="1:5" ht="15">
      <c r="A14" s="850" t="s">
        <v>9</v>
      </c>
      <c r="B14" s="851"/>
      <c r="C14" s="851"/>
      <c r="D14" s="851"/>
      <c r="E14" s="513">
        <f>SUM(E10:E13)+E9</f>
        <v>5238634</v>
      </c>
    </row>
    <row r="15" spans="1:5" ht="15">
      <c r="A15" s="455"/>
      <c r="B15" s="456"/>
      <c r="C15" s="456"/>
      <c r="D15" s="456"/>
      <c r="E15" s="457"/>
    </row>
    <row r="16" spans="1:5" ht="15">
      <c r="A16" s="455"/>
      <c r="B16" s="456"/>
      <c r="C16" s="456"/>
      <c r="D16" s="456"/>
      <c r="E16" s="457"/>
    </row>
    <row r="17" spans="1:5" ht="15">
      <c r="A17" s="68"/>
      <c r="B17" s="68"/>
      <c r="C17" s="68"/>
      <c r="D17" s="67"/>
      <c r="E17" s="71" t="s">
        <v>301</v>
      </c>
    </row>
    <row r="18" spans="1:5" ht="15">
      <c r="A18" s="68"/>
      <c r="B18" s="68"/>
      <c r="C18" s="68"/>
      <c r="D18" s="67"/>
      <c r="E18" s="71" t="s">
        <v>0</v>
      </c>
    </row>
    <row r="19" spans="1:5" ht="15">
      <c r="A19" s="68"/>
      <c r="B19" s="68"/>
      <c r="C19" s="68"/>
      <c r="D19" s="336"/>
      <c r="E19" s="71" t="s">
        <v>512</v>
      </c>
    </row>
    <row r="20" spans="1:5" ht="15">
      <c r="A20" s="68"/>
      <c r="B20" s="68"/>
      <c r="C20" s="68"/>
      <c r="D20" s="68"/>
      <c r="E20" s="69"/>
    </row>
    <row r="21" spans="1:5" ht="17.25">
      <c r="A21" s="68"/>
      <c r="B21" s="68"/>
      <c r="C21" s="458" t="s">
        <v>285</v>
      </c>
      <c r="D21" s="459"/>
      <c r="E21" s="460"/>
    </row>
    <row r="22" spans="1:5" ht="17.25">
      <c r="A22" s="68"/>
      <c r="B22" s="68"/>
      <c r="C22" s="458" t="s">
        <v>433</v>
      </c>
      <c r="D22" s="459"/>
      <c r="E22" s="460"/>
    </row>
    <row r="23" spans="1:5" ht="15">
      <c r="A23" s="68"/>
      <c r="B23" s="68"/>
      <c r="C23" s="68"/>
      <c r="D23" s="68"/>
      <c r="E23" s="71" t="s">
        <v>300</v>
      </c>
    </row>
    <row r="24" spans="1:5" ht="15">
      <c r="A24" s="514" t="s">
        <v>8</v>
      </c>
      <c r="B24" s="514" t="s">
        <v>1</v>
      </c>
      <c r="C24" s="515" t="s">
        <v>2</v>
      </c>
      <c r="D24" s="516" t="s">
        <v>7</v>
      </c>
      <c r="E24" s="517" t="s">
        <v>61</v>
      </c>
    </row>
    <row r="25" spans="1:5" ht="15">
      <c r="A25" s="518"/>
      <c r="B25" s="518"/>
      <c r="C25" s="519"/>
      <c r="D25" s="520"/>
      <c r="E25" s="521" t="s">
        <v>62</v>
      </c>
    </row>
    <row r="26" spans="1:5" ht="12.75">
      <c r="A26" s="86">
        <v>1</v>
      </c>
      <c r="B26" s="86">
        <v>2</v>
      </c>
      <c r="C26" s="86">
        <v>3</v>
      </c>
      <c r="D26" s="454">
        <v>4</v>
      </c>
      <c r="E26" s="87">
        <v>5</v>
      </c>
    </row>
    <row r="27" spans="1:5" ht="15">
      <c r="A27" s="705">
        <v>1</v>
      </c>
      <c r="B27" s="705">
        <v>755</v>
      </c>
      <c r="C27" s="705">
        <v>75515</v>
      </c>
      <c r="D27" s="706" t="s">
        <v>441</v>
      </c>
      <c r="E27" s="707">
        <v>60060</v>
      </c>
    </row>
    <row r="28" spans="1:5" ht="15">
      <c r="A28" s="705">
        <v>1</v>
      </c>
      <c r="B28" s="705">
        <v>852</v>
      </c>
      <c r="C28" s="705">
        <v>85295</v>
      </c>
      <c r="D28" s="706" t="s">
        <v>194</v>
      </c>
      <c r="E28" s="707">
        <v>26130</v>
      </c>
    </row>
    <row r="29" spans="1:5" ht="15">
      <c r="A29" s="708">
        <v>2</v>
      </c>
      <c r="B29" s="708">
        <v>900</v>
      </c>
      <c r="C29" s="705">
        <v>90019</v>
      </c>
      <c r="D29" s="706" t="s">
        <v>290</v>
      </c>
      <c r="E29" s="707"/>
    </row>
    <row r="30" spans="1:5" ht="15">
      <c r="A30" s="709"/>
      <c r="B30" s="709"/>
      <c r="C30" s="710"/>
      <c r="D30" s="711" t="s">
        <v>260</v>
      </c>
      <c r="E30" s="712">
        <v>35000</v>
      </c>
    </row>
    <row r="31" spans="1:5" ht="15">
      <c r="A31" s="709">
        <v>3</v>
      </c>
      <c r="B31" s="709">
        <v>921</v>
      </c>
      <c r="C31" s="709">
        <v>92120</v>
      </c>
      <c r="D31" s="709" t="s">
        <v>364</v>
      </c>
      <c r="E31" s="331">
        <v>62730</v>
      </c>
    </row>
    <row r="32" spans="1:5" ht="15">
      <c r="A32" s="713">
        <v>4</v>
      </c>
      <c r="B32" s="714">
        <v>926</v>
      </c>
      <c r="C32" s="714">
        <v>92695</v>
      </c>
      <c r="D32" s="714" t="s">
        <v>291</v>
      </c>
      <c r="E32" s="715">
        <v>53320</v>
      </c>
    </row>
    <row r="33" spans="1:5" ht="15">
      <c r="A33" s="850" t="s">
        <v>9</v>
      </c>
      <c r="B33" s="852"/>
      <c r="C33" s="852"/>
      <c r="D33" s="853"/>
      <c r="E33" s="466">
        <f>SUM(E27:E32)</f>
        <v>237240</v>
      </c>
    </row>
    <row r="34" spans="1:5" ht="15">
      <c r="A34" s="740"/>
      <c r="B34" s="740"/>
      <c r="C34" s="740"/>
      <c r="D34" s="740"/>
      <c r="E34" s="741"/>
    </row>
    <row r="35" spans="1:5" ht="15">
      <c r="A35" s="455"/>
      <c r="B35" s="455"/>
      <c r="C35" s="455"/>
      <c r="D35" s="455"/>
      <c r="E35" s="284"/>
    </row>
    <row r="36" spans="1:5" ht="15">
      <c r="A36" s="68"/>
      <c r="B36" s="68"/>
      <c r="C36" s="68"/>
      <c r="D36" s="67"/>
      <c r="E36" s="71" t="s">
        <v>373</v>
      </c>
    </row>
    <row r="37" spans="1:5" ht="15">
      <c r="A37" s="68"/>
      <c r="B37" s="68"/>
      <c r="C37" s="68"/>
      <c r="D37" s="67"/>
      <c r="E37" s="71" t="s">
        <v>0</v>
      </c>
    </row>
    <row r="38" spans="1:5" ht="15">
      <c r="A38" s="68"/>
      <c r="B38" s="68"/>
      <c r="C38" s="68"/>
      <c r="D38" s="616"/>
      <c r="E38" s="71" t="s">
        <v>512</v>
      </c>
    </row>
    <row r="39" spans="1:5" ht="15">
      <c r="A39" s="68"/>
      <c r="B39" s="68"/>
      <c r="C39" s="68"/>
      <c r="D39" s="68"/>
      <c r="E39" s="69"/>
    </row>
    <row r="40" spans="1:5" ht="15">
      <c r="A40" s="68"/>
      <c r="B40" s="68"/>
      <c r="C40" s="68"/>
      <c r="D40" s="72" t="s">
        <v>286</v>
      </c>
      <c r="E40" s="69"/>
    </row>
    <row r="41" spans="1:5" ht="15">
      <c r="A41" s="68"/>
      <c r="B41" s="68"/>
      <c r="C41" s="68"/>
      <c r="D41" s="72" t="s">
        <v>444</v>
      </c>
      <c r="E41" s="69"/>
    </row>
    <row r="42" spans="1:5" ht="15">
      <c r="A42" s="68"/>
      <c r="B42" s="68"/>
      <c r="C42" s="68"/>
      <c r="D42" s="68"/>
      <c r="E42" s="71" t="s">
        <v>300</v>
      </c>
    </row>
    <row r="43" spans="1:5" ht="15">
      <c r="A43" s="514" t="s">
        <v>8</v>
      </c>
      <c r="B43" s="514" t="s">
        <v>1</v>
      </c>
      <c r="C43" s="515" t="s">
        <v>2</v>
      </c>
      <c r="D43" s="516" t="s">
        <v>7</v>
      </c>
      <c r="E43" s="517" t="s">
        <v>61</v>
      </c>
    </row>
    <row r="44" spans="1:5" ht="15">
      <c r="A44" s="518"/>
      <c r="B44" s="518"/>
      <c r="C44" s="519"/>
      <c r="D44" s="520"/>
      <c r="E44" s="521" t="s">
        <v>62</v>
      </c>
    </row>
    <row r="45" spans="1:5" ht="12.75">
      <c r="A45" s="86">
        <v>1</v>
      </c>
      <c r="B45" s="86">
        <v>2</v>
      </c>
      <c r="C45" s="86">
        <v>3</v>
      </c>
      <c r="D45" s="454">
        <v>4</v>
      </c>
      <c r="E45" s="87">
        <v>5</v>
      </c>
    </row>
    <row r="46" spans="1:5" ht="15">
      <c r="A46" s="343">
        <v>2</v>
      </c>
      <c r="B46" s="716">
        <v>900</v>
      </c>
      <c r="C46" s="716">
        <v>90019</v>
      </c>
      <c r="D46" s="708" t="s">
        <v>290</v>
      </c>
      <c r="E46" s="328"/>
    </row>
    <row r="47" spans="1:5" ht="15">
      <c r="A47" s="82"/>
      <c r="B47" s="709"/>
      <c r="C47" s="709"/>
      <c r="D47" s="709" t="s">
        <v>260</v>
      </c>
      <c r="E47" s="331">
        <v>15000</v>
      </c>
    </row>
    <row r="48" spans="1:5" ht="15">
      <c r="A48" s="83">
        <v>3</v>
      </c>
      <c r="B48" s="318">
        <v>926</v>
      </c>
      <c r="C48" s="318">
        <v>92695</v>
      </c>
      <c r="D48" s="318" t="s">
        <v>63</v>
      </c>
      <c r="E48" s="331">
        <v>41820</v>
      </c>
    </row>
    <row r="49" spans="1:5" ht="15">
      <c r="A49" s="850" t="s">
        <v>9</v>
      </c>
      <c r="B49" s="852"/>
      <c r="C49" s="852"/>
      <c r="D49" s="853"/>
      <c r="E49" s="466">
        <f>E47+E48</f>
        <v>56820</v>
      </c>
    </row>
    <row r="50" spans="1:5" ht="15">
      <c r="A50" s="455"/>
      <c r="B50" s="456"/>
      <c r="C50" s="456"/>
      <c r="D50" s="456"/>
      <c r="E50" s="284"/>
    </row>
    <row r="51" spans="1:5" ht="15">
      <c r="A51" s="455"/>
      <c r="B51" s="456"/>
      <c r="C51" s="456"/>
      <c r="D51" s="456"/>
      <c r="E51" s="284"/>
    </row>
    <row r="52" spans="1:5" ht="15">
      <c r="A52" s="68"/>
      <c r="B52" s="68"/>
      <c r="C52" s="68"/>
      <c r="D52" s="617" t="s">
        <v>469</v>
      </c>
      <c r="E52" s="69"/>
    </row>
    <row r="53" spans="1:5" ht="15">
      <c r="A53" s="68"/>
      <c r="B53" s="68"/>
      <c r="C53" s="68"/>
      <c r="D53" s="169"/>
      <c r="E53" s="69"/>
    </row>
  </sheetData>
  <sheetProtection/>
  <mergeCells count="3">
    <mergeCell ref="A14:D14"/>
    <mergeCell ref="A49:D49"/>
    <mergeCell ref="A33:D33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G3" sqref="G3:I3"/>
    </sheetView>
  </sheetViews>
  <sheetFormatPr defaultColWidth="9.00390625" defaultRowHeight="12.75"/>
  <cols>
    <col min="1" max="1" width="3.25390625" style="791" customWidth="1"/>
    <col min="2" max="2" width="4.75390625" style="791" customWidth="1"/>
    <col min="3" max="3" width="6.75390625" style="791" customWidth="1"/>
    <col min="4" max="4" width="24.25390625" style="791" customWidth="1"/>
    <col min="5" max="5" width="16.875" style="791" customWidth="1"/>
    <col min="6" max="6" width="8.00390625" style="791" customWidth="1"/>
    <col min="7" max="7" width="10.125" style="791" customWidth="1"/>
    <col min="8" max="8" width="12.25390625" style="791" customWidth="1"/>
    <col min="9" max="9" width="11.625" style="791" customWidth="1"/>
  </cols>
  <sheetData>
    <row r="1" spans="7:9" ht="15">
      <c r="G1" s="854" t="s">
        <v>470</v>
      </c>
      <c r="H1" s="855"/>
      <c r="I1" s="855"/>
    </row>
    <row r="2" spans="7:9" ht="15">
      <c r="G2" s="854" t="s">
        <v>312</v>
      </c>
      <c r="H2" s="855"/>
      <c r="I2" s="855"/>
    </row>
    <row r="3" spans="7:9" ht="15">
      <c r="G3" s="854" t="s">
        <v>512</v>
      </c>
      <c r="H3" s="855"/>
      <c r="I3" s="855"/>
    </row>
    <row r="5" spans="1:9" ht="14.25">
      <c r="A5" s="856" t="s">
        <v>471</v>
      </c>
      <c r="B5" s="856"/>
      <c r="C5" s="856"/>
      <c r="D5" s="856"/>
      <c r="E5" s="856"/>
      <c r="F5" s="856"/>
      <c r="G5" s="856"/>
      <c r="H5" s="856"/>
      <c r="I5" s="856"/>
    </row>
    <row r="7" spans="1:9" ht="12.75">
      <c r="A7" s="792"/>
      <c r="B7" s="792"/>
      <c r="C7" s="792"/>
      <c r="D7" s="792"/>
      <c r="E7" s="792" t="s">
        <v>472</v>
      </c>
      <c r="F7" s="792"/>
      <c r="G7" s="792"/>
      <c r="H7" s="793"/>
      <c r="I7" s="857" t="s">
        <v>473</v>
      </c>
    </row>
    <row r="8" spans="1:9" ht="12.75">
      <c r="A8" s="794"/>
      <c r="B8" s="794"/>
      <c r="C8" s="794"/>
      <c r="D8" s="794" t="s">
        <v>7</v>
      </c>
      <c r="E8" s="794" t="s">
        <v>474</v>
      </c>
      <c r="F8" s="794" t="s">
        <v>475</v>
      </c>
      <c r="G8" s="794" t="s">
        <v>476</v>
      </c>
      <c r="H8" s="795" t="s">
        <v>477</v>
      </c>
      <c r="I8" s="858"/>
    </row>
    <row r="9" spans="1:9" ht="12.75">
      <c r="A9" s="794" t="s">
        <v>8</v>
      </c>
      <c r="B9" s="794" t="s">
        <v>1</v>
      </c>
      <c r="C9" s="794" t="s">
        <v>2</v>
      </c>
      <c r="D9" s="794" t="s">
        <v>478</v>
      </c>
      <c r="E9" s="794" t="s">
        <v>479</v>
      </c>
      <c r="F9" s="794" t="s">
        <v>480</v>
      </c>
      <c r="G9" s="794" t="s">
        <v>481</v>
      </c>
      <c r="H9" s="795" t="s">
        <v>482</v>
      </c>
      <c r="I9" s="858"/>
    </row>
    <row r="10" spans="1:9" ht="12.75">
      <c r="A10" s="794"/>
      <c r="B10" s="794"/>
      <c r="C10" s="794"/>
      <c r="D10" s="794"/>
      <c r="E10" s="794" t="s">
        <v>483</v>
      </c>
      <c r="F10" s="794"/>
      <c r="G10" s="794" t="s">
        <v>484</v>
      </c>
      <c r="H10" s="795"/>
      <c r="I10" s="858"/>
    </row>
    <row r="11" spans="1:9" ht="12.75">
      <c r="A11" s="796"/>
      <c r="B11" s="796"/>
      <c r="C11" s="796"/>
      <c r="D11" s="796"/>
      <c r="E11" s="796" t="s">
        <v>485</v>
      </c>
      <c r="F11" s="796"/>
      <c r="G11" s="796" t="s">
        <v>486</v>
      </c>
      <c r="H11" s="797"/>
      <c r="I11" s="859"/>
    </row>
    <row r="12" spans="1:9" ht="12.75">
      <c r="A12" s="798">
        <v>1</v>
      </c>
      <c r="B12" s="798">
        <v>2</v>
      </c>
      <c r="C12" s="798">
        <v>3</v>
      </c>
      <c r="D12" s="798">
        <v>4</v>
      </c>
      <c r="E12" s="798">
        <v>5</v>
      </c>
      <c r="F12" s="798">
        <v>6</v>
      </c>
      <c r="G12" s="798">
        <v>7</v>
      </c>
      <c r="H12" s="798">
        <v>8</v>
      </c>
      <c r="I12" s="799">
        <v>9</v>
      </c>
    </row>
    <row r="13" spans="1:9" ht="12.75">
      <c r="A13" s="860">
        <v>1</v>
      </c>
      <c r="B13" s="860">
        <v>600</v>
      </c>
      <c r="C13" s="860">
        <v>60014</v>
      </c>
      <c r="D13" s="863" t="s">
        <v>487</v>
      </c>
      <c r="E13" s="866" t="s">
        <v>488</v>
      </c>
      <c r="F13" s="866">
        <v>2020</v>
      </c>
      <c r="G13" s="878">
        <f>I13</f>
        <v>5528122</v>
      </c>
      <c r="H13" s="800" t="s">
        <v>489</v>
      </c>
      <c r="I13" s="801">
        <f>SUM(I14:I16)</f>
        <v>5528122</v>
      </c>
    </row>
    <row r="14" spans="1:9" ht="12.75">
      <c r="A14" s="861"/>
      <c r="B14" s="861"/>
      <c r="C14" s="861"/>
      <c r="D14" s="864"/>
      <c r="E14" s="867"/>
      <c r="F14" s="867"/>
      <c r="G14" s="879"/>
      <c r="H14" s="802" t="s">
        <v>490</v>
      </c>
      <c r="I14" s="803">
        <v>2764061</v>
      </c>
    </row>
    <row r="15" spans="1:9" ht="25.5">
      <c r="A15" s="861"/>
      <c r="B15" s="861"/>
      <c r="C15" s="861"/>
      <c r="D15" s="864"/>
      <c r="E15" s="867"/>
      <c r="F15" s="867"/>
      <c r="G15" s="879"/>
      <c r="H15" s="804" t="s">
        <v>491</v>
      </c>
      <c r="I15" s="805">
        <v>0</v>
      </c>
    </row>
    <row r="16" spans="1:9" ht="12.75">
      <c r="A16" s="862"/>
      <c r="B16" s="862"/>
      <c r="C16" s="862"/>
      <c r="D16" s="865"/>
      <c r="E16" s="868"/>
      <c r="F16" s="868"/>
      <c r="G16" s="880"/>
      <c r="H16" s="802" t="s">
        <v>492</v>
      </c>
      <c r="I16" s="805">
        <v>2764061</v>
      </c>
    </row>
    <row r="17" spans="1:9" ht="12.75">
      <c r="A17" s="869">
        <v>2</v>
      </c>
      <c r="B17" s="869">
        <v>600</v>
      </c>
      <c r="C17" s="869">
        <v>60014</v>
      </c>
      <c r="D17" s="872" t="s">
        <v>493</v>
      </c>
      <c r="E17" s="875" t="s">
        <v>488</v>
      </c>
      <c r="F17" s="875">
        <v>2020</v>
      </c>
      <c r="G17" s="881">
        <f>I17</f>
        <v>226000</v>
      </c>
      <c r="H17" s="800" t="s">
        <v>489</v>
      </c>
      <c r="I17" s="806">
        <f>SUM(I18:I20)</f>
        <v>226000</v>
      </c>
    </row>
    <row r="18" spans="1:9" ht="12.75">
      <c r="A18" s="870"/>
      <c r="B18" s="870"/>
      <c r="C18" s="870"/>
      <c r="D18" s="873"/>
      <c r="E18" s="876"/>
      <c r="F18" s="876"/>
      <c r="G18" s="882"/>
      <c r="H18" s="802" t="s">
        <v>490</v>
      </c>
      <c r="I18" s="807">
        <v>226000</v>
      </c>
    </row>
    <row r="19" spans="1:9" ht="25.5">
      <c r="A19" s="870"/>
      <c r="B19" s="870"/>
      <c r="C19" s="870"/>
      <c r="D19" s="873"/>
      <c r="E19" s="876"/>
      <c r="F19" s="876"/>
      <c r="G19" s="882"/>
      <c r="H19" s="804" t="s">
        <v>491</v>
      </c>
      <c r="I19" s="808"/>
    </row>
    <row r="20" spans="1:9" ht="12.75">
      <c r="A20" s="871"/>
      <c r="B20" s="871"/>
      <c r="C20" s="871"/>
      <c r="D20" s="874"/>
      <c r="E20" s="877"/>
      <c r="F20" s="877"/>
      <c r="G20" s="883"/>
      <c r="H20" s="802" t="s">
        <v>492</v>
      </c>
      <c r="I20" s="808">
        <v>0</v>
      </c>
    </row>
    <row r="21" spans="1:9" ht="12.75">
      <c r="A21" s="869">
        <v>3</v>
      </c>
      <c r="B21" s="869">
        <v>710</v>
      </c>
      <c r="C21" s="869">
        <v>71012</v>
      </c>
      <c r="D21" s="872" t="s">
        <v>494</v>
      </c>
      <c r="E21" s="875" t="s">
        <v>495</v>
      </c>
      <c r="F21" s="875">
        <v>2020</v>
      </c>
      <c r="G21" s="881">
        <f>I21</f>
        <v>200485</v>
      </c>
      <c r="H21" s="800" t="s">
        <v>489</v>
      </c>
      <c r="I21" s="806">
        <f>SUM(I22:I24)</f>
        <v>200485</v>
      </c>
    </row>
    <row r="22" spans="1:9" ht="12.75">
      <c r="A22" s="870"/>
      <c r="B22" s="870"/>
      <c r="C22" s="870"/>
      <c r="D22" s="873"/>
      <c r="E22" s="876"/>
      <c r="F22" s="876"/>
      <c r="G22" s="882"/>
      <c r="H22" s="802" t="s">
        <v>490</v>
      </c>
      <c r="I22" s="807">
        <v>10485</v>
      </c>
    </row>
    <row r="23" spans="1:9" ht="25.5">
      <c r="A23" s="870"/>
      <c r="B23" s="870"/>
      <c r="C23" s="870"/>
      <c r="D23" s="873"/>
      <c r="E23" s="876"/>
      <c r="F23" s="876"/>
      <c r="G23" s="882"/>
      <c r="H23" s="804" t="s">
        <v>491</v>
      </c>
      <c r="I23" s="808">
        <v>190000</v>
      </c>
    </row>
    <row r="24" spans="1:9" ht="12.75">
      <c r="A24" s="871"/>
      <c r="B24" s="871"/>
      <c r="C24" s="871"/>
      <c r="D24" s="874"/>
      <c r="E24" s="877"/>
      <c r="F24" s="877"/>
      <c r="G24" s="883"/>
      <c r="H24" s="802" t="s">
        <v>492</v>
      </c>
      <c r="I24" s="808">
        <v>0</v>
      </c>
    </row>
    <row r="25" spans="1:9" ht="12.75">
      <c r="A25" s="869">
        <v>4</v>
      </c>
      <c r="B25" s="869">
        <v>710</v>
      </c>
      <c r="C25" s="869">
        <v>71012</v>
      </c>
      <c r="D25" s="872" t="s">
        <v>493</v>
      </c>
      <c r="E25" s="875" t="s">
        <v>495</v>
      </c>
      <c r="F25" s="875">
        <v>2020</v>
      </c>
      <c r="G25" s="881">
        <f>I25</f>
        <v>12500</v>
      </c>
      <c r="H25" s="800" t="s">
        <v>489</v>
      </c>
      <c r="I25" s="806">
        <f>SUM(I26:I28)</f>
        <v>12500</v>
      </c>
    </row>
    <row r="26" spans="1:9" ht="12.75">
      <c r="A26" s="870"/>
      <c r="B26" s="870"/>
      <c r="C26" s="870"/>
      <c r="D26" s="873"/>
      <c r="E26" s="876"/>
      <c r="F26" s="876"/>
      <c r="G26" s="882"/>
      <c r="H26" s="802" t="s">
        <v>490</v>
      </c>
      <c r="I26" s="807">
        <v>12500</v>
      </c>
    </row>
    <row r="27" spans="1:9" ht="25.5">
      <c r="A27" s="870"/>
      <c r="B27" s="870"/>
      <c r="C27" s="870"/>
      <c r="D27" s="873"/>
      <c r="E27" s="876"/>
      <c r="F27" s="876"/>
      <c r="G27" s="882"/>
      <c r="H27" s="804" t="s">
        <v>491</v>
      </c>
      <c r="I27" s="808"/>
    </row>
    <row r="28" spans="1:9" ht="12.75">
      <c r="A28" s="871"/>
      <c r="B28" s="871"/>
      <c r="C28" s="871"/>
      <c r="D28" s="874"/>
      <c r="E28" s="877"/>
      <c r="F28" s="877"/>
      <c r="G28" s="883"/>
      <c r="H28" s="802" t="s">
        <v>492</v>
      </c>
      <c r="I28" s="808">
        <v>0</v>
      </c>
    </row>
    <row r="29" spans="1:9" ht="12.75">
      <c r="A29" s="884">
        <v>5</v>
      </c>
      <c r="B29" s="884">
        <v>750</v>
      </c>
      <c r="C29" s="884">
        <v>75020</v>
      </c>
      <c r="D29" s="885" t="s">
        <v>493</v>
      </c>
      <c r="E29" s="886" t="s">
        <v>495</v>
      </c>
      <c r="F29" s="886">
        <v>2020</v>
      </c>
      <c r="G29" s="887">
        <f>I29</f>
        <v>25000</v>
      </c>
      <c r="H29" s="800" t="s">
        <v>489</v>
      </c>
      <c r="I29" s="806">
        <f>SUM(I30:I32)</f>
        <v>25000</v>
      </c>
    </row>
    <row r="30" spans="1:9" ht="12.75">
      <c r="A30" s="884"/>
      <c r="B30" s="884"/>
      <c r="C30" s="884"/>
      <c r="D30" s="885"/>
      <c r="E30" s="886"/>
      <c r="F30" s="886"/>
      <c r="G30" s="887"/>
      <c r="H30" s="802" t="s">
        <v>490</v>
      </c>
      <c r="I30" s="807">
        <v>25000</v>
      </c>
    </row>
    <row r="31" spans="1:9" ht="25.5">
      <c r="A31" s="884"/>
      <c r="B31" s="884"/>
      <c r="C31" s="884"/>
      <c r="D31" s="885"/>
      <c r="E31" s="886"/>
      <c r="F31" s="886"/>
      <c r="G31" s="887"/>
      <c r="H31" s="804" t="s">
        <v>491</v>
      </c>
      <c r="I31" s="808"/>
    </row>
    <row r="32" spans="1:9" ht="12.75">
      <c r="A32" s="884"/>
      <c r="B32" s="884"/>
      <c r="C32" s="884"/>
      <c r="D32" s="885"/>
      <c r="E32" s="886"/>
      <c r="F32" s="886"/>
      <c r="G32" s="887"/>
      <c r="H32" s="802" t="s">
        <v>492</v>
      </c>
      <c r="I32" s="808">
        <v>0</v>
      </c>
    </row>
    <row r="33" spans="1:9" ht="12.75">
      <c r="A33" s="869">
        <v>6</v>
      </c>
      <c r="B33" s="869">
        <v>750</v>
      </c>
      <c r="C33" s="869">
        <v>75095</v>
      </c>
      <c r="D33" s="872" t="s">
        <v>496</v>
      </c>
      <c r="E33" s="875" t="s">
        <v>497</v>
      </c>
      <c r="F33" s="875">
        <v>2020</v>
      </c>
      <c r="G33" s="881">
        <f>I33</f>
        <v>80000</v>
      </c>
      <c r="H33" s="800" t="s">
        <v>489</v>
      </c>
      <c r="I33" s="806">
        <f>SUM(I34:I36)</f>
        <v>80000</v>
      </c>
    </row>
    <row r="34" spans="1:9" ht="12.75">
      <c r="A34" s="870"/>
      <c r="B34" s="870"/>
      <c r="C34" s="870"/>
      <c r="D34" s="873"/>
      <c r="E34" s="876"/>
      <c r="F34" s="876"/>
      <c r="G34" s="882"/>
      <c r="H34" s="802" t="s">
        <v>490</v>
      </c>
      <c r="I34" s="807">
        <v>80000</v>
      </c>
    </row>
    <row r="35" spans="1:9" ht="25.5">
      <c r="A35" s="870"/>
      <c r="B35" s="870"/>
      <c r="C35" s="870"/>
      <c r="D35" s="873"/>
      <c r="E35" s="876"/>
      <c r="F35" s="876"/>
      <c r="G35" s="882"/>
      <c r="H35" s="804" t="s">
        <v>491</v>
      </c>
      <c r="I35" s="808"/>
    </row>
    <row r="36" spans="1:9" ht="12.75">
      <c r="A36" s="871"/>
      <c r="B36" s="871"/>
      <c r="C36" s="871"/>
      <c r="D36" s="874"/>
      <c r="E36" s="877"/>
      <c r="F36" s="877"/>
      <c r="G36" s="883"/>
      <c r="H36" s="802" t="s">
        <v>492</v>
      </c>
      <c r="I36" s="808"/>
    </row>
    <row r="37" spans="1:9" ht="12.75">
      <c r="A37" s="869">
        <v>7</v>
      </c>
      <c r="B37" s="869">
        <v>750</v>
      </c>
      <c r="C37" s="869">
        <v>75095</v>
      </c>
      <c r="D37" s="872" t="s">
        <v>498</v>
      </c>
      <c r="E37" s="875" t="s">
        <v>495</v>
      </c>
      <c r="F37" s="875">
        <v>2020</v>
      </c>
      <c r="G37" s="881">
        <f>I37</f>
        <v>2565531</v>
      </c>
      <c r="H37" s="800" t="s">
        <v>489</v>
      </c>
      <c r="I37" s="806">
        <f>SUM(I38:I40)</f>
        <v>2565531</v>
      </c>
    </row>
    <row r="38" spans="1:9" ht="12.75">
      <c r="A38" s="870"/>
      <c r="B38" s="870"/>
      <c r="C38" s="870"/>
      <c r="D38" s="873"/>
      <c r="E38" s="876"/>
      <c r="F38" s="876"/>
      <c r="G38" s="882"/>
      <c r="H38" s="802" t="s">
        <v>490</v>
      </c>
      <c r="I38" s="807">
        <v>826146</v>
      </c>
    </row>
    <row r="39" spans="1:9" ht="25.5">
      <c r="A39" s="870"/>
      <c r="B39" s="870"/>
      <c r="C39" s="870"/>
      <c r="D39" s="873"/>
      <c r="E39" s="876"/>
      <c r="F39" s="876"/>
      <c r="G39" s="882"/>
      <c r="H39" s="804" t="s">
        <v>491</v>
      </c>
      <c r="I39" s="808">
        <v>1739385</v>
      </c>
    </row>
    <row r="40" spans="1:9" ht="12.75">
      <c r="A40" s="871"/>
      <c r="B40" s="871"/>
      <c r="C40" s="871"/>
      <c r="D40" s="874"/>
      <c r="E40" s="877"/>
      <c r="F40" s="877"/>
      <c r="G40" s="883"/>
      <c r="H40" s="802" t="s">
        <v>492</v>
      </c>
      <c r="I40" s="808">
        <v>0</v>
      </c>
    </row>
    <row r="41" spans="1:9" ht="12.75">
      <c r="A41" s="869">
        <v>8</v>
      </c>
      <c r="B41" s="869">
        <v>750</v>
      </c>
      <c r="C41" s="869">
        <v>75095</v>
      </c>
      <c r="D41" s="872" t="s">
        <v>499</v>
      </c>
      <c r="E41" s="875" t="s">
        <v>495</v>
      </c>
      <c r="F41" s="875">
        <v>2020</v>
      </c>
      <c r="G41" s="881">
        <f>I41</f>
        <v>3354562</v>
      </c>
      <c r="H41" s="800" t="s">
        <v>489</v>
      </c>
      <c r="I41" s="809">
        <f>I42+I43</f>
        <v>3354562</v>
      </c>
    </row>
    <row r="42" spans="1:9" ht="12.75">
      <c r="A42" s="870"/>
      <c r="B42" s="870"/>
      <c r="C42" s="870"/>
      <c r="D42" s="873"/>
      <c r="E42" s="876"/>
      <c r="F42" s="876"/>
      <c r="G42" s="882"/>
      <c r="H42" s="802" t="s">
        <v>490</v>
      </c>
      <c r="I42" s="810">
        <v>1050313</v>
      </c>
    </row>
    <row r="43" spans="1:9" ht="25.5">
      <c r="A43" s="870"/>
      <c r="B43" s="870"/>
      <c r="C43" s="870"/>
      <c r="D43" s="873"/>
      <c r="E43" s="876"/>
      <c r="F43" s="876"/>
      <c r="G43" s="882"/>
      <c r="H43" s="804" t="s">
        <v>491</v>
      </c>
      <c r="I43" s="810">
        <v>2304249</v>
      </c>
    </row>
    <row r="44" spans="1:9" ht="12.75">
      <c r="A44" s="871"/>
      <c r="B44" s="871"/>
      <c r="C44" s="871"/>
      <c r="D44" s="874"/>
      <c r="E44" s="877"/>
      <c r="F44" s="877"/>
      <c r="G44" s="883"/>
      <c r="H44" s="802" t="s">
        <v>492</v>
      </c>
      <c r="I44" s="811">
        <v>0</v>
      </c>
    </row>
    <row r="45" spans="1:9" ht="12.75">
      <c r="A45" s="812"/>
      <c r="B45" s="812"/>
      <c r="C45" s="812"/>
      <c r="D45" s="813"/>
      <c r="E45" s="814"/>
      <c r="F45" s="814"/>
      <c r="G45" s="815"/>
      <c r="H45" s="816"/>
      <c r="I45" s="817"/>
    </row>
    <row r="46" spans="1:9" ht="12.75">
      <c r="A46" s="812"/>
      <c r="B46" s="812"/>
      <c r="C46" s="812"/>
      <c r="D46" s="813"/>
      <c r="E46" s="814"/>
      <c r="F46" s="814"/>
      <c r="G46" s="815"/>
      <c r="H46" s="816"/>
      <c r="I46" s="817"/>
    </row>
    <row r="47" spans="1:9" ht="12.75">
      <c r="A47" s="812"/>
      <c r="B47" s="812"/>
      <c r="C47" s="812"/>
      <c r="D47" s="813"/>
      <c r="E47" s="814"/>
      <c r="F47" s="814"/>
      <c r="G47" s="815"/>
      <c r="H47" s="816"/>
      <c r="I47" s="817"/>
    </row>
    <row r="48" spans="1:9" ht="12.75">
      <c r="A48" s="812"/>
      <c r="B48" s="812"/>
      <c r="C48" s="812"/>
      <c r="D48" s="813"/>
      <c r="E48" s="814"/>
      <c r="F48" s="814"/>
      <c r="G48" s="815"/>
      <c r="H48" s="816"/>
      <c r="I48" s="817"/>
    </row>
    <row r="49" spans="1:9" ht="12.75">
      <c r="A49" s="812"/>
      <c r="B49" s="812"/>
      <c r="C49" s="812"/>
      <c r="D49" s="813"/>
      <c r="E49" s="818" t="s">
        <v>509</v>
      </c>
      <c r="F49" s="814"/>
      <c r="G49" s="815"/>
      <c r="H49" s="816"/>
      <c r="I49" s="817"/>
    </row>
    <row r="50" spans="1:9" ht="12.75">
      <c r="A50" s="812"/>
      <c r="B50" s="812"/>
      <c r="C50" s="812"/>
      <c r="D50" s="813"/>
      <c r="E50" s="814"/>
      <c r="F50" s="814"/>
      <c r="G50" s="815"/>
      <c r="H50" s="816"/>
      <c r="I50" s="817"/>
    </row>
    <row r="51" spans="1:9" ht="12.75">
      <c r="A51" s="792"/>
      <c r="B51" s="792"/>
      <c r="C51" s="792"/>
      <c r="D51" s="792"/>
      <c r="E51" s="792" t="s">
        <v>472</v>
      </c>
      <c r="F51" s="792"/>
      <c r="G51" s="792"/>
      <c r="H51" s="793"/>
      <c r="I51" s="857" t="s">
        <v>473</v>
      </c>
    </row>
    <row r="52" spans="1:9" ht="12.75">
      <c r="A52" s="794"/>
      <c r="B52" s="794"/>
      <c r="C52" s="794"/>
      <c r="D52" s="794" t="s">
        <v>7</v>
      </c>
      <c r="E52" s="794" t="s">
        <v>474</v>
      </c>
      <c r="F52" s="794" t="s">
        <v>475</v>
      </c>
      <c r="G52" s="794" t="s">
        <v>476</v>
      </c>
      <c r="H52" s="795" t="s">
        <v>477</v>
      </c>
      <c r="I52" s="858"/>
    </row>
    <row r="53" spans="1:9" ht="12.75">
      <c r="A53" s="794" t="s">
        <v>8</v>
      </c>
      <c r="B53" s="794" t="s">
        <v>1</v>
      </c>
      <c r="C53" s="794" t="s">
        <v>2</v>
      </c>
      <c r="D53" s="794" t="s">
        <v>478</v>
      </c>
      <c r="E53" s="794" t="s">
        <v>479</v>
      </c>
      <c r="F53" s="794" t="s">
        <v>480</v>
      </c>
      <c r="G53" s="794" t="s">
        <v>481</v>
      </c>
      <c r="H53" s="795" t="s">
        <v>482</v>
      </c>
      <c r="I53" s="858"/>
    </row>
    <row r="54" spans="1:9" ht="12.75">
      <c r="A54" s="794"/>
      <c r="B54" s="794"/>
      <c r="C54" s="794"/>
      <c r="D54" s="794"/>
      <c r="E54" s="794" t="s">
        <v>483</v>
      </c>
      <c r="F54" s="794"/>
      <c r="G54" s="794" t="s">
        <v>484</v>
      </c>
      <c r="H54" s="795"/>
      <c r="I54" s="858"/>
    </row>
    <row r="55" spans="1:9" ht="12.75">
      <c r="A55" s="796"/>
      <c r="B55" s="796"/>
      <c r="C55" s="796"/>
      <c r="D55" s="796"/>
      <c r="E55" s="796" t="s">
        <v>485</v>
      </c>
      <c r="F55" s="796"/>
      <c r="G55" s="796" t="s">
        <v>486</v>
      </c>
      <c r="H55" s="797"/>
      <c r="I55" s="859"/>
    </row>
    <row r="56" spans="1:9" ht="12.75">
      <c r="A56" s="798">
        <v>1</v>
      </c>
      <c r="B56" s="798">
        <v>2</v>
      </c>
      <c r="C56" s="798">
        <v>3</v>
      </c>
      <c r="D56" s="798">
        <v>4</v>
      </c>
      <c r="E56" s="798">
        <v>5</v>
      </c>
      <c r="F56" s="798">
        <v>6</v>
      </c>
      <c r="G56" s="798">
        <v>7</v>
      </c>
      <c r="H56" s="798">
        <v>8</v>
      </c>
      <c r="I56" s="799">
        <v>9</v>
      </c>
    </row>
    <row r="57" spans="1:9" ht="12.75">
      <c r="A57" s="869">
        <v>9</v>
      </c>
      <c r="B57" s="869">
        <v>750</v>
      </c>
      <c r="C57" s="869">
        <v>75095</v>
      </c>
      <c r="D57" s="872" t="s">
        <v>500</v>
      </c>
      <c r="E57" s="875" t="s">
        <v>495</v>
      </c>
      <c r="F57" s="875">
        <v>2020</v>
      </c>
      <c r="G57" s="881">
        <f>I57</f>
        <v>659372</v>
      </c>
      <c r="H57" s="800" t="s">
        <v>489</v>
      </c>
      <c r="I57" s="809">
        <f>I58+I59</f>
        <v>659372</v>
      </c>
    </row>
    <row r="58" spans="1:9" ht="12.75">
      <c r="A58" s="870"/>
      <c r="B58" s="870"/>
      <c r="C58" s="870"/>
      <c r="D58" s="873"/>
      <c r="E58" s="876"/>
      <c r="F58" s="876"/>
      <c r="G58" s="882"/>
      <c r="H58" s="802" t="s">
        <v>490</v>
      </c>
      <c r="I58" s="810">
        <v>98906</v>
      </c>
    </row>
    <row r="59" spans="1:9" ht="25.5">
      <c r="A59" s="870"/>
      <c r="B59" s="870"/>
      <c r="C59" s="870"/>
      <c r="D59" s="873"/>
      <c r="E59" s="876"/>
      <c r="F59" s="876"/>
      <c r="G59" s="882"/>
      <c r="H59" s="804" t="s">
        <v>491</v>
      </c>
      <c r="I59" s="810">
        <v>560466</v>
      </c>
    </row>
    <row r="60" spans="1:9" ht="12.75">
      <c r="A60" s="871"/>
      <c r="B60" s="871"/>
      <c r="C60" s="871"/>
      <c r="D60" s="874"/>
      <c r="E60" s="877"/>
      <c r="F60" s="877"/>
      <c r="G60" s="883"/>
      <c r="H60" s="802" t="s">
        <v>492</v>
      </c>
      <c r="I60" s="811">
        <v>0</v>
      </c>
    </row>
    <row r="61" spans="1:9" ht="12.75">
      <c r="A61" s="869">
        <v>10</v>
      </c>
      <c r="B61" s="869">
        <v>750</v>
      </c>
      <c r="C61" s="869">
        <v>75095</v>
      </c>
      <c r="D61" s="872" t="s">
        <v>501</v>
      </c>
      <c r="E61" s="875" t="s">
        <v>495</v>
      </c>
      <c r="F61" s="875">
        <v>2020</v>
      </c>
      <c r="G61" s="881">
        <f>I61</f>
        <v>133812</v>
      </c>
      <c r="H61" s="800" t="s">
        <v>489</v>
      </c>
      <c r="I61" s="809">
        <f>I62+I63</f>
        <v>133812</v>
      </c>
    </row>
    <row r="62" spans="1:9" ht="12.75">
      <c r="A62" s="870"/>
      <c r="B62" s="870"/>
      <c r="C62" s="870"/>
      <c r="D62" s="873"/>
      <c r="E62" s="876"/>
      <c r="F62" s="876"/>
      <c r="G62" s="882"/>
      <c r="H62" s="802" t="s">
        <v>490</v>
      </c>
      <c r="I62" s="810">
        <v>133812</v>
      </c>
    </row>
    <row r="63" spans="1:9" ht="25.5">
      <c r="A63" s="870"/>
      <c r="B63" s="870"/>
      <c r="C63" s="870"/>
      <c r="D63" s="873"/>
      <c r="E63" s="876"/>
      <c r="F63" s="876"/>
      <c r="G63" s="882"/>
      <c r="H63" s="804" t="s">
        <v>491</v>
      </c>
      <c r="I63" s="810">
        <v>0</v>
      </c>
    </row>
    <row r="64" spans="1:9" ht="12.75">
      <c r="A64" s="871"/>
      <c r="B64" s="871"/>
      <c r="C64" s="871"/>
      <c r="D64" s="874"/>
      <c r="E64" s="877"/>
      <c r="F64" s="877"/>
      <c r="G64" s="883"/>
      <c r="H64" s="802" t="s">
        <v>492</v>
      </c>
      <c r="I64" s="811">
        <v>0</v>
      </c>
    </row>
    <row r="65" spans="1:9" ht="12.75">
      <c r="A65" s="869">
        <v>11</v>
      </c>
      <c r="B65" s="869">
        <v>750</v>
      </c>
      <c r="C65" s="869">
        <v>75095</v>
      </c>
      <c r="D65" s="872" t="s">
        <v>502</v>
      </c>
      <c r="E65" s="875" t="s">
        <v>495</v>
      </c>
      <c r="F65" s="875">
        <v>2020</v>
      </c>
      <c r="G65" s="881">
        <f>I65</f>
        <v>108927</v>
      </c>
      <c r="H65" s="800" t="s">
        <v>489</v>
      </c>
      <c r="I65" s="809">
        <f>I66+I67</f>
        <v>108927</v>
      </c>
    </row>
    <row r="66" spans="1:9" ht="12.75">
      <c r="A66" s="870"/>
      <c r="B66" s="870"/>
      <c r="C66" s="870"/>
      <c r="D66" s="873"/>
      <c r="E66" s="876"/>
      <c r="F66" s="876"/>
      <c r="G66" s="882"/>
      <c r="H66" s="802" t="s">
        <v>490</v>
      </c>
      <c r="I66" s="810">
        <v>108927</v>
      </c>
    </row>
    <row r="67" spans="1:9" ht="25.5">
      <c r="A67" s="870"/>
      <c r="B67" s="870"/>
      <c r="C67" s="870"/>
      <c r="D67" s="873"/>
      <c r="E67" s="876"/>
      <c r="F67" s="876"/>
      <c r="G67" s="882"/>
      <c r="H67" s="804" t="s">
        <v>491</v>
      </c>
      <c r="I67" s="810">
        <v>0</v>
      </c>
    </row>
    <row r="68" spans="1:9" ht="12.75">
      <c r="A68" s="871"/>
      <c r="B68" s="871"/>
      <c r="C68" s="871"/>
      <c r="D68" s="874"/>
      <c r="E68" s="877"/>
      <c r="F68" s="877"/>
      <c r="G68" s="883"/>
      <c r="H68" s="802" t="s">
        <v>492</v>
      </c>
      <c r="I68" s="811">
        <v>0</v>
      </c>
    </row>
    <row r="69" spans="1:9" ht="12.75">
      <c r="A69" s="869">
        <v>12</v>
      </c>
      <c r="B69" s="869">
        <v>750</v>
      </c>
      <c r="C69" s="869">
        <v>75095</v>
      </c>
      <c r="D69" s="872" t="s">
        <v>503</v>
      </c>
      <c r="E69" s="875" t="s">
        <v>495</v>
      </c>
      <c r="F69" s="875">
        <v>2020</v>
      </c>
      <c r="G69" s="881">
        <f>I69</f>
        <v>120000</v>
      </c>
      <c r="H69" s="800" t="s">
        <v>489</v>
      </c>
      <c r="I69" s="809">
        <f>I70+I71</f>
        <v>120000</v>
      </c>
    </row>
    <row r="70" spans="1:9" ht="12.75">
      <c r="A70" s="870"/>
      <c r="B70" s="870"/>
      <c r="C70" s="870"/>
      <c r="D70" s="873"/>
      <c r="E70" s="876"/>
      <c r="F70" s="876"/>
      <c r="G70" s="882"/>
      <c r="H70" s="802" t="s">
        <v>490</v>
      </c>
      <c r="I70" s="810">
        <v>120000</v>
      </c>
    </row>
    <row r="71" spans="1:9" ht="25.5">
      <c r="A71" s="870"/>
      <c r="B71" s="870"/>
      <c r="C71" s="870"/>
      <c r="D71" s="873"/>
      <c r="E71" s="876"/>
      <c r="F71" s="876"/>
      <c r="G71" s="882"/>
      <c r="H71" s="804" t="s">
        <v>491</v>
      </c>
      <c r="I71" s="810">
        <v>0</v>
      </c>
    </row>
    <row r="72" spans="1:9" ht="12.75">
      <c r="A72" s="871"/>
      <c r="B72" s="871"/>
      <c r="C72" s="871"/>
      <c r="D72" s="874"/>
      <c r="E72" s="877"/>
      <c r="F72" s="877"/>
      <c r="G72" s="883"/>
      <c r="H72" s="802" t="s">
        <v>492</v>
      </c>
      <c r="I72" s="811">
        <v>0</v>
      </c>
    </row>
    <row r="73" spans="1:9" ht="12.75">
      <c r="A73" s="869">
        <v>13</v>
      </c>
      <c r="B73" s="869">
        <v>851</v>
      </c>
      <c r="C73" s="869">
        <v>85195</v>
      </c>
      <c r="D73" s="872" t="s">
        <v>504</v>
      </c>
      <c r="E73" s="875" t="s">
        <v>495</v>
      </c>
      <c r="F73" s="875">
        <v>2020</v>
      </c>
      <c r="G73" s="881">
        <f>I73</f>
        <v>475000</v>
      </c>
      <c r="H73" s="800" t="s">
        <v>489</v>
      </c>
      <c r="I73" s="809">
        <f>I74+I75+I76</f>
        <v>475000</v>
      </c>
    </row>
    <row r="74" spans="1:9" ht="12.75">
      <c r="A74" s="870"/>
      <c r="B74" s="870"/>
      <c r="C74" s="870"/>
      <c r="D74" s="873"/>
      <c r="E74" s="876"/>
      <c r="F74" s="876"/>
      <c r="G74" s="882"/>
      <c r="H74" s="802" t="s">
        <v>490</v>
      </c>
      <c r="I74" s="810">
        <v>475000</v>
      </c>
    </row>
    <row r="75" spans="1:9" ht="25.5">
      <c r="A75" s="870"/>
      <c r="B75" s="870"/>
      <c r="C75" s="870"/>
      <c r="D75" s="873"/>
      <c r="E75" s="876"/>
      <c r="F75" s="876"/>
      <c r="G75" s="882"/>
      <c r="H75" s="804" t="s">
        <v>491</v>
      </c>
      <c r="I75" s="810">
        <v>0</v>
      </c>
    </row>
    <row r="76" spans="1:9" ht="12.75">
      <c r="A76" s="871"/>
      <c r="B76" s="871"/>
      <c r="C76" s="871"/>
      <c r="D76" s="874"/>
      <c r="E76" s="877"/>
      <c r="F76" s="877"/>
      <c r="G76" s="883"/>
      <c r="H76" s="802" t="s">
        <v>492</v>
      </c>
      <c r="I76" s="811">
        <v>0</v>
      </c>
    </row>
    <row r="77" spans="1:9" ht="12.75">
      <c r="A77" s="869">
        <v>14</v>
      </c>
      <c r="B77" s="869">
        <v>851</v>
      </c>
      <c r="C77" s="869">
        <v>85195</v>
      </c>
      <c r="D77" s="872" t="s">
        <v>505</v>
      </c>
      <c r="E77" s="875" t="s">
        <v>495</v>
      </c>
      <c r="F77" s="875">
        <v>2020</v>
      </c>
      <c r="G77" s="881">
        <f>I77</f>
        <v>250000</v>
      </c>
      <c r="H77" s="800" t="s">
        <v>489</v>
      </c>
      <c r="I77" s="809">
        <f>I78+I79+I80</f>
        <v>250000</v>
      </c>
    </row>
    <row r="78" spans="1:9" ht="12.75">
      <c r="A78" s="870"/>
      <c r="B78" s="870"/>
      <c r="C78" s="870"/>
      <c r="D78" s="873"/>
      <c r="E78" s="876"/>
      <c r="F78" s="876"/>
      <c r="G78" s="882"/>
      <c r="H78" s="802" t="s">
        <v>490</v>
      </c>
      <c r="I78" s="810">
        <v>250000</v>
      </c>
    </row>
    <row r="79" spans="1:9" ht="25.5">
      <c r="A79" s="870"/>
      <c r="B79" s="870"/>
      <c r="C79" s="870"/>
      <c r="D79" s="873"/>
      <c r="E79" s="876"/>
      <c r="F79" s="876"/>
      <c r="G79" s="882"/>
      <c r="H79" s="804" t="s">
        <v>491</v>
      </c>
      <c r="I79" s="810">
        <v>0</v>
      </c>
    </row>
    <row r="80" spans="1:9" ht="12.75">
      <c r="A80" s="871"/>
      <c r="B80" s="871"/>
      <c r="C80" s="871"/>
      <c r="D80" s="874"/>
      <c r="E80" s="877"/>
      <c r="F80" s="877"/>
      <c r="G80" s="883"/>
      <c r="H80" s="802" t="s">
        <v>492</v>
      </c>
      <c r="I80" s="811">
        <v>0</v>
      </c>
    </row>
    <row r="81" spans="1:9" ht="12.75">
      <c r="A81" s="869">
        <v>15</v>
      </c>
      <c r="B81" s="869">
        <v>855</v>
      </c>
      <c r="C81" s="869">
        <v>85510</v>
      </c>
      <c r="D81" s="872" t="s">
        <v>506</v>
      </c>
      <c r="E81" s="875" t="s">
        <v>507</v>
      </c>
      <c r="F81" s="875">
        <v>2020</v>
      </c>
      <c r="G81" s="881">
        <f>I81</f>
        <v>50000</v>
      </c>
      <c r="H81" s="800" t="s">
        <v>489</v>
      </c>
      <c r="I81" s="809">
        <f>I82+I83+I84</f>
        <v>50000</v>
      </c>
    </row>
    <row r="82" spans="1:9" ht="12.75">
      <c r="A82" s="870"/>
      <c r="B82" s="870"/>
      <c r="C82" s="870"/>
      <c r="D82" s="873"/>
      <c r="E82" s="876"/>
      <c r="F82" s="876"/>
      <c r="G82" s="882"/>
      <c r="H82" s="802" t="s">
        <v>490</v>
      </c>
      <c r="I82" s="810">
        <v>50000</v>
      </c>
    </row>
    <row r="83" spans="1:9" ht="25.5">
      <c r="A83" s="870"/>
      <c r="B83" s="870"/>
      <c r="C83" s="870"/>
      <c r="D83" s="873"/>
      <c r="E83" s="876"/>
      <c r="F83" s="876"/>
      <c r="G83" s="882"/>
      <c r="H83" s="804" t="s">
        <v>491</v>
      </c>
      <c r="I83" s="810">
        <v>0</v>
      </c>
    </row>
    <row r="84" spans="1:9" ht="12.75">
      <c r="A84" s="871"/>
      <c r="B84" s="871"/>
      <c r="C84" s="871"/>
      <c r="D84" s="874"/>
      <c r="E84" s="877"/>
      <c r="F84" s="877"/>
      <c r="G84" s="883"/>
      <c r="H84" s="802" t="s">
        <v>492</v>
      </c>
      <c r="I84" s="811">
        <v>0</v>
      </c>
    </row>
    <row r="85" spans="1:9" ht="12.75">
      <c r="A85" s="888" t="s">
        <v>508</v>
      </c>
      <c r="B85" s="889"/>
      <c r="C85" s="889"/>
      <c r="D85" s="889"/>
      <c r="E85" s="890"/>
      <c r="F85" s="897">
        <v>2020</v>
      </c>
      <c r="G85" s="900">
        <f>G81+G77+G73+G69+G65+G61+G57+G41+G37+G33+G29+G25+G21+G17+G13</f>
        <v>13789311</v>
      </c>
      <c r="H85" s="800" t="s">
        <v>489</v>
      </c>
      <c r="I85" s="806">
        <f>I81+I77+I73+I69+I65+I61+I57+I41+I37+I33+I29+I25+I21+I17+I13</f>
        <v>13789311</v>
      </c>
    </row>
    <row r="86" spans="1:9" ht="13.5">
      <c r="A86" s="891"/>
      <c r="B86" s="892"/>
      <c r="C86" s="892"/>
      <c r="D86" s="892"/>
      <c r="E86" s="893"/>
      <c r="F86" s="898"/>
      <c r="G86" s="901"/>
      <c r="H86" s="819" t="s">
        <v>490</v>
      </c>
      <c r="I86" s="820">
        <f>I82+I78+I74+I70+I66+I62+I58+I42+I38+I34+I30+I26+I22+I18+I14</f>
        <v>6231150</v>
      </c>
    </row>
    <row r="87" spans="1:9" ht="27">
      <c r="A87" s="891"/>
      <c r="B87" s="892"/>
      <c r="C87" s="892"/>
      <c r="D87" s="892"/>
      <c r="E87" s="893"/>
      <c r="F87" s="898"/>
      <c r="G87" s="901"/>
      <c r="H87" s="821" t="s">
        <v>491</v>
      </c>
      <c r="I87" s="820">
        <f>I83+I79+I75+I71+I67+I63+I59+I43+I39+I35+I31+I27+I23+I19+I15</f>
        <v>4794100</v>
      </c>
    </row>
    <row r="88" spans="1:9" ht="13.5">
      <c r="A88" s="894"/>
      <c r="B88" s="895"/>
      <c r="C88" s="895"/>
      <c r="D88" s="895"/>
      <c r="E88" s="896"/>
      <c r="F88" s="899"/>
      <c r="G88" s="902"/>
      <c r="H88" s="819" t="s">
        <v>492</v>
      </c>
      <c r="I88" s="820">
        <f>I84+I80+I76+I72+I68+I64+I60+I44+I40+I36+I32+I28+I24+I20+I16</f>
        <v>2764061</v>
      </c>
    </row>
    <row r="98" ht="15">
      <c r="E98" s="818" t="s">
        <v>510</v>
      </c>
    </row>
  </sheetData>
  <sheetProtection/>
  <mergeCells count="114">
    <mergeCell ref="A85:E88"/>
    <mergeCell ref="F85:F88"/>
    <mergeCell ref="G85:G88"/>
    <mergeCell ref="G77:G80"/>
    <mergeCell ref="A81:A84"/>
    <mergeCell ref="B81:B84"/>
    <mergeCell ref="C81:C84"/>
    <mergeCell ref="D81:D84"/>
    <mergeCell ref="E81:E84"/>
    <mergeCell ref="F81:F84"/>
    <mergeCell ref="G81:G84"/>
    <mergeCell ref="A77:A80"/>
    <mergeCell ref="B77:B80"/>
    <mergeCell ref="C77:C80"/>
    <mergeCell ref="D77:D80"/>
    <mergeCell ref="E77:E80"/>
    <mergeCell ref="F77:F80"/>
    <mergeCell ref="G69:G72"/>
    <mergeCell ref="A73:A76"/>
    <mergeCell ref="B73:B76"/>
    <mergeCell ref="C73:C76"/>
    <mergeCell ref="D73:D76"/>
    <mergeCell ref="E73:E76"/>
    <mergeCell ref="F73:F76"/>
    <mergeCell ref="G73:G76"/>
    <mergeCell ref="A69:A72"/>
    <mergeCell ref="B69:B72"/>
    <mergeCell ref="C69:C72"/>
    <mergeCell ref="D69:D72"/>
    <mergeCell ref="E69:E72"/>
    <mergeCell ref="F69:F72"/>
    <mergeCell ref="G61:G64"/>
    <mergeCell ref="A65:A68"/>
    <mergeCell ref="B65:B68"/>
    <mergeCell ref="C65:C68"/>
    <mergeCell ref="D65:D68"/>
    <mergeCell ref="E65:E68"/>
    <mergeCell ref="G57:G60"/>
    <mergeCell ref="F65:F68"/>
    <mergeCell ref="G65:G68"/>
    <mergeCell ref="A61:A64"/>
    <mergeCell ref="B61:B64"/>
    <mergeCell ref="C61:C64"/>
    <mergeCell ref="D61:D64"/>
    <mergeCell ref="E61:E64"/>
    <mergeCell ref="F61:F64"/>
    <mergeCell ref="G41:G44"/>
    <mergeCell ref="A37:A40"/>
    <mergeCell ref="B37:B40"/>
    <mergeCell ref="I51:I55"/>
    <mergeCell ref="A57:A60"/>
    <mergeCell ref="B57:B60"/>
    <mergeCell ref="C57:C60"/>
    <mergeCell ref="D57:D60"/>
    <mergeCell ref="E57:E60"/>
    <mergeCell ref="F57:F60"/>
    <mergeCell ref="A41:A44"/>
    <mergeCell ref="B41:B44"/>
    <mergeCell ref="C41:C44"/>
    <mergeCell ref="D41:D44"/>
    <mergeCell ref="E41:E44"/>
    <mergeCell ref="F41:F44"/>
    <mergeCell ref="A33:A36"/>
    <mergeCell ref="B33:B36"/>
    <mergeCell ref="C33:C36"/>
    <mergeCell ref="D33:D36"/>
    <mergeCell ref="E33:E36"/>
    <mergeCell ref="G37:G40"/>
    <mergeCell ref="F29:F32"/>
    <mergeCell ref="C37:C40"/>
    <mergeCell ref="D37:D40"/>
    <mergeCell ref="E37:E40"/>
    <mergeCell ref="F37:F40"/>
    <mergeCell ref="G29:G32"/>
    <mergeCell ref="G25:G28"/>
    <mergeCell ref="A21:A24"/>
    <mergeCell ref="B21:B24"/>
    <mergeCell ref="F33:F36"/>
    <mergeCell ref="G33:G36"/>
    <mergeCell ref="A29:A32"/>
    <mergeCell ref="B29:B32"/>
    <mergeCell ref="C29:C32"/>
    <mergeCell ref="D29:D32"/>
    <mergeCell ref="E29:E32"/>
    <mergeCell ref="A25:A28"/>
    <mergeCell ref="B25:B28"/>
    <mergeCell ref="C25:C28"/>
    <mergeCell ref="D25:D28"/>
    <mergeCell ref="E25:E28"/>
    <mergeCell ref="F25:F28"/>
    <mergeCell ref="C21:C24"/>
    <mergeCell ref="D21:D24"/>
    <mergeCell ref="E21:E24"/>
    <mergeCell ref="F21:F24"/>
    <mergeCell ref="F13:F16"/>
    <mergeCell ref="G13:G16"/>
    <mergeCell ref="G17:G20"/>
    <mergeCell ref="G21:G24"/>
    <mergeCell ref="A17:A20"/>
    <mergeCell ref="B17:B20"/>
    <mergeCell ref="C17:C20"/>
    <mergeCell ref="D17:D20"/>
    <mergeCell ref="E17:E20"/>
    <mergeCell ref="F17:F20"/>
    <mergeCell ref="G1:I1"/>
    <mergeCell ref="G2:I2"/>
    <mergeCell ref="G3:I3"/>
    <mergeCell ref="A5:I5"/>
    <mergeCell ref="I7:I11"/>
    <mergeCell ref="A13:A16"/>
    <mergeCell ref="B13:B16"/>
    <mergeCell ref="C13:C16"/>
    <mergeCell ref="D13:D16"/>
    <mergeCell ref="E13:E1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L.M.</dc:creator>
  <cp:keywords/>
  <dc:description/>
  <cp:lastModifiedBy>AniaB</cp:lastModifiedBy>
  <cp:lastPrinted>2019-12-13T12:01:36Z</cp:lastPrinted>
  <dcterms:created xsi:type="dcterms:W3CDTF">2007-10-30T07:10:39Z</dcterms:created>
  <dcterms:modified xsi:type="dcterms:W3CDTF">2019-12-13T12:04:19Z</dcterms:modified>
  <cp:category/>
  <cp:version/>
  <cp:contentType/>
  <cp:contentStatus/>
</cp:coreProperties>
</file>