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6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<sst xmlns="http://schemas.openxmlformats.org/spreadsheetml/2006/main" count="1260" uniqueCount="511">
  <si>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</si>
  <si>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</si>
  <si>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</si>
  <si>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</si>
  <si>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</si>
  <si>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</si>
  <si>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</si>
  <si>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</si>
  <si>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</si>
  <si>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</si>
  <si>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</si>
  <si>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</si>
  <si>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</si>
  <si>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</si>
  <si>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</si>
  <si>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</si>
  <si>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</si>
  <si>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</si>
  <si>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</si>
  <si>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</si>
  <si>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</si>
  <si>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</si>
  <si>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</si>
  <si>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</si>
  <si>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</si>
  <si>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</si>
  <si>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</si>
  <si>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</si>
  <si>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</si>
  <si>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</si>
  <si>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</si>
  <si>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</si>
  <si>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</si>
  <si>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</si>
  <si>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</si>
  <si>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</si>
  <si>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</si>
  <si>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</si>
  <si>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</si>
  <si>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</si>
  <si>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</si>
  <si>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</si>
  <si>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</si>
  <si>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</si>
  <si>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</si>
  <si>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</si>
  <si>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</si>
  <si>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</si>
  <si>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</si>
  <si>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</si>
  <si>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</si>
  <si>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</si>
  <si>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</si>
  <si>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</si>
  <si>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</si>
  <si>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</si>
  <si>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</si>
  <si>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</si>
  <si>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</si>
  <si>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</si>
  <si>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</si>
  <si>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</si>
  <si>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</si>
  <si>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</si>
  <si>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</si>
  <si>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</si>
  <si>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</si>
  <si>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</si>
  <si>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</si>
  <si>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</si>
  <si>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</si>
  <si>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</si>
  <si>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</si>
  <si>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</si>
  <si>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</si>
  <si>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</si>
  <si>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</si>
  <si>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</si>
  <si>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</si>
  <si>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</si>
  <si>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</si>
  <si>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</si>
  <si>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</si>
  <si>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</si>
  <si>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</si>
  <si>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</si>
  <si>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</si>
  <si>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</si>
  <si>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</si>
  <si>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</si>
  <si>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</si>
  <si>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</si>
  <si>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</si>
  <si>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</si>
  <si>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</si>
  <si>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</si>
  <si>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</si>
  <si>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</si>
  <si>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</si>
  <si>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</si>
  <si>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</si>
  <si>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</si>
  <si>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</si>
  <si>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</si>
  <si>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</si>
  <si>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</si>
  <si>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</si>
  <si>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</si>
  <si>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</si>
  <si>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</si>
  <si>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</si>
  <si>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</si>
  <si>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</si>
  <si>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</si>
  <si>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</si>
  <si>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</si>
  <si>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</si>
  <si>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</si>
  <si>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</si>
  <si>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</si>
  <si>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</si>
  <si>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</si>
  <si>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</si>
  <si>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</si>
  <si>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</si>
  <si>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</si>
  <si>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</si>
  <si>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</si>
  <si>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</si>
  <si>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</si>
  <si>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</si>
  <si>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</si>
  <si>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</si>
  <si>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</si>
  <si>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</si>
  <si>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</si>
  <si>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</si>
  <si>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</si>
  <si>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</si>
  <si>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</si>
  <si>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</si>
  <si>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</si>
  <si>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</si>
  <si>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</si>
  <si>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</si>
  <si>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</si>
  <si>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</si>
  <si>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</si>
  <si>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</si>
  <si>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</si>
  <si>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</si>
  <si>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</si>
  <si>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</si>
  <si>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</si>
  <si>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</si>
  <si>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</si>
  <si>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</si>
  <si>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</si>
  <si>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</si>
  <si>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</si>
  <si>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</si>
  <si>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</si>
  <si>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</si>
  <si>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</si>
  <si>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</si>
  <si>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</si>
  <si>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</si>
  <si>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</si>
  <si>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</si>
  <si>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</si>
  <si>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</si>
  <si>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</si>
  <si>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</si>
  <si>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</si>
  <si>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</si>
  <si>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</si>
  <si>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</si>
  <si>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</si>
  <si>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</si>
  <si>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</si>
  <si>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</si>
  <si>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</si>
  <si>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</si>
  <si>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</si>
  <si>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</si>
  <si>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</si>
  <si>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</si>
  <si>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</si>
  <si>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</si>
  <si>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</si>
  <si>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</si>
  <si>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</si>
  <si>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</si>
  <si>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</si>
  <si>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</si>
  <si>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</si>
  <si>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</si>
  <si>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</si>
  <si>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</si>
  <si>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</si>
  <si>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</si>
  <si>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</si>
  <si>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</si>
  <si>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</si>
  <si>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</si>
  <si>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</si>
  <si>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</si>
  <si>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</si>
  <si>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</si>
  <si>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</si>
  <si>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</si>
  <si>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</si>
  <si>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</si>
  <si>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</si>
  <si>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</si>
  <si>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</si>
  <si>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</si>
  <si>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</si>
  <si>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</si>
  <si>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</si>
  <si>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</si>
  <si>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</si>
  <si>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</si>
  <si>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</si>
  <si>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</si>
  <si>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</si>
  <si>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</si>
  <si>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</si>
  <si>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</si>
  <si>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</si>
  <si>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</si>
  <si>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</si>
  <si>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</si>
  <si>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</si>
  <si>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</si>
  <si>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</si>
  <si>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</si>
  <si>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</si>
  <si>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</si>
  <si>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</si>
  <si>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</si>
  <si>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</si>
  <si>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</si>
  <si>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</si>
  <si>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</si>
  <si>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</si>
  <si>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</si>
  <si>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</si>
  <si>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</si>
  <si>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</si>
  <si>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</si>
  <si>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</si>
  <si>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</si>
  <si>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</si>
  <si>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</si>
  <si>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</si>
  <si>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</si>
  <si>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</si>
  <si>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</si>
  <si>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</si>
  <si>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</si>
  <si>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</si>
  <si>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</si>
  <si>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</si>
  <si>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</si>
  <si>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</si>
  <si>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</si>
  <si>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</si>
  <si>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</si>
  <si>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</si>
  <si>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</si>
  <si>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</si>
  <si>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</si>
  <si>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</si>
  <si>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</si>
  <si>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</si>
  <si>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</si>
  <si>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</si>
  <si>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</si>
  <si>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</si>
  <si>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</si>
  <si>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</si>
  <si>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</si>
  <si>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</si>
  <si>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</si>
  <si>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</si>
  <si>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</si>
  <si>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</si>
  <si>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</si>
  <si>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</si>
  <si>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</si>
  <si>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</si>
  <si>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</si>
  <si>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</si>
  <si>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</si>
  <si>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</si>
  <si>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</si>
  <si>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</si>
  <si>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</si>
  <si>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</si>
  <si>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</si>
  <si>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</si>
  <si>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 xml:space="preserve">Wydatki zwiazane z gromadzeniem środków z opłat za </t>
  </si>
  <si>
    <t xml:space="preserve">Kultura fizyczna i sport </t>
  </si>
  <si>
    <t>Dotacje celowe otrzymane z budżetu państwa na realizację inwestycji i zakupów</t>
  </si>
  <si>
    <t>Jednostki specjal.poradnictwa, mieszk</t>
  </si>
  <si>
    <t>chronione i ośrodki interwencji kryzysowej</t>
  </si>
  <si>
    <t>Ochrona zabytków i opieka nad zabytkami</t>
  </si>
  <si>
    <t xml:space="preserve">Rady Powiatu w Świdwinie </t>
  </si>
  <si>
    <t>w zł</t>
  </si>
  <si>
    <t>Załącznik nr 2 do Uchwały</t>
  </si>
  <si>
    <t>§ 950</t>
  </si>
  <si>
    <t>w zł.</t>
  </si>
  <si>
    <t xml:space="preserve">w zł </t>
  </si>
  <si>
    <t>Załącznik Nr 9 do uchwały</t>
  </si>
  <si>
    <t xml:space="preserve">Obiekty sportowe </t>
  </si>
  <si>
    <t>Zespół Placówek Specjalnych w Sławoborzu</t>
  </si>
  <si>
    <t>Szkoły zawodowe specjalne</t>
  </si>
  <si>
    <t>Ośrodki rewalidacyjno-wychowawcze</t>
  </si>
  <si>
    <t>Starostwo Powiatowe(15% w dyspoz.ZP )</t>
  </si>
  <si>
    <t xml:space="preserve">strona - 39 - </t>
  </si>
  <si>
    <t>ZPO w Połczynie-Zdroju</t>
  </si>
  <si>
    <t xml:space="preserve">            Załącznik nr 1 do Uchwały </t>
  </si>
  <si>
    <t>inwestycyjnych  własnych powiatu   ( rezerwa ministra )</t>
  </si>
  <si>
    <t xml:space="preserve">Środki na dofinansowanie własnych inwestycji gmin( związków gmin), powiatów </t>
  </si>
  <si>
    <t xml:space="preserve">Składki na ubezpieczenia zdrowotne   </t>
  </si>
  <si>
    <t>Zakłady op-lecznicze i pielęgn.-opiekuń.</t>
  </si>
  <si>
    <t>Rady Powiatu w Świdwinie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</si>
  <si>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</si>
  <si>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</si>
  <si>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</si>
  <si>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</si>
  <si>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</si>
  <si>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</si>
  <si>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</si>
  <si>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</si>
  <si>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</si>
  <si>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</si>
  <si>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0 550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</si>
  <si>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</si>
  <si>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</si>
  <si>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</si>
  <si>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</si>
  <si>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</si>
  <si>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</si>
  <si>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</si>
  <si>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 xml:space="preserve">Starostwo Powiatowe  </t>
  </si>
  <si>
    <t xml:space="preserve">                                                                                                    Rady Powiatu w  Świdwinie </t>
  </si>
  <si>
    <t>Specjalne ośrodki szklono - wychowawcze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</si>
  <si>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</si>
  <si>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</si>
  <si>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</si>
  <si>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</si>
  <si>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Wpływy z wpłat gmin i powiatów na rzecz innych jednostek samorządy terytorialnego</t>
  </si>
  <si>
    <t>Wynagrodź.</t>
  </si>
  <si>
    <t>reali. Zadań</t>
  </si>
  <si>
    <t xml:space="preserve">finansów. </t>
  </si>
  <si>
    <t>incesty-</t>
  </si>
  <si>
    <t>cyje</t>
  </si>
  <si>
    <t xml:space="preserve">Dotacje  celowe w ramach programów finansowanych z udziałem środków europejskich 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</si>
  <si>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</si>
  <si>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</si>
  <si>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</si>
  <si>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</si>
  <si>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</si>
  <si>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</si>
  <si>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</si>
  <si>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w wychowaniu dzieci </t>
  </si>
  <si>
    <t>wychowawczego  oraz dodatku do zryczałtowanej kwoty stanowiących pomoc państwa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</si>
  <si>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</si>
  <si>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</si>
  <si>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</si>
  <si>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</si>
  <si>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</si>
  <si>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>Dotacje celowe w ramach programów finansowanych z udziałem środków europejskich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</si>
  <si>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</si>
  <si>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</si>
  <si>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</si>
  <si>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>publicznych na realizację zadań bieżących jednostek zaliczanych do  sektora fin.publiczn</t>
  </si>
  <si>
    <t>(zw. pow.), sam. wojew, pozyskane z innych źródeł ( PROW, RWiK,schetyn.WFOŚiGW )</t>
  </si>
  <si>
    <t>Działalność placówek opiek.-wych-</t>
  </si>
  <si>
    <t xml:space="preserve">niepełnosprawnych ( WTZ) </t>
  </si>
  <si>
    <t xml:space="preserve">Ochrona zabytków i opieka nad zabytkami </t>
  </si>
  <si>
    <t xml:space="preserve">Dochody i wydatki związane z realizacją zadań z zakresu gospodarki komunalnej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</si>
  <si>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</si>
  <si>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</si>
  <si>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</si>
  <si>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</si>
  <si>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</si>
  <si>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</si>
  <si>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 xml:space="preserve">                                                                                                    Załącznik Nr 8 do uchwały</t>
  </si>
  <si>
    <t>Załącznik Nr 10 do uchwały</t>
  </si>
  <si>
    <t xml:space="preserve">strona - 42 - </t>
  </si>
  <si>
    <t xml:space="preserve">strona - 43 - </t>
  </si>
  <si>
    <t>WYMIAR  SPRAWIEDLIWOŚCI</t>
  </si>
  <si>
    <t>Dotacje podmiotowe dla jednostek spoza sektora finansów publicznych</t>
  </si>
  <si>
    <t>na 2018 rok.</t>
  </si>
  <si>
    <t>na 2018 rok</t>
  </si>
  <si>
    <t>0 490</t>
  </si>
  <si>
    <t>na 2018 r</t>
  </si>
  <si>
    <t xml:space="preserve">Brnżowe szkoły I i II stopnia </t>
  </si>
  <si>
    <t xml:space="preserve">Technika </t>
  </si>
  <si>
    <t xml:space="preserve">dla dzieci i młodzieży w gimnazjach i klasach </t>
  </si>
  <si>
    <t>dotychczas.gimnazjum prowadzonych  w innych</t>
  </si>
  <si>
    <t>typach szkół,Liceach ogólnok.technikach, branż</t>
  </si>
  <si>
    <t xml:space="preserve">szkołach I stopnia i klasach dotychcas.szkoły </t>
  </si>
  <si>
    <t xml:space="preserve">zawodowej prowadzonych w branżowych </t>
  </si>
  <si>
    <t xml:space="preserve">szkołach I stopnia oraz szkołach artystycznych </t>
  </si>
  <si>
    <t>Kwalifikacyjne kursy zawodowe</t>
  </si>
  <si>
    <t>Szkolne schroniska młodzieżowe</t>
  </si>
  <si>
    <t>Policealna Szkoła  EDU NET Świdwin</t>
  </si>
  <si>
    <t>"Nasze wsparcie twój sukces "</t>
  </si>
  <si>
    <t>0 950</t>
  </si>
  <si>
    <t xml:space="preserve">Wpływy z tytułu kar i odszkodowań  wynikających z umów </t>
  </si>
  <si>
    <t>0 670</t>
  </si>
  <si>
    <t xml:space="preserve">Wpływy z opłat za korzystanie z wyżywienia  w jednostkach realizujących zadania </t>
  </si>
  <si>
    <t xml:space="preserve">z zakresu wychowania przedszkolnego </t>
  </si>
  <si>
    <t xml:space="preserve">Wpływy z różnych opłat </t>
  </si>
  <si>
    <t>Komendy powiatowe Państw.Straży Pożarn.</t>
  </si>
  <si>
    <t xml:space="preserve">Starostwo Powiatowe </t>
  </si>
  <si>
    <t xml:space="preserve">Starostwo  Powiatowe </t>
  </si>
  <si>
    <t xml:space="preserve">Szkolne schroniska młodzieżowe </t>
  </si>
  <si>
    <t xml:space="preserve">Wpływy z usług </t>
  </si>
  <si>
    <r>
      <t xml:space="preserve">i zakupów inwestycyjnych </t>
    </r>
    <r>
      <rPr>
        <sz val="7"/>
        <rFont val="Calibri"/>
        <family val="2"/>
      </rPr>
      <t xml:space="preserve">(UM P-Z 221.000zł , UG Sł,  150.00 zł , UMS-n 800.000 zł UG Świdw. 100.000 zł  ) </t>
    </r>
  </si>
  <si>
    <t>0 610</t>
  </si>
  <si>
    <t>porozumień z organami administracji rządowej w 2018 roku</t>
  </si>
  <si>
    <t xml:space="preserve">i ochrony środowiska  w 2018 r. </t>
  </si>
  <si>
    <t>między jednostkami samorządu terytorialnego w 2018 roku</t>
  </si>
  <si>
    <t>udzielone z budżetu Powiatu Świdwińskiego w 2018 r.</t>
  </si>
  <si>
    <t xml:space="preserve">Policealna Szkoła EDU NET  w Świdwinie </t>
  </si>
  <si>
    <t>realizowane przez podmioty należące do sektora finansów publicznych w 2018 r.</t>
  </si>
  <si>
    <t>realizowane przez podmioty nienależące do sektora finansów publicznych w 2018 r.</t>
  </si>
  <si>
    <t xml:space="preserve">                      Przychody i rozchody budżetu w 2018 roku</t>
  </si>
  <si>
    <t xml:space="preserve">strona - 28 - </t>
  </si>
  <si>
    <t xml:space="preserve">strona - 38 - </t>
  </si>
  <si>
    <t>strona  - 27 -</t>
  </si>
  <si>
    <t xml:space="preserve">strona - 29 - </t>
  </si>
  <si>
    <t xml:space="preserve">strona -      30 - </t>
  </si>
  <si>
    <t xml:space="preserve">strona  - 31 - </t>
  </si>
  <si>
    <t xml:space="preserve">strona - 32 - </t>
  </si>
  <si>
    <t xml:space="preserve">strona- 33 -  </t>
  </si>
  <si>
    <t xml:space="preserve">strona - 34- </t>
  </si>
  <si>
    <t>strona - 35 -</t>
  </si>
  <si>
    <t xml:space="preserve">strona - 36  - </t>
  </si>
  <si>
    <t xml:space="preserve">strona - 37 -  </t>
  </si>
  <si>
    <t xml:space="preserve">strona - 40  - </t>
  </si>
  <si>
    <t xml:space="preserve">strona - 44 - </t>
  </si>
  <si>
    <t xml:space="preserve">strona - 45 - </t>
  </si>
  <si>
    <t>Zadania inwestycyjne do realizacji w 2018 roku</t>
  </si>
  <si>
    <t>Jednostka</t>
  </si>
  <si>
    <t>Plan na 2018r.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</si>
  <si>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</si>
  <si>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</si>
  <si>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</si>
  <si>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</si>
  <si>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</si>
  <si>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</si>
  <si>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</si>
  <si>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</si>
  <si>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</si>
  <si>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</si>
  <si>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</si>
  <si>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</si>
  <si>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</si>
  <si>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ulic Kombatantów Polskich i Wojska Polskiego w miejscowości Świdwin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</si>
  <si>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</si>
  <si>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</si>
  <si>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</si>
  <si>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</si>
  <si>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</si>
  <si>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ulicy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</si>
  <si>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</si>
  <si>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Odbudowa przepustu drogowego w km 2+621 w ciągu drogi powiatowej Nr 1095Z Ogartowo - Czarne Sikory</t>
  </si>
  <si>
    <t>Zakupy inwestycyjne</t>
  </si>
  <si>
    <t>Budowa Regionalnej Infrastruktury Informacji Przestrzennej Województwa Zachodniopomorskiego na lata 2018-2020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</si>
  <si>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</si>
  <si>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</si>
  <si>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</si>
  <si>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</si>
  <si>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</si>
  <si>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</si>
  <si>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</si>
  <si>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Termomodernizacja Sali gimnastycznej przy Zespole Szkół Ponadgimnazjalnych im. Wł. Broniewskiego ul. Kościuszki 28 w Świdwinie - pod warunkiem uzyskania dofinansowania</t>
  </si>
  <si>
    <t>Budowa zewnętrznej instalacji kanalizacji deszczowej w budynku szpitala w Połczynie Zdroju</t>
  </si>
  <si>
    <t>Renowacja i odbudowa zabytkowego ogrodzenia na terenie zespołu pałacowo - parkowego w Krzecku</t>
  </si>
  <si>
    <t>Utworzenie miejsc rekreacyjnych nad rzeką Regą poprzez budowę dwóch przystani kajakowych na terenie Powiatu Świdwińskiego</t>
  </si>
  <si>
    <t xml:space="preserve">RAZEM </t>
  </si>
  <si>
    <t>strona - 46 -</t>
  </si>
  <si>
    <t>strona - 47 -</t>
  </si>
  <si>
    <t>Załącznik Nr 11 do Uchwały</t>
  </si>
  <si>
    <t xml:space="preserve">Wpływy z opłat egzaminacyjnych  oraz opłat za wydawanie ,świadectw, </t>
  </si>
  <si>
    <t xml:space="preserve">dyplomów, zaświadczeń, certyfikatów i ich duplikatów </t>
  </si>
  <si>
    <t xml:space="preserve">oraz środków, o których mowa w art.5 ust 3 pkt 5 lit. a i b  ustawy, lub płatności </t>
  </si>
  <si>
    <t>samorządu terytorialnego na dofinansowanie  własnych zadań inwestycyjnych</t>
  </si>
  <si>
    <t xml:space="preserve">oraz związków gmin lub związków powiatów  na dofinansowanie zadań bieżących </t>
  </si>
  <si>
    <t>I OCHRONA PRZECIWPOŻAROWA</t>
  </si>
  <si>
    <t>niepełnosprawnych (WTZ)</t>
  </si>
  <si>
    <r>
      <t xml:space="preserve">Pozostała działalność   </t>
    </r>
    <r>
      <rPr>
        <b/>
        <sz val="7"/>
        <rFont val="Calibri"/>
        <family val="2"/>
      </rPr>
      <t xml:space="preserve"> ( Nasze wsparcie twój sukces) </t>
    </r>
  </si>
  <si>
    <t>Centrum Placówek Opiek-Wych  Świdwin</t>
  </si>
  <si>
    <t>zleconych odrębnymi ustawami w 2018 roku</t>
  </si>
  <si>
    <t xml:space="preserve">Rehabilitacja  zawodowa i społeczna osób </t>
  </si>
  <si>
    <t>2018 r.</t>
  </si>
  <si>
    <t xml:space="preserve">                                  NrXXXVII/149/17 dnia 21.12.2017 r.  </t>
  </si>
  <si>
    <t>Nr XXXVII/149/17 z dnia  21.12.2017 r.</t>
  </si>
  <si>
    <t xml:space="preserve">NrXXXVII/149/17 z dnia 21.12.2017 r.  </t>
  </si>
  <si>
    <t xml:space="preserve">                            Nr XXXVII/149/17 z dnia  21.12.2017 r. </t>
  </si>
  <si>
    <t xml:space="preserve"> Nr XXXVII/149/17 z dnia 21.12.2017 r.</t>
  </si>
  <si>
    <t xml:space="preserve">                                                                                                         Nr XXXVII/149/17 z dnia  21.12.2017 r. </t>
  </si>
  <si>
    <t>Nr XXXVII/149/17 z dnia 21.12.2017 r.</t>
  </si>
  <si>
    <t xml:space="preserve">                                                                                                                             Nr XXXVII/149/17 z dnia 21.12.2017 r.  </t>
  </si>
  <si>
    <t xml:space="preserve">                                                                                           Nr XXXVII/149/17 z dnia 21.12.2017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</si>
</sst>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0" fillId="26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89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5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64" fontId="48" fillId="0" borderId="19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16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164" fontId="45" fillId="0" borderId="2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22" xfId="0" applyFont="1" applyFill="1" applyBorder="1" applyAlignment="1">
      <alignment horizontal="right"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65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48" fillId="0" borderId="22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left"/>
    </xf>
    <xf numFmtId="164" fontId="48" fillId="0" borderId="14" xfId="0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3" xfId="0" applyFont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48" fillId="0" borderId="21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3" fontId="59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48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2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5" fillId="0" borderId="14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right"/>
    </xf>
    <xf numFmtId="164" fontId="45" fillId="0" borderId="19" xfId="0" applyNumberFormat="1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0" borderId="37" xfId="0" applyNumberFormat="1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6" fillId="0" borderId="15" xfId="0" applyNumberFormat="1" applyFont="1" applyFill="1" applyBorder="1" applyAlignment="1">
      <alignment/>
    </xf>
    <xf numFmtId="164" fontId="46" fillId="0" borderId="35" xfId="0" applyNumberFormat="1" applyFont="1" applyFill="1" applyBorder="1" applyAlignment="1">
      <alignment/>
    </xf>
    <xf numFmtId="164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0" fillId="0" borderId="10" xfId="0" applyFont="1" applyFill="1" applyBorder="1" applyAlignment="1">
      <alignment/>
    </xf>
    <xf numFmtId="164" fontId="46" fillId="0" borderId="38" xfId="0" applyNumberFormat="1" applyFont="1" applyFill="1" applyBorder="1" applyAlignment="1">
      <alignment/>
    </xf>
    <xf numFmtId="164" fontId="46" fillId="0" borderId="39" xfId="0" applyNumberFormat="1" applyFont="1" applyFill="1" applyBorder="1" applyAlignment="1">
      <alignment/>
    </xf>
    <xf numFmtId="164" fontId="46" fillId="0" borderId="40" xfId="0" applyNumberFormat="1" applyFont="1" applyFill="1" applyBorder="1" applyAlignment="1">
      <alignment/>
    </xf>
    <xf numFmtId="3" fontId="46" fillId="0" borderId="41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5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5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center" wrapText="1"/>
    </xf>
    <xf numFmtId="164" fontId="46" fillId="0" borderId="15" xfId="0" applyNumberFormat="1" applyFont="1" applyFill="1" applyBorder="1" applyAlignment="1">
      <alignment vertical="center" wrapText="1"/>
    </xf>
    <xf numFmtId="164" fontId="46" fillId="0" borderId="35" xfId="0" applyNumberFormat="1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 vertical="center" wrapText="1"/>
    </xf>
    <xf numFmtId="164" fontId="46" fillId="0" borderId="19" xfId="0" applyNumberFormat="1" applyFont="1" applyFill="1" applyBorder="1" applyAlignment="1">
      <alignment vertical="center" wrapText="1"/>
    </xf>
    <xf numFmtId="3" fontId="46" fillId="0" borderId="37" xfId="0" applyNumberFormat="1" applyFont="1" applyFill="1" applyBorder="1" applyAlignment="1">
      <alignment vertical="center" wrapText="1"/>
    </xf>
    <xf numFmtId="3" fontId="45" fillId="0" borderId="35" xfId="0" applyNumberFormat="1" applyFont="1" applyFill="1" applyBorder="1" applyAlignment="1">
      <alignment vertical="center" wrapText="1"/>
    </xf>
    <xf numFmtId="164" fontId="46" fillId="0" borderId="21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/>
    </xf>
    <xf numFmtId="164" fontId="62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5" fillId="0" borderId="43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1" xfId="0" applyFont="1" applyBorder="1" applyAlignment="1">
      <alignment/>
    </xf>
    <xf numFmtId="0" fontId="64" fillId="0" borderId="38" xfId="0" applyFont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36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164" fontId="46" fillId="0" borderId="46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62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6" fillId="32" borderId="19" xfId="0" applyFont="1" applyFill="1" applyBorder="1" applyAlignment="1">
      <alignment/>
    </xf>
    <xf numFmtId="164" fontId="46" fillId="32" borderId="19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horizontal="right"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9" xfId="0" applyFont="1" applyFill="1" applyBorder="1" applyAlignment="1">
      <alignment horizontal="right"/>
    </xf>
    <xf numFmtId="164" fontId="46" fillId="32" borderId="0" xfId="0" applyNumberFormat="1" applyFont="1" applyFill="1" applyAlignment="1">
      <alignment/>
    </xf>
    <xf numFmtId="0" fontId="46" fillId="32" borderId="20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164" fontId="46" fillId="32" borderId="12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 horizontal="right"/>
    </xf>
    <xf numFmtId="0" fontId="46" fillId="32" borderId="18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60" fillId="32" borderId="0" xfId="0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right"/>
    </xf>
    <xf numFmtId="0" fontId="60" fillId="32" borderId="18" xfId="0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left"/>
    </xf>
    <xf numFmtId="164" fontId="46" fillId="32" borderId="19" xfId="0" applyNumberFormat="1" applyFont="1" applyFill="1" applyBorder="1" applyAlignment="1">
      <alignment horizontal="center"/>
    </xf>
    <xf numFmtId="164" fontId="46" fillId="32" borderId="19" xfId="0" applyNumberFormat="1" applyFont="1" applyFill="1" applyBorder="1" applyAlignment="1">
      <alignment horizontal="right"/>
    </xf>
    <xf numFmtId="0" fontId="46" fillId="32" borderId="13" xfId="0" applyFont="1" applyFill="1" applyBorder="1" applyAlignment="1">
      <alignment horizontal="center"/>
    </xf>
    <xf numFmtId="0" fontId="46" fillId="32" borderId="11" xfId="0" applyFont="1" applyFill="1" applyBorder="1" applyAlignment="1">
      <alignment horizontal="center"/>
    </xf>
    <xf numFmtId="0" fontId="46" fillId="32" borderId="22" xfId="0" applyFont="1" applyFill="1" applyBorder="1" applyAlignment="1">
      <alignment horizontal="center"/>
    </xf>
    <xf numFmtId="164" fontId="46" fillId="32" borderId="22" xfId="0" applyNumberFormat="1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20" xfId="0" applyFont="1" applyFill="1" applyBorder="1" applyAlignment="1">
      <alignment horizontal="center"/>
    </xf>
    <xf numFmtId="164" fontId="46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28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28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28" fillId="32" borderId="12" xfId="0" applyNumberFormat="1" applyFont="1" applyFill="1" applyBorder="1" applyAlignment="1">
      <alignment/>
    </xf>
    <xf numFmtId="3" fontId="59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6" fillId="32" borderId="10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right"/>
    </xf>
    <xf numFmtId="164" fontId="46" fillId="32" borderId="15" xfId="0" applyNumberFormat="1" applyFont="1" applyFill="1" applyBorder="1" applyAlignment="1">
      <alignment/>
    </xf>
    <xf numFmtId="164" fontId="46" fillId="32" borderId="35" xfId="0" applyNumberFormat="1" applyFont="1" applyFill="1" applyBorder="1" applyAlignment="1">
      <alignment/>
    </xf>
    <xf numFmtId="164" fontId="46" fillId="32" borderId="36" xfId="0" applyNumberFormat="1" applyFont="1" applyFill="1" applyBorder="1" applyAlignment="1">
      <alignment/>
    </xf>
    <xf numFmtId="3" fontId="46" fillId="32" borderId="37" xfId="0" applyNumberFormat="1" applyFont="1" applyFill="1" applyBorder="1" applyAlignment="1">
      <alignment/>
    </xf>
    <xf numFmtId="3" fontId="60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6" fillId="32" borderId="35" xfId="0" applyNumberFormat="1" applyFont="1" applyFill="1" applyBorder="1" applyAlignment="1">
      <alignment/>
    </xf>
    <xf numFmtId="0" fontId="46" fillId="32" borderId="11" xfId="0" applyFont="1" applyFill="1" applyBorder="1" applyAlignment="1">
      <alignment vertical="center" wrapText="1"/>
    </xf>
    <xf numFmtId="0" fontId="46" fillId="32" borderId="19" xfId="0" applyFont="1" applyFill="1" applyBorder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164" fontId="46" fillId="32" borderId="15" xfId="0" applyNumberFormat="1" applyFont="1" applyFill="1" applyBorder="1" applyAlignment="1">
      <alignment vertical="center" wrapText="1"/>
    </xf>
    <xf numFmtId="164" fontId="46" fillId="32" borderId="35" xfId="0" applyNumberFormat="1" applyFont="1" applyFill="1" applyBorder="1" applyAlignment="1">
      <alignment vertical="center" wrapText="1"/>
    </xf>
    <xf numFmtId="164" fontId="46" fillId="32" borderId="36" xfId="0" applyNumberFormat="1" applyFont="1" applyFill="1" applyBorder="1" applyAlignment="1">
      <alignment vertical="center" wrapText="1"/>
    </xf>
    <xf numFmtId="164" fontId="46" fillId="32" borderId="19" xfId="0" applyNumberFormat="1" applyFont="1" applyFill="1" applyBorder="1" applyAlignment="1">
      <alignment vertical="center" wrapText="1"/>
    </xf>
    <xf numFmtId="3" fontId="46" fillId="32" borderId="37" xfId="0" applyNumberFormat="1" applyFont="1" applyFill="1" applyBorder="1" applyAlignment="1">
      <alignment vertical="center" wrapText="1"/>
    </xf>
    <xf numFmtId="3" fontId="60" fillId="32" borderId="35" xfId="0" applyNumberFormat="1" applyFont="1" applyFill="1" applyBorder="1" applyAlignment="1">
      <alignment vertical="center" wrapText="1"/>
    </xf>
    <xf numFmtId="164" fontId="46" fillId="32" borderId="13" xfId="0" applyNumberFormat="1" applyFont="1" applyFill="1" applyBorder="1" applyAlignment="1">
      <alignment/>
    </xf>
    <xf numFmtId="164" fontId="46" fillId="32" borderId="47" xfId="0" applyNumberFormat="1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3" fontId="46" fillId="32" borderId="33" xfId="0" applyNumberFormat="1" applyFont="1" applyFill="1" applyBorder="1" applyAlignment="1">
      <alignment/>
    </xf>
    <xf numFmtId="3" fontId="49" fillId="32" borderId="47" xfId="0" applyNumberFormat="1" applyFont="1" applyFill="1" applyBorder="1" applyAlignment="1">
      <alignment/>
    </xf>
    <xf numFmtId="0" fontId="46" fillId="32" borderId="12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164" fontId="46" fillId="32" borderId="17" xfId="0" applyNumberFormat="1" applyFont="1" applyFill="1" applyBorder="1" applyAlignment="1">
      <alignment vertical="center" wrapText="1"/>
    </xf>
    <xf numFmtId="164" fontId="46" fillId="32" borderId="48" xfId="0" applyNumberFormat="1" applyFont="1" applyFill="1" applyBorder="1" applyAlignment="1">
      <alignment vertical="center" wrapText="1"/>
    </xf>
    <xf numFmtId="164" fontId="46" fillId="32" borderId="20" xfId="0" applyNumberFormat="1" applyFont="1" applyFill="1" applyBorder="1" applyAlignment="1">
      <alignment vertical="center" wrapText="1"/>
    </xf>
    <xf numFmtId="164" fontId="46" fillId="32" borderId="12" xfId="0" applyNumberFormat="1" applyFont="1" applyFill="1" applyBorder="1" applyAlignment="1">
      <alignment vertical="center" wrapText="1"/>
    </xf>
    <xf numFmtId="3" fontId="46" fillId="32" borderId="49" xfId="0" applyNumberFormat="1" applyFont="1" applyFill="1" applyBorder="1" applyAlignment="1">
      <alignment vertical="center" wrapText="1"/>
    </xf>
    <xf numFmtId="3" fontId="45" fillId="32" borderId="48" xfId="0" applyNumberFormat="1" applyFont="1" applyFill="1" applyBorder="1" applyAlignment="1">
      <alignment vertical="center" wrapText="1"/>
    </xf>
    <xf numFmtId="0" fontId="46" fillId="32" borderId="15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164" fontId="46" fillId="32" borderId="38" xfId="0" applyNumberFormat="1" applyFont="1" applyFill="1" applyBorder="1" applyAlignment="1">
      <alignment/>
    </xf>
    <xf numFmtId="164" fontId="46" fillId="32" borderId="45" xfId="0" applyNumberFormat="1" applyFont="1" applyFill="1" applyBorder="1" applyAlignment="1">
      <alignment/>
    </xf>
    <xf numFmtId="164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3" fontId="46" fillId="32" borderId="38" xfId="0" applyNumberFormat="1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0" fontId="46" fillId="32" borderId="50" xfId="0" applyFont="1" applyFill="1" applyBorder="1" applyAlignment="1">
      <alignment/>
    </xf>
    <xf numFmtId="0" fontId="46" fillId="32" borderId="5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64" fillId="32" borderId="48" xfId="0" applyFont="1" applyFill="1" applyBorder="1" applyAlignment="1">
      <alignment/>
    </xf>
    <xf numFmtId="0" fontId="46" fillId="32" borderId="52" xfId="0" applyFont="1" applyFill="1" applyBorder="1" applyAlignment="1">
      <alignment/>
    </xf>
    <xf numFmtId="0" fontId="46" fillId="32" borderId="53" xfId="0" applyFont="1" applyFill="1" applyBorder="1" applyAlignment="1">
      <alignment/>
    </xf>
    <xf numFmtId="0" fontId="46" fillId="32" borderId="54" xfId="0" applyFont="1" applyFill="1" applyBorder="1" applyAlignment="1">
      <alignment/>
    </xf>
    <xf numFmtId="0" fontId="46" fillId="32" borderId="55" xfId="0" applyFont="1" applyFill="1" applyBorder="1" applyAlignment="1">
      <alignment/>
    </xf>
    <xf numFmtId="0" fontId="46" fillId="32" borderId="56" xfId="0" applyFont="1" applyFill="1" applyBorder="1" applyAlignment="1">
      <alignment/>
    </xf>
    <xf numFmtId="0" fontId="64" fillId="32" borderId="57" xfId="0" applyFont="1" applyFill="1" applyBorder="1" applyAlignment="1">
      <alignment/>
    </xf>
    <xf numFmtId="3" fontId="46" fillId="32" borderId="19" xfId="0" applyNumberFormat="1" applyFont="1" applyFill="1" applyBorder="1" applyAlignment="1">
      <alignment/>
    </xf>
    <xf numFmtId="3" fontId="64" fillId="32" borderId="37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vertical="center" wrapText="1"/>
    </xf>
    <xf numFmtId="3" fontId="64" fillId="32" borderId="37" xfId="0" applyNumberFormat="1" applyFont="1" applyFill="1" applyBorder="1" applyAlignment="1">
      <alignment vertical="center" wrapText="1"/>
    </xf>
    <xf numFmtId="164" fontId="46" fillId="32" borderId="39" xfId="0" applyNumberFormat="1" applyFont="1" applyFill="1" applyBorder="1" applyAlignment="1">
      <alignment/>
    </xf>
    <xf numFmtId="3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164" fontId="49" fillId="0" borderId="0" xfId="0" applyNumberFormat="1" applyFont="1" applyAlignment="1">
      <alignment horizontal="center"/>
    </xf>
    <xf numFmtId="164" fontId="60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22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46" fillId="0" borderId="23" xfId="0" applyFont="1" applyFill="1" applyBorder="1" applyAlignment="1">
      <alignment horizontal="right"/>
    </xf>
    <xf numFmtId="0" fontId="45" fillId="0" borderId="22" xfId="0" applyFont="1" applyFill="1" applyBorder="1" applyAlignment="1">
      <alignment/>
    </xf>
    <xf numFmtId="0" fontId="46" fillId="32" borderId="16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0" fontId="53" fillId="32" borderId="10" xfId="0" applyFont="1" applyFill="1" applyBorder="1" applyAlignment="1">
      <alignment horizontal="center"/>
    </xf>
    <xf numFmtId="0" fontId="53" fillId="32" borderId="19" xfId="0" applyFont="1" applyFill="1" applyBorder="1" applyAlignment="1">
      <alignment horizontal="center"/>
    </xf>
    <xf numFmtId="0" fontId="53" fillId="32" borderId="16" xfId="0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32" borderId="11" xfId="0" applyNumberFormat="1" applyFont="1" applyFill="1" applyBorder="1" applyAlignment="1">
      <alignment/>
    </xf>
    <xf numFmtId="3" fontId="53" fillId="32" borderId="14" xfId="0" applyNumberFormat="1" applyFont="1" applyFill="1" applyBorder="1" applyAlignment="1">
      <alignment/>
    </xf>
    <xf numFmtId="3" fontId="53" fillId="32" borderId="13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53" fillId="32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16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6" fillId="32" borderId="19" xfId="0" applyFont="1" applyFill="1" applyBorder="1" applyAlignment="1">
      <alignment/>
    </xf>
    <xf numFmtId="164" fontId="53" fillId="32" borderId="19" xfId="0" applyNumberFormat="1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4" fontId="46" fillId="0" borderId="17" xfId="0" applyNumberFormat="1" applyFont="1" applyFill="1" applyBorder="1" applyAlignment="1">
      <alignment/>
    </xf>
    <xf numFmtId="164" fontId="46" fillId="32" borderId="58" xfId="0" applyNumberFormat="1" applyFont="1" applyFill="1" applyBorder="1" applyAlignment="1">
      <alignment/>
    </xf>
    <xf numFmtId="164" fontId="46" fillId="0" borderId="47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3" fontId="46" fillId="0" borderId="33" xfId="0" applyNumberFormat="1" applyFont="1" applyFill="1" applyBorder="1" applyAlignment="1">
      <alignment/>
    </xf>
    <xf numFmtId="3" fontId="45" fillId="0" borderId="47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3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3" fontId="46" fillId="0" borderId="34" xfId="0" applyNumberFormat="1" applyFont="1" applyFill="1" applyBorder="1" applyAlignment="1">
      <alignment/>
    </xf>
    <xf numFmtId="3" fontId="45" fillId="0" borderId="28" xfId="0" applyNumberFormat="1" applyFont="1" applyFill="1" applyBorder="1" applyAlignment="1">
      <alignment/>
    </xf>
    <xf numFmtId="164" fontId="46" fillId="32" borderId="16" xfId="0" applyNumberFormat="1" applyFont="1" applyFill="1" applyBorder="1" applyAlignment="1">
      <alignment/>
    </xf>
    <xf numFmtId="3" fontId="46" fillId="32" borderId="36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2" borderId="13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50" fillId="32" borderId="17" xfId="0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/>
    </xf>
    <xf numFmtId="3" fontId="46" fillId="32" borderId="20" xfId="0" applyNumberFormat="1" applyFont="1" applyFill="1" applyBorder="1" applyAlignment="1">
      <alignment/>
    </xf>
    <xf numFmtId="3" fontId="64" fillId="32" borderId="48" xfId="0" applyNumberFormat="1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64" fillId="32" borderId="38" xfId="0" applyNumberFormat="1" applyFont="1" applyFill="1" applyBorder="1" applyAlignment="1">
      <alignment/>
    </xf>
    <xf numFmtId="3" fontId="46" fillId="0" borderId="13" xfId="0" applyNumberFormat="1" applyFont="1" applyBorder="1" applyAlignment="1">
      <alignment/>
    </xf>
    <xf numFmtId="3" fontId="46" fillId="32" borderId="15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/>
    </xf>
    <xf numFmtId="3" fontId="46" fillId="32" borderId="22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6" fillId="32" borderId="59" xfId="0" applyNumberFormat="1" applyFont="1" applyFill="1" applyBorder="1" applyAlignment="1">
      <alignment/>
    </xf>
    <xf numFmtId="3" fontId="46" fillId="32" borderId="60" xfId="0" applyNumberFormat="1" applyFont="1" applyFill="1" applyBorder="1" applyAlignment="1">
      <alignment/>
    </xf>
    <xf numFmtId="3" fontId="46" fillId="32" borderId="61" xfId="0" applyNumberFormat="1" applyFont="1" applyFill="1" applyBorder="1" applyAlignment="1">
      <alignment/>
    </xf>
    <xf numFmtId="3" fontId="64" fillId="32" borderId="35" xfId="0" applyNumberFormat="1" applyFont="1" applyFill="1" applyBorder="1" applyAlignment="1">
      <alignment/>
    </xf>
    <xf numFmtId="3" fontId="64" fillId="0" borderId="3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6" fillId="32" borderId="47" xfId="0" applyNumberFormat="1" applyFont="1" applyFill="1" applyBorder="1" applyAlignment="1">
      <alignment/>
    </xf>
    <xf numFmtId="3" fontId="46" fillId="0" borderId="47" xfId="0" applyNumberFormat="1" applyFont="1" applyBorder="1" applyAlignment="1">
      <alignment/>
    </xf>
    <xf numFmtId="3" fontId="46" fillId="32" borderId="48" xfId="0" applyNumberFormat="1" applyFont="1" applyFill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4" xfId="0" applyFont="1" applyBorder="1" applyAlignment="1">
      <alignment/>
    </xf>
    <xf numFmtId="164" fontId="45" fillId="0" borderId="19" xfId="0" applyNumberFormat="1" applyFont="1" applyBorder="1" applyAlignment="1">
      <alignment horizontal="right"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 horizontal="right"/>
    </xf>
    <xf numFmtId="166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9" xfId="0" applyFont="1" applyBorder="1" applyAlignment="1">
      <alignment horizontal="right" vertical="center" wrapText="1"/>
    </xf>
    <xf numFmtId="0" fontId="45" fillId="0" borderId="19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8" xfId="0" applyFont="1" applyBorder="1" applyAlignment="1">
      <alignment/>
    </xf>
    <xf numFmtId="0" fontId="45" fillId="0" borderId="21" xfId="0" applyFont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9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60" fillId="0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4" xfId="0" applyFont="1" applyBorder="1" applyAlignment="1">
      <alignment horizontal="right"/>
    </xf>
    <xf numFmtId="0" fontId="45" fillId="0" borderId="24" xfId="0" applyFont="1" applyBorder="1" applyAlignment="1">
      <alignment horizontal="left"/>
    </xf>
    <xf numFmtId="164" fontId="45" fillId="0" borderId="10" xfId="0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Fill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5" fillId="0" borderId="19" xfId="55" applyNumberFormat="1" applyFont="1" applyFill="1" applyBorder="1">
      <alignment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Fill="1" applyBorder="1" applyAlignment="1">
      <alignment vertical="center" wrapText="1"/>
      <protection/>
    </xf>
    <xf numFmtId="164" fontId="4" fillId="0" borderId="19" xfId="54" applyNumberFormat="1" applyFont="1" applyBorder="1" applyAlignment="1">
      <alignment vertical="center" wrapText="1"/>
      <protection/>
    </xf>
    <xf numFmtId="164" fontId="87" fillId="0" borderId="19" xfId="55" applyNumberFormat="1" applyFont="1" applyBorder="1">
      <alignment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164" fontId="5" fillId="0" borderId="0" xfId="54" applyNumberFormat="1" applyFont="1" applyFill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3" fontId="88" fillId="0" borderId="19" xfId="0" applyNumberFormat="1" applyFont="1" applyBorder="1" applyAlignment="1">
      <alignment/>
    </xf>
    <xf numFmtId="3" fontId="87" fillId="0" borderId="19" xfId="0" applyNumberFormat="1" applyFont="1" applyBorder="1" applyAlignment="1">
      <alignment/>
    </xf>
    <xf numFmtId="0" fontId="87" fillId="0" borderId="19" xfId="0" applyFont="1" applyBorder="1" applyAlignment="1">
      <alignment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8" fillId="32" borderId="19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164" fontId="45" fillId="0" borderId="0" xfId="0" applyNumberFormat="1" applyFont="1" applyAlignment="1">
      <alignment horizontal="left"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64" fontId="46" fillId="33" borderId="0" xfId="0" applyNumberFormat="1" applyFont="1" applyFill="1" applyBorder="1" applyAlignment="1">
      <alignment/>
    </xf>
    <xf numFmtId="164" fontId="45" fillId="0" borderId="0" xfId="0" applyNumberFormat="1" applyFont="1" applyAlignment="1">
      <alignment horizontal="left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55" fillId="0" borderId="11" xfId="0" applyNumberFormat="1" applyFont="1" applyBorder="1" applyAlignment="1">
      <alignment horizontal="center" vertical="center" wrapText="1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164" fontId="49" fillId="0" borderId="62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center"/>
    </xf>
    <xf numFmtId="0" fontId="46" fillId="32" borderId="16" xfId="0" applyFont="1" applyFill="1" applyBorder="1" applyAlignment="1">
      <alignment horizontal="center"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164" fontId="88" fillId="0" borderId="11" xfId="0" applyNumberFormat="1" applyFont="1" applyBorder="1" applyAlignment="1">
      <alignment horizontal="right" vertical="center" wrapText="1"/>
    </xf>
    <xf numFmtId="164" fontId="88" fillId="0" borderId="10" xfId="0" applyNumberFormat="1" applyFont="1" applyBorder="1" applyAlignment="1">
      <alignment horizontal="right" vertical="center" wrapText="1"/>
    </xf>
    <xf numFmtId="164" fontId="88" fillId="0" borderId="12" xfId="0" applyNumberFormat="1" applyFont="1" applyBorder="1" applyAlignment="1">
      <alignment horizontal="right" vertical="center" wrapText="1"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87" fillId="0" borderId="11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164" fontId="5" fillId="0" borderId="11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2" xfId="54" applyNumberFormat="1" applyFont="1" applyFill="1" applyBorder="1" applyAlignment="1">
      <alignment vertical="center" wrapText="1"/>
      <protection/>
    </xf>
    <xf numFmtId="0" fontId="8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6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22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76">
      <selection activeCell="E19" sqref="E19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8"/>
      <c r="B1" s="68"/>
      <c r="C1" s="69"/>
      <c r="D1" s="69"/>
      <c r="E1" s="70"/>
      <c r="F1" s="71" t="s">
        <v>322</v>
      </c>
      <c r="G1" s="72"/>
    </row>
    <row r="2" spans="1:7" ht="15">
      <c r="A2" s="68"/>
      <c r="B2" s="68"/>
      <c r="C2" s="69"/>
      <c r="D2" s="73" t="s">
        <v>259</v>
      </c>
      <c r="E2" s="74"/>
      <c r="F2" s="74" t="s">
        <v>308</v>
      </c>
      <c r="G2" s="74"/>
    </row>
    <row r="3" spans="1:7" ht="15.75">
      <c r="A3" s="68"/>
      <c r="B3" s="68"/>
      <c r="C3" s="69" t="s">
        <v>64</v>
      </c>
      <c r="D3" s="75" t="s">
        <v>396</v>
      </c>
      <c r="E3" s="70"/>
      <c r="F3" s="70" t="s">
        <v>503</v>
      </c>
      <c r="G3" s="76"/>
    </row>
    <row r="4" spans="1:7" ht="15">
      <c r="A4" s="77" t="s">
        <v>1</v>
      </c>
      <c r="B4" s="78" t="s">
        <v>2</v>
      </c>
      <c r="C4" s="78" t="s">
        <v>19</v>
      </c>
      <c r="D4" s="79" t="s">
        <v>65</v>
      </c>
      <c r="E4" s="80" t="s">
        <v>66</v>
      </c>
      <c r="F4" s="81" t="s">
        <v>67</v>
      </c>
      <c r="G4" s="82"/>
    </row>
    <row r="5" spans="1:7" ht="15">
      <c r="A5" s="83"/>
      <c r="B5" s="84"/>
      <c r="C5" s="84"/>
      <c r="D5" s="85"/>
      <c r="E5" s="86" t="s">
        <v>397</v>
      </c>
      <c r="F5" s="170" t="s">
        <v>68</v>
      </c>
      <c r="G5" s="171" t="s">
        <v>69</v>
      </c>
    </row>
    <row r="6" spans="1:7" ht="12.7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7">
        <v>6</v>
      </c>
      <c r="G6" s="89">
        <v>7</v>
      </c>
    </row>
    <row r="7" spans="1:7" ht="15">
      <c r="A7" s="489" t="s">
        <v>70</v>
      </c>
      <c r="B7" s="489"/>
      <c r="C7" s="484"/>
      <c r="D7" s="484" t="s">
        <v>71</v>
      </c>
      <c r="E7" s="490">
        <f>E8</f>
        <v>4000</v>
      </c>
      <c r="F7" s="485">
        <f>F8</f>
        <v>4000</v>
      </c>
      <c r="G7" s="484">
        <v>0</v>
      </c>
    </row>
    <row r="8" spans="1:10" s="8" customFormat="1" ht="15">
      <c r="A8" s="90"/>
      <c r="B8" s="91" t="s">
        <v>72</v>
      </c>
      <c r="C8" s="92"/>
      <c r="D8" s="93" t="s">
        <v>73</v>
      </c>
      <c r="E8" s="94">
        <f>E10</f>
        <v>4000</v>
      </c>
      <c r="F8" s="95">
        <f>F10</f>
        <v>4000</v>
      </c>
      <c r="G8" s="95">
        <v>0</v>
      </c>
      <c r="H8" s="9"/>
      <c r="I8" s="9"/>
      <c r="J8" s="9"/>
    </row>
    <row r="9" spans="1:7" ht="15">
      <c r="A9" s="96"/>
      <c r="B9" s="96"/>
      <c r="C9" s="97">
        <v>2110</v>
      </c>
      <c r="D9" s="98" t="s">
        <v>74</v>
      </c>
      <c r="E9" s="99"/>
      <c r="F9" s="100"/>
      <c r="G9" s="100"/>
    </row>
    <row r="10" spans="1:7" ht="15">
      <c r="A10" s="96"/>
      <c r="B10" s="96"/>
      <c r="C10" s="97"/>
      <c r="D10" s="98" t="s">
        <v>75</v>
      </c>
      <c r="E10" s="99">
        <v>4000</v>
      </c>
      <c r="F10" s="100">
        <v>4000</v>
      </c>
      <c r="G10" s="100">
        <v>0</v>
      </c>
    </row>
    <row r="11" spans="1:7" ht="15">
      <c r="A11" s="489" t="s">
        <v>76</v>
      </c>
      <c r="B11" s="489"/>
      <c r="C11" s="484"/>
      <c r="D11" s="484" t="s">
        <v>77</v>
      </c>
      <c r="E11" s="490">
        <f>E12</f>
        <v>105200</v>
      </c>
      <c r="F11" s="485">
        <f>F12</f>
        <v>105200</v>
      </c>
      <c r="G11" s="484">
        <v>0</v>
      </c>
    </row>
    <row r="12" spans="1:7" ht="15">
      <c r="A12" s="96"/>
      <c r="B12" s="101" t="s">
        <v>78</v>
      </c>
      <c r="C12" s="102"/>
      <c r="D12" s="93" t="s">
        <v>79</v>
      </c>
      <c r="E12" s="94">
        <f>E14</f>
        <v>105200</v>
      </c>
      <c r="F12" s="95">
        <f>F14</f>
        <v>105200</v>
      </c>
      <c r="G12" s="95">
        <v>0</v>
      </c>
    </row>
    <row r="13" spans="1:7" ht="15">
      <c r="A13" s="96"/>
      <c r="B13" s="96"/>
      <c r="C13" s="97">
        <v>2460</v>
      </c>
      <c r="D13" s="98" t="s">
        <v>341</v>
      </c>
      <c r="E13" s="99"/>
      <c r="F13" s="100"/>
      <c r="G13" s="100"/>
    </row>
    <row r="14" spans="1:7" ht="15">
      <c r="A14" s="96"/>
      <c r="B14" s="96"/>
      <c r="C14" s="97"/>
      <c r="D14" s="98" t="s">
        <v>378</v>
      </c>
      <c r="E14" s="99">
        <v>105200</v>
      </c>
      <c r="F14" s="100">
        <v>105200</v>
      </c>
      <c r="G14" s="100"/>
    </row>
    <row r="15" spans="1:7" ht="15">
      <c r="A15" s="484">
        <v>600</v>
      </c>
      <c r="B15" s="488"/>
      <c r="C15" s="484"/>
      <c r="D15" s="484" t="s">
        <v>80</v>
      </c>
      <c r="E15" s="485">
        <f>E16</f>
        <v>6100636</v>
      </c>
      <c r="F15" s="486">
        <f>F16</f>
        <v>76700</v>
      </c>
      <c r="G15" s="486">
        <f>G16</f>
        <v>6023936</v>
      </c>
    </row>
    <row r="16" spans="1:10" s="8" customFormat="1" ht="15">
      <c r="A16" s="103"/>
      <c r="B16" s="104">
        <v>60014</v>
      </c>
      <c r="C16" s="105"/>
      <c r="D16" s="93" t="s">
        <v>81</v>
      </c>
      <c r="E16" s="94">
        <f>E19+E20+E24+E29+E31+E21</f>
        <v>6100636</v>
      </c>
      <c r="F16" s="95">
        <f>F19+F20+F24+F26+F29+F31+F21</f>
        <v>76700</v>
      </c>
      <c r="G16" s="95">
        <f>SUM(G17:G31)</f>
        <v>6023936</v>
      </c>
      <c r="H16" s="9"/>
      <c r="I16" s="9"/>
      <c r="J16" s="9"/>
    </row>
    <row r="17" spans="1:7" ht="15">
      <c r="A17" s="108"/>
      <c r="B17" s="96"/>
      <c r="C17" s="107" t="s">
        <v>82</v>
      </c>
      <c r="D17" s="98" t="s">
        <v>332</v>
      </c>
      <c r="E17" s="99"/>
      <c r="F17" s="100"/>
      <c r="G17" s="100"/>
    </row>
    <row r="18" spans="1:7" ht="15">
      <c r="A18" s="108"/>
      <c r="B18" s="96"/>
      <c r="C18" s="107"/>
      <c r="D18" s="98" t="s">
        <v>83</v>
      </c>
      <c r="E18" s="99"/>
      <c r="F18" s="100"/>
      <c r="G18" s="100"/>
    </row>
    <row r="19" spans="1:7" ht="15">
      <c r="A19" s="108"/>
      <c r="B19" s="96"/>
      <c r="C19" s="107"/>
      <c r="D19" s="98" t="s">
        <v>333</v>
      </c>
      <c r="E19" s="99">
        <v>6700</v>
      </c>
      <c r="F19" s="100">
        <v>6700</v>
      </c>
      <c r="G19" s="100">
        <v>0</v>
      </c>
    </row>
    <row r="20" spans="1:7" ht="15">
      <c r="A20" s="108"/>
      <c r="B20" s="96"/>
      <c r="C20" s="107" t="s">
        <v>299</v>
      </c>
      <c r="D20" s="98" t="s">
        <v>300</v>
      </c>
      <c r="E20" s="99">
        <v>40000</v>
      </c>
      <c r="F20" s="100">
        <v>40000</v>
      </c>
      <c r="G20" s="100">
        <v>0</v>
      </c>
    </row>
    <row r="21" spans="1:7" ht="15">
      <c r="A21" s="108"/>
      <c r="B21" s="96"/>
      <c r="C21" s="143" t="s">
        <v>412</v>
      </c>
      <c r="D21" s="144" t="s">
        <v>413</v>
      </c>
      <c r="E21" s="99">
        <v>30000</v>
      </c>
      <c r="F21" s="100">
        <v>30000</v>
      </c>
      <c r="G21" s="100"/>
    </row>
    <row r="22" spans="1:7" ht="15">
      <c r="A22" s="108"/>
      <c r="B22" s="96"/>
      <c r="C22" s="143">
        <v>6257</v>
      </c>
      <c r="D22" s="144" t="s">
        <v>359</v>
      </c>
      <c r="E22" s="99"/>
      <c r="F22" s="100"/>
      <c r="G22" s="100"/>
    </row>
    <row r="23" spans="1:7" ht="15">
      <c r="A23" s="108"/>
      <c r="B23" s="96"/>
      <c r="C23" s="143"/>
      <c r="D23" s="144" t="s">
        <v>492</v>
      </c>
      <c r="E23" s="99"/>
      <c r="F23" s="100"/>
      <c r="G23" s="100"/>
    </row>
    <row r="24" spans="1:7" ht="15">
      <c r="A24" s="108"/>
      <c r="B24" s="96"/>
      <c r="C24" s="143"/>
      <c r="D24" s="144" t="s">
        <v>360</v>
      </c>
      <c r="E24" s="99">
        <f>G24</f>
        <v>3000000</v>
      </c>
      <c r="F24" s="100">
        <v>0</v>
      </c>
      <c r="G24" s="100">
        <v>3000000</v>
      </c>
    </row>
    <row r="25" spans="1:7" ht="15">
      <c r="A25" s="108"/>
      <c r="B25" s="96"/>
      <c r="C25" s="143">
        <v>6290</v>
      </c>
      <c r="D25" s="144" t="s">
        <v>324</v>
      </c>
      <c r="E25" s="99"/>
      <c r="F25" s="100"/>
      <c r="G25" s="100"/>
    </row>
    <row r="26" spans="1:7" ht="15">
      <c r="A26" s="108"/>
      <c r="B26" s="96"/>
      <c r="C26" s="143"/>
      <c r="D26" s="144" t="s">
        <v>379</v>
      </c>
      <c r="E26" s="99"/>
      <c r="F26" s="100">
        <v>0</v>
      </c>
      <c r="G26" s="100"/>
    </row>
    <row r="27" spans="1:10" ht="15">
      <c r="A27" s="108"/>
      <c r="B27" s="96"/>
      <c r="C27" s="107">
        <v>6300</v>
      </c>
      <c r="D27" s="98" t="s">
        <v>350</v>
      </c>
      <c r="E27" s="99"/>
      <c r="F27" s="100"/>
      <c r="G27" s="100"/>
      <c r="J27" s="172"/>
    </row>
    <row r="28" spans="1:7" ht="15">
      <c r="A28" s="108"/>
      <c r="B28" s="96"/>
      <c r="C28" s="107"/>
      <c r="D28" s="98" t="s">
        <v>493</v>
      </c>
      <c r="E28" s="99"/>
      <c r="F28" s="100"/>
      <c r="G28" s="100"/>
    </row>
    <row r="29" spans="1:7" ht="15">
      <c r="A29" s="108"/>
      <c r="B29" s="96"/>
      <c r="C29" s="107"/>
      <c r="D29" s="98" t="s">
        <v>423</v>
      </c>
      <c r="E29" s="99">
        <v>1271000</v>
      </c>
      <c r="F29" s="100">
        <v>0</v>
      </c>
      <c r="G29" s="100">
        <v>1271000</v>
      </c>
    </row>
    <row r="30" spans="1:7" ht="15">
      <c r="A30" s="108"/>
      <c r="B30" s="96"/>
      <c r="C30" s="107">
        <v>6430</v>
      </c>
      <c r="D30" s="98" t="s">
        <v>304</v>
      </c>
      <c r="E30" s="99"/>
      <c r="F30" s="100"/>
      <c r="G30" s="100"/>
    </row>
    <row r="31" spans="1:7" ht="15">
      <c r="A31" s="108"/>
      <c r="B31" s="96"/>
      <c r="C31" s="107"/>
      <c r="D31" s="98" t="s">
        <v>323</v>
      </c>
      <c r="E31" s="99">
        <v>1752936</v>
      </c>
      <c r="F31" s="100">
        <v>0</v>
      </c>
      <c r="G31" s="100">
        <v>1752936</v>
      </c>
    </row>
    <row r="32" spans="1:7" ht="15">
      <c r="A32" s="484">
        <v>700</v>
      </c>
      <c r="B32" s="484"/>
      <c r="C32" s="484"/>
      <c r="D32" s="484" t="s">
        <v>86</v>
      </c>
      <c r="E32" s="485">
        <f>E33</f>
        <v>530000</v>
      </c>
      <c r="F32" s="486">
        <f>F33</f>
        <v>495000</v>
      </c>
      <c r="G32" s="486">
        <f>G33</f>
        <v>35000</v>
      </c>
    </row>
    <row r="33" spans="1:10" s="8" customFormat="1" ht="15">
      <c r="A33" s="109"/>
      <c r="B33" s="104">
        <v>70005</v>
      </c>
      <c r="C33" s="102"/>
      <c r="D33" s="93" t="s">
        <v>87</v>
      </c>
      <c r="E33" s="94">
        <f>E34+E44+E45+E47+E49</f>
        <v>530000</v>
      </c>
      <c r="F33" s="95">
        <f>F34+F44+F45+F47+F49</f>
        <v>495000</v>
      </c>
      <c r="G33" s="95">
        <f>G34+G44+G45+G47+G49</f>
        <v>35000</v>
      </c>
      <c r="H33" s="9"/>
      <c r="I33" s="9"/>
      <c r="J33" s="9"/>
    </row>
    <row r="34" spans="1:7" ht="15">
      <c r="A34" s="110"/>
      <c r="B34" s="110"/>
      <c r="C34" s="107" t="s">
        <v>88</v>
      </c>
      <c r="D34" s="98" t="s">
        <v>351</v>
      </c>
      <c r="E34" s="99">
        <v>5000</v>
      </c>
      <c r="F34" s="100">
        <v>5000</v>
      </c>
      <c r="G34" s="100">
        <v>0</v>
      </c>
    </row>
    <row r="35" spans="1:7" ht="15">
      <c r="A35" s="521"/>
      <c r="B35" s="521"/>
      <c r="C35" s="107" t="s">
        <v>338</v>
      </c>
      <c r="D35" s="98" t="s">
        <v>352</v>
      </c>
      <c r="E35" s="99">
        <v>0</v>
      </c>
      <c r="F35" s="100">
        <v>0</v>
      </c>
      <c r="G35" s="100">
        <v>0</v>
      </c>
    </row>
    <row r="36" spans="1:7" ht="15">
      <c r="A36" s="520"/>
      <c r="B36" s="520"/>
      <c r="C36" s="141"/>
      <c r="D36" s="137"/>
      <c r="E36" s="138"/>
      <c r="F36" s="139"/>
      <c r="G36" s="139"/>
    </row>
    <row r="37" spans="1:7" ht="15">
      <c r="A37" s="520"/>
      <c r="B37" s="520"/>
      <c r="C37" s="141"/>
      <c r="D37" s="137"/>
      <c r="E37" s="519" t="s">
        <v>435</v>
      </c>
      <c r="F37" s="139"/>
      <c r="G37" s="139"/>
    </row>
    <row r="38" spans="1:7" ht="15">
      <c r="A38" s="520"/>
      <c r="B38" s="520"/>
      <c r="C38" s="141"/>
      <c r="D38" s="137"/>
      <c r="E38" s="519"/>
      <c r="F38" s="139"/>
      <c r="G38" s="139"/>
    </row>
    <row r="39" spans="1:7" ht="15">
      <c r="A39" s="112" t="s">
        <v>1</v>
      </c>
      <c r="B39" s="113" t="s">
        <v>2</v>
      </c>
      <c r="C39" s="113" t="s">
        <v>19</v>
      </c>
      <c r="D39" s="114" t="s">
        <v>65</v>
      </c>
      <c r="E39" s="80" t="s">
        <v>66</v>
      </c>
      <c r="F39" s="115" t="s">
        <v>67</v>
      </c>
      <c r="G39" s="116"/>
    </row>
    <row r="40" spans="1:7" ht="15">
      <c r="A40" s="117"/>
      <c r="B40" s="118"/>
      <c r="C40" s="118"/>
      <c r="D40" s="119"/>
      <c r="E40" s="86" t="s">
        <v>397</v>
      </c>
      <c r="F40" s="771" t="s">
        <v>68</v>
      </c>
      <c r="G40" s="772" t="s">
        <v>69</v>
      </c>
    </row>
    <row r="41" spans="1:7" ht="12.75">
      <c r="A41" s="142">
        <v>1</v>
      </c>
      <c r="B41" s="142">
        <v>2</v>
      </c>
      <c r="C41" s="120">
        <v>3</v>
      </c>
      <c r="D41" s="120">
        <v>4</v>
      </c>
      <c r="E41" s="121">
        <v>5</v>
      </c>
      <c r="F41" s="120">
        <v>6</v>
      </c>
      <c r="G41" s="122">
        <v>7</v>
      </c>
    </row>
    <row r="42" spans="1:7" ht="15">
      <c r="A42" s="522"/>
      <c r="B42" s="109"/>
      <c r="C42" s="107" t="s">
        <v>82</v>
      </c>
      <c r="D42" s="98" t="s">
        <v>339</v>
      </c>
      <c r="E42" s="99"/>
      <c r="F42" s="100"/>
      <c r="G42" s="100"/>
    </row>
    <row r="43" spans="1:7" ht="15">
      <c r="A43" s="108"/>
      <c r="B43" s="96"/>
      <c r="C43" s="107"/>
      <c r="D43" s="98" t="s">
        <v>83</v>
      </c>
      <c r="E43" s="99"/>
      <c r="F43" s="100"/>
      <c r="G43" s="100"/>
    </row>
    <row r="44" spans="1:7" ht="15">
      <c r="A44" s="108"/>
      <c r="B44" s="96"/>
      <c r="C44" s="107"/>
      <c r="D44" s="98" t="s">
        <v>333</v>
      </c>
      <c r="E44" s="99">
        <v>265000</v>
      </c>
      <c r="F44" s="100">
        <v>265000</v>
      </c>
      <c r="G44" s="100">
        <v>0</v>
      </c>
    </row>
    <row r="45" spans="1:7" ht="15">
      <c r="A45" s="108"/>
      <c r="B45" s="96"/>
      <c r="C45" s="107" t="s">
        <v>89</v>
      </c>
      <c r="D45" s="98" t="s">
        <v>90</v>
      </c>
      <c r="E45" s="99">
        <v>35000</v>
      </c>
      <c r="F45" s="100">
        <v>0</v>
      </c>
      <c r="G45" s="100">
        <v>35000</v>
      </c>
    </row>
    <row r="46" spans="1:7" ht="15">
      <c r="A46" s="406"/>
      <c r="B46" s="123"/>
      <c r="C46" s="97">
        <v>2110</v>
      </c>
      <c r="D46" s="98" t="s">
        <v>74</v>
      </c>
      <c r="E46" s="99"/>
      <c r="F46" s="100"/>
      <c r="G46" s="100"/>
    </row>
    <row r="47" spans="1:7" ht="15">
      <c r="A47" s="406"/>
      <c r="B47" s="123"/>
      <c r="C47" s="97"/>
      <c r="D47" s="98" t="s">
        <v>75</v>
      </c>
      <c r="E47" s="99">
        <v>125000</v>
      </c>
      <c r="F47" s="100">
        <v>125000</v>
      </c>
      <c r="G47" s="100">
        <v>0</v>
      </c>
    </row>
    <row r="48" spans="1:7" ht="15">
      <c r="A48" s="108"/>
      <c r="B48" s="96"/>
      <c r="C48" s="97">
        <v>2360</v>
      </c>
      <c r="D48" s="98" t="s">
        <v>91</v>
      </c>
      <c r="E48" s="99"/>
      <c r="F48" s="100"/>
      <c r="G48" s="100"/>
    </row>
    <row r="49" spans="1:7" ht="15">
      <c r="A49" s="149"/>
      <c r="B49" s="111"/>
      <c r="C49" s="97"/>
      <c r="D49" s="98" t="s">
        <v>92</v>
      </c>
      <c r="E49" s="99">
        <v>100000</v>
      </c>
      <c r="F49" s="100">
        <v>100000</v>
      </c>
      <c r="G49" s="100">
        <v>0</v>
      </c>
    </row>
    <row r="50" spans="1:7" ht="15">
      <c r="A50" s="484">
        <v>710</v>
      </c>
      <c r="B50" s="484"/>
      <c r="C50" s="491"/>
      <c r="D50" s="492" t="s">
        <v>93</v>
      </c>
      <c r="E50" s="493">
        <f>E51+E55</f>
        <v>838625</v>
      </c>
      <c r="F50" s="494">
        <f>F51+F55</f>
        <v>838625</v>
      </c>
      <c r="G50" s="494">
        <f>G55</f>
        <v>0</v>
      </c>
    </row>
    <row r="51" spans="1:7" ht="15.75">
      <c r="A51" s="96"/>
      <c r="B51" s="127">
        <v>71012</v>
      </c>
      <c r="C51" s="128"/>
      <c r="D51" s="93" t="s">
        <v>331</v>
      </c>
      <c r="E51" s="129">
        <f>F51+G51</f>
        <v>483625</v>
      </c>
      <c r="F51" s="130">
        <f>F52+F54</f>
        <v>483625</v>
      </c>
      <c r="G51" s="130">
        <v>0</v>
      </c>
    </row>
    <row r="52" spans="1:7" ht="15">
      <c r="A52" s="96"/>
      <c r="B52" s="125"/>
      <c r="C52" s="107" t="s">
        <v>4</v>
      </c>
      <c r="D52" s="98" t="s">
        <v>5</v>
      </c>
      <c r="E52" s="99">
        <v>311625</v>
      </c>
      <c r="F52" s="100">
        <v>311625</v>
      </c>
      <c r="G52" s="100">
        <v>0</v>
      </c>
    </row>
    <row r="53" spans="1:7" ht="15">
      <c r="A53" s="96"/>
      <c r="B53" s="125"/>
      <c r="C53" s="97">
        <v>2110</v>
      </c>
      <c r="D53" s="98" t="s">
        <v>74</v>
      </c>
      <c r="E53" s="99"/>
      <c r="F53" s="100"/>
      <c r="G53" s="100"/>
    </row>
    <row r="54" spans="1:7" ht="15">
      <c r="A54" s="96"/>
      <c r="B54" s="125"/>
      <c r="C54" s="97"/>
      <c r="D54" s="98" t="s">
        <v>75</v>
      </c>
      <c r="E54" s="99">
        <v>172000</v>
      </c>
      <c r="F54" s="100">
        <v>172000</v>
      </c>
      <c r="G54" s="100">
        <v>0</v>
      </c>
    </row>
    <row r="55" spans="1:10" s="8" customFormat="1" ht="15">
      <c r="A55" s="131"/>
      <c r="B55" s="124">
        <v>71015</v>
      </c>
      <c r="C55" s="102"/>
      <c r="D55" s="93" t="s">
        <v>94</v>
      </c>
      <c r="E55" s="94">
        <f>E57</f>
        <v>355000</v>
      </c>
      <c r="F55" s="95">
        <f>F57</f>
        <v>355000</v>
      </c>
      <c r="G55" s="95">
        <v>0</v>
      </c>
      <c r="H55" s="9"/>
      <c r="I55" s="9"/>
      <c r="J55" s="9"/>
    </row>
    <row r="56" spans="1:7" ht="15">
      <c r="A56" s="96"/>
      <c r="B56" s="125"/>
      <c r="C56" s="97">
        <v>2110</v>
      </c>
      <c r="D56" s="98" t="s">
        <v>74</v>
      </c>
      <c r="E56" s="99"/>
      <c r="F56" s="100"/>
      <c r="G56" s="100"/>
    </row>
    <row r="57" spans="1:7" ht="15">
      <c r="A57" s="96"/>
      <c r="B57" s="125"/>
      <c r="C57" s="97"/>
      <c r="D57" s="98" t="s">
        <v>75</v>
      </c>
      <c r="E57" s="99">
        <v>355000</v>
      </c>
      <c r="F57" s="100">
        <v>355000</v>
      </c>
      <c r="G57" s="100">
        <v>0</v>
      </c>
    </row>
    <row r="58" spans="1:7" ht="15">
      <c r="A58" s="488">
        <v>750</v>
      </c>
      <c r="B58" s="484"/>
      <c r="C58" s="484"/>
      <c r="D58" s="484" t="s">
        <v>95</v>
      </c>
      <c r="E58" s="485">
        <f>E59+E62+E65+E79</f>
        <v>4251584</v>
      </c>
      <c r="F58" s="485">
        <f>F59+F62+F65+F79</f>
        <v>1215263</v>
      </c>
      <c r="G58" s="485">
        <f>G59+G62+G65+G79</f>
        <v>3036321</v>
      </c>
    </row>
    <row r="59" spans="1:10" s="8" customFormat="1" ht="15">
      <c r="A59" s="133"/>
      <c r="B59" s="124">
        <v>75011</v>
      </c>
      <c r="C59" s="102"/>
      <c r="D59" s="93" t="s">
        <v>96</v>
      </c>
      <c r="E59" s="94">
        <f>E61</f>
        <v>31000</v>
      </c>
      <c r="F59" s="95">
        <f>F61</f>
        <v>31000</v>
      </c>
      <c r="G59" s="95">
        <v>0</v>
      </c>
      <c r="H59" s="9"/>
      <c r="I59" s="9"/>
      <c r="J59" s="9"/>
    </row>
    <row r="60" spans="1:7" ht="15">
      <c r="A60" s="96"/>
      <c r="B60" s="125"/>
      <c r="C60" s="97">
        <v>2110</v>
      </c>
      <c r="D60" s="98" t="s">
        <v>74</v>
      </c>
      <c r="E60" s="99"/>
      <c r="F60" s="100"/>
      <c r="G60" s="100"/>
    </row>
    <row r="61" spans="1:7" ht="15">
      <c r="A61" s="96"/>
      <c r="B61" s="125"/>
      <c r="C61" s="97"/>
      <c r="D61" s="98" t="s">
        <v>75</v>
      </c>
      <c r="E61" s="99">
        <v>31000</v>
      </c>
      <c r="F61" s="100">
        <v>31000</v>
      </c>
      <c r="G61" s="100">
        <v>0</v>
      </c>
    </row>
    <row r="62" spans="1:10" s="8" customFormat="1" ht="15">
      <c r="A62" s="131"/>
      <c r="B62" s="124">
        <v>75020</v>
      </c>
      <c r="C62" s="102"/>
      <c r="D62" s="93" t="s">
        <v>97</v>
      </c>
      <c r="E62" s="94">
        <f>F62+G62</f>
        <v>85372</v>
      </c>
      <c r="F62" s="95">
        <f>SUM(F63:F64)</f>
        <v>85372</v>
      </c>
      <c r="G62" s="94">
        <f>SUM(G63:G64)</f>
        <v>0</v>
      </c>
      <c r="H62" s="9"/>
      <c r="I62" s="9"/>
      <c r="J62" s="9"/>
    </row>
    <row r="63" spans="1:7" ht="15">
      <c r="A63" s="96"/>
      <c r="B63" s="125"/>
      <c r="C63" s="107" t="s">
        <v>3</v>
      </c>
      <c r="D63" s="98" t="s">
        <v>334</v>
      </c>
      <c r="E63" s="99">
        <v>60000</v>
      </c>
      <c r="F63" s="100">
        <v>60000</v>
      </c>
      <c r="G63" s="100">
        <v>0</v>
      </c>
    </row>
    <row r="64" spans="1:7" ht="15">
      <c r="A64" s="96"/>
      <c r="B64" s="125"/>
      <c r="C64" s="107" t="s">
        <v>84</v>
      </c>
      <c r="D64" s="98" t="s">
        <v>340</v>
      </c>
      <c r="E64" s="99">
        <f>F64</f>
        <v>25372</v>
      </c>
      <c r="F64" s="100">
        <v>25372</v>
      </c>
      <c r="G64" s="100">
        <v>0</v>
      </c>
    </row>
    <row r="65" spans="1:7" ht="15">
      <c r="A65" s="406"/>
      <c r="B65" s="104">
        <v>75045</v>
      </c>
      <c r="C65" s="102"/>
      <c r="D65" s="93" t="s">
        <v>98</v>
      </c>
      <c r="E65" s="94">
        <f>E67+E69</f>
        <v>23500</v>
      </c>
      <c r="F65" s="95">
        <f>F67+F69</f>
        <v>23500</v>
      </c>
      <c r="G65" s="95">
        <v>0</v>
      </c>
    </row>
    <row r="66" spans="1:7" ht="15">
      <c r="A66" s="406"/>
      <c r="B66" s="96"/>
      <c r="C66" s="97">
        <v>2110</v>
      </c>
      <c r="D66" s="98" t="s">
        <v>74</v>
      </c>
      <c r="E66" s="99"/>
      <c r="F66" s="100"/>
      <c r="G66" s="100"/>
    </row>
    <row r="67" spans="1:7" ht="15">
      <c r="A67" s="406"/>
      <c r="B67" s="96"/>
      <c r="C67" s="97"/>
      <c r="D67" s="98" t="s">
        <v>75</v>
      </c>
      <c r="E67" s="99">
        <v>23000</v>
      </c>
      <c r="F67" s="100">
        <v>23000</v>
      </c>
      <c r="G67" s="100">
        <v>0</v>
      </c>
    </row>
    <row r="68" spans="1:7" ht="15">
      <c r="A68" s="406"/>
      <c r="B68" s="123"/>
      <c r="C68" s="97">
        <v>2120</v>
      </c>
      <c r="D68" s="98" t="s">
        <v>99</v>
      </c>
      <c r="E68" s="99"/>
      <c r="F68" s="100"/>
      <c r="G68" s="134"/>
    </row>
    <row r="69" spans="1:7" ht="15">
      <c r="A69" s="117"/>
      <c r="B69" s="118"/>
      <c r="C69" s="135"/>
      <c r="D69" s="98" t="s">
        <v>100</v>
      </c>
      <c r="E69" s="99">
        <v>500</v>
      </c>
      <c r="F69" s="100">
        <v>500</v>
      </c>
      <c r="G69" s="134">
        <v>0</v>
      </c>
    </row>
    <row r="70" spans="1:7" ht="15">
      <c r="A70" s="136"/>
      <c r="B70" s="140"/>
      <c r="C70" s="140"/>
      <c r="D70" s="137"/>
      <c r="E70" s="138"/>
      <c r="F70" s="139"/>
      <c r="G70" s="139"/>
    </row>
    <row r="71" spans="1:7" ht="15">
      <c r="A71" s="136"/>
      <c r="B71" s="140"/>
      <c r="C71" s="140"/>
      <c r="D71" s="137"/>
      <c r="E71" s="138"/>
      <c r="F71" s="139"/>
      <c r="G71" s="139"/>
    </row>
    <row r="72" spans="1:7" ht="15">
      <c r="A72" s="136"/>
      <c r="B72" s="140"/>
      <c r="C72" s="140"/>
      <c r="D72" s="137"/>
      <c r="E72" s="138"/>
      <c r="F72" s="139"/>
      <c r="G72" s="139"/>
    </row>
    <row r="73" spans="1:7" ht="15">
      <c r="A73" s="136"/>
      <c r="B73" s="140"/>
      <c r="C73" s="140"/>
      <c r="D73" s="137"/>
      <c r="E73" s="519"/>
      <c r="F73" s="139"/>
      <c r="G73" s="139"/>
    </row>
    <row r="74" spans="1:7" ht="15">
      <c r="A74" s="136"/>
      <c r="B74" s="140"/>
      <c r="C74" s="140"/>
      <c r="D74" s="137"/>
      <c r="E74" s="519" t="s">
        <v>433</v>
      </c>
      <c r="F74" s="139"/>
      <c r="G74" s="139"/>
    </row>
    <row r="75" spans="1:7" ht="15">
      <c r="A75" s="136"/>
      <c r="B75" s="140"/>
      <c r="C75" s="140"/>
      <c r="D75" s="137"/>
      <c r="E75" s="519"/>
      <c r="F75" s="139"/>
      <c r="G75" s="139"/>
    </row>
    <row r="76" spans="1:7" ht="15">
      <c r="A76" s="112" t="s">
        <v>1</v>
      </c>
      <c r="B76" s="113" t="s">
        <v>2</v>
      </c>
      <c r="C76" s="113" t="s">
        <v>19</v>
      </c>
      <c r="D76" s="114" t="s">
        <v>65</v>
      </c>
      <c r="E76" s="80" t="s">
        <v>66</v>
      </c>
      <c r="F76" s="115" t="s">
        <v>67</v>
      </c>
      <c r="G76" s="116"/>
    </row>
    <row r="77" spans="1:7" ht="15">
      <c r="A77" s="117"/>
      <c r="B77" s="118"/>
      <c r="C77" s="118"/>
      <c r="D77" s="119"/>
      <c r="E77" s="86" t="s">
        <v>397</v>
      </c>
      <c r="F77" s="770" t="s">
        <v>68</v>
      </c>
      <c r="G77" s="116" t="s">
        <v>69</v>
      </c>
    </row>
    <row r="78" spans="1:7" ht="12.75">
      <c r="A78" s="120">
        <v>1</v>
      </c>
      <c r="B78" s="120">
        <v>2</v>
      </c>
      <c r="C78" s="120">
        <v>3</v>
      </c>
      <c r="D78" s="120">
        <v>4</v>
      </c>
      <c r="E78" s="121">
        <v>5</v>
      </c>
      <c r="F78" s="120">
        <v>6</v>
      </c>
      <c r="G78" s="122">
        <v>7</v>
      </c>
    </row>
    <row r="79" spans="1:7" ht="15">
      <c r="A79" s="682"/>
      <c r="B79" s="659">
        <v>75095</v>
      </c>
      <c r="C79" s="124"/>
      <c r="D79" s="656" t="s">
        <v>201</v>
      </c>
      <c r="E79" s="657">
        <f>E86+E83</f>
        <v>4111712</v>
      </c>
      <c r="F79" s="658">
        <f>F83</f>
        <v>1075391</v>
      </c>
      <c r="G79" s="658">
        <f>G86</f>
        <v>3036321</v>
      </c>
    </row>
    <row r="80" spans="1:7" ht="12.75">
      <c r="A80" s="682"/>
      <c r="B80" s="683"/>
      <c r="C80" s="654">
        <v>2057</v>
      </c>
      <c r="D80" s="684" t="s">
        <v>374</v>
      </c>
      <c r="E80" s="685"/>
      <c r="F80" s="686"/>
      <c r="G80" s="686"/>
    </row>
    <row r="81" spans="1:7" ht="12.75">
      <c r="A81" s="682"/>
      <c r="B81" s="683"/>
      <c r="C81" s="654"/>
      <c r="D81" s="684" t="s">
        <v>375</v>
      </c>
      <c r="E81" s="685"/>
      <c r="F81" s="686"/>
      <c r="G81" s="686"/>
    </row>
    <row r="82" spans="1:7" ht="12.75">
      <c r="A82" s="682"/>
      <c r="B82" s="683"/>
      <c r="C82" s="654"/>
      <c r="D82" s="684" t="s">
        <v>376</v>
      </c>
      <c r="E82" s="685"/>
      <c r="F82" s="686"/>
      <c r="G82" s="686"/>
    </row>
    <row r="83" spans="1:7" ht="12.75">
      <c r="A83" s="682"/>
      <c r="B83" s="683"/>
      <c r="C83" s="654"/>
      <c r="D83" s="684" t="s">
        <v>377</v>
      </c>
      <c r="E83" s="685">
        <v>1075391</v>
      </c>
      <c r="F83" s="686">
        <v>1075391</v>
      </c>
      <c r="G83" s="686">
        <v>0</v>
      </c>
    </row>
    <row r="84" spans="1:7" ht="12.75">
      <c r="A84" s="682"/>
      <c r="B84" s="687"/>
      <c r="C84" s="654">
        <v>6257</v>
      </c>
      <c r="D84" s="144" t="s">
        <v>359</v>
      </c>
      <c r="E84" s="688"/>
      <c r="F84" s="655"/>
      <c r="G84" s="655"/>
    </row>
    <row r="85" spans="1:7" ht="12.75">
      <c r="A85" s="682"/>
      <c r="B85" s="687"/>
      <c r="C85" s="654"/>
      <c r="D85" s="144" t="s">
        <v>492</v>
      </c>
      <c r="E85" s="688"/>
      <c r="F85" s="655"/>
      <c r="G85" s="655"/>
    </row>
    <row r="86" spans="1:7" ht="12.75">
      <c r="A86" s="689"/>
      <c r="B86" s="687"/>
      <c r="C86" s="654"/>
      <c r="D86" s="144" t="s">
        <v>360</v>
      </c>
      <c r="E86" s="688">
        <v>3036321</v>
      </c>
      <c r="F86" s="655"/>
      <c r="G86" s="655">
        <v>3036321</v>
      </c>
    </row>
    <row r="87" spans="1:10" s="7" customFormat="1" ht="15">
      <c r="A87" s="487">
        <v>754</v>
      </c>
      <c r="B87" s="488"/>
      <c r="C87" s="488"/>
      <c r="D87" s="495" t="s">
        <v>101</v>
      </c>
      <c r="E87" s="496"/>
      <c r="F87" s="497"/>
      <c r="G87" s="497"/>
      <c r="H87" s="5"/>
      <c r="I87" s="5"/>
      <c r="J87" s="5"/>
    </row>
    <row r="88" spans="1:7" ht="15">
      <c r="A88" s="492"/>
      <c r="B88" s="492"/>
      <c r="C88" s="492"/>
      <c r="D88" s="498" t="s">
        <v>102</v>
      </c>
      <c r="E88" s="493">
        <f>E89</f>
        <v>3637000</v>
      </c>
      <c r="F88" s="494">
        <f>F89</f>
        <v>3637000</v>
      </c>
      <c r="G88" s="494">
        <f>G89</f>
        <v>0</v>
      </c>
    </row>
    <row r="89" spans="1:7" ht="15">
      <c r="A89" s="103"/>
      <c r="B89" s="106">
        <v>75411</v>
      </c>
      <c r="C89" s="92"/>
      <c r="D89" s="147" t="s">
        <v>103</v>
      </c>
      <c r="E89" s="148">
        <f>E91</f>
        <v>3637000</v>
      </c>
      <c r="F89" s="95">
        <f>F91</f>
        <v>3637000</v>
      </c>
      <c r="G89" s="95">
        <f>G91</f>
        <v>0</v>
      </c>
    </row>
    <row r="90" spans="1:10" s="8" customFormat="1" ht="15">
      <c r="A90" s="108"/>
      <c r="B90" s="96"/>
      <c r="C90" s="97">
        <v>2110</v>
      </c>
      <c r="D90" s="98" t="s">
        <v>74</v>
      </c>
      <c r="E90" s="99"/>
      <c r="F90" s="100"/>
      <c r="G90" s="100"/>
      <c r="H90" s="9"/>
      <c r="I90" s="9"/>
      <c r="J90" s="9"/>
    </row>
    <row r="91" spans="1:7" ht="15">
      <c r="A91" s="149"/>
      <c r="B91" s="111"/>
      <c r="C91" s="97"/>
      <c r="D91" s="98" t="s">
        <v>75</v>
      </c>
      <c r="E91" s="99">
        <v>3637000</v>
      </c>
      <c r="F91" s="100">
        <v>3637000</v>
      </c>
      <c r="G91" s="100">
        <v>0</v>
      </c>
    </row>
    <row r="92" spans="1:7" ht="15">
      <c r="A92" s="484">
        <v>755</v>
      </c>
      <c r="B92" s="484"/>
      <c r="C92" s="661"/>
      <c r="D92" s="499" t="s">
        <v>364</v>
      </c>
      <c r="E92" s="496">
        <f>E93</f>
        <v>125208</v>
      </c>
      <c r="F92" s="497">
        <f>F93</f>
        <v>125208</v>
      </c>
      <c r="G92" s="497">
        <v>0</v>
      </c>
    </row>
    <row r="93" spans="1:7" ht="15">
      <c r="A93" s="106"/>
      <c r="B93" s="106">
        <v>75515</v>
      </c>
      <c r="C93" s="132"/>
      <c r="D93" s="662" t="s">
        <v>365</v>
      </c>
      <c r="E93" s="162">
        <f>E95</f>
        <v>125208</v>
      </c>
      <c r="F93" s="163">
        <f>F95</f>
        <v>125208</v>
      </c>
      <c r="G93" s="163">
        <v>0</v>
      </c>
    </row>
    <row r="94" spans="1:7" ht="15">
      <c r="A94" s="96"/>
      <c r="B94" s="96"/>
      <c r="C94" s="660">
        <v>2110</v>
      </c>
      <c r="D94" s="98" t="s">
        <v>74</v>
      </c>
      <c r="E94" s="145"/>
      <c r="F94" s="146"/>
      <c r="G94" s="146"/>
    </row>
    <row r="95" spans="1:7" ht="15">
      <c r="A95" s="96"/>
      <c r="B95" s="96"/>
      <c r="C95" s="660"/>
      <c r="D95" s="98" t="s">
        <v>75</v>
      </c>
      <c r="E95" s="145">
        <v>125208</v>
      </c>
      <c r="F95" s="146">
        <v>125208</v>
      </c>
      <c r="G95" s="146">
        <v>0</v>
      </c>
    </row>
    <row r="96" spans="1:7" ht="15">
      <c r="A96" s="488">
        <v>756</v>
      </c>
      <c r="B96" s="495"/>
      <c r="C96" s="488"/>
      <c r="D96" s="499" t="s">
        <v>104</v>
      </c>
      <c r="E96" s="496"/>
      <c r="F96" s="497"/>
      <c r="G96" s="497"/>
    </row>
    <row r="97" spans="1:7" ht="15">
      <c r="A97" s="487"/>
      <c r="B97" s="500"/>
      <c r="C97" s="487"/>
      <c r="D97" s="501" t="s">
        <v>105</v>
      </c>
      <c r="E97" s="502"/>
      <c r="F97" s="503"/>
      <c r="G97" s="503"/>
    </row>
    <row r="98" spans="1:7" ht="15">
      <c r="A98" s="492"/>
      <c r="B98" s="500"/>
      <c r="C98" s="492"/>
      <c r="D98" s="504" t="s">
        <v>106</v>
      </c>
      <c r="E98" s="493">
        <f>E100+E105</f>
        <v>9291096</v>
      </c>
      <c r="F98" s="494">
        <f>F100+F105</f>
        <v>9291096</v>
      </c>
      <c r="G98" s="494">
        <v>0</v>
      </c>
    </row>
    <row r="99" spans="1:7" ht="15">
      <c r="A99" s="150"/>
      <c r="B99" s="104">
        <v>75618</v>
      </c>
      <c r="C99" s="102"/>
      <c r="D99" s="151" t="s">
        <v>261</v>
      </c>
      <c r="E99" s="94"/>
      <c r="F99" s="95"/>
      <c r="G99" s="95"/>
    </row>
    <row r="100" spans="1:7" ht="15">
      <c r="A100" s="152"/>
      <c r="B100" s="106"/>
      <c r="C100" s="92"/>
      <c r="D100" s="153" t="s">
        <v>262</v>
      </c>
      <c r="E100" s="148">
        <f>E101+E102+E104</f>
        <v>1270000</v>
      </c>
      <c r="F100" s="154">
        <f>F101+F102+F104</f>
        <v>1270000</v>
      </c>
      <c r="G100" s="154">
        <v>0</v>
      </c>
    </row>
    <row r="101" spans="1:7" ht="15">
      <c r="A101" s="152"/>
      <c r="B101" s="106"/>
      <c r="C101" s="767" t="s">
        <v>263</v>
      </c>
      <c r="D101" s="768" t="s">
        <v>264</v>
      </c>
      <c r="E101" s="156">
        <v>780000</v>
      </c>
      <c r="F101" s="157">
        <v>780000</v>
      </c>
      <c r="G101" s="157">
        <v>0</v>
      </c>
    </row>
    <row r="102" spans="1:10" s="650" customFormat="1" ht="15">
      <c r="A102" s="108"/>
      <c r="B102" s="96"/>
      <c r="C102" s="767" t="s">
        <v>329</v>
      </c>
      <c r="D102" s="768" t="s">
        <v>330</v>
      </c>
      <c r="E102" s="156">
        <v>120000</v>
      </c>
      <c r="F102" s="157">
        <v>120000</v>
      </c>
      <c r="G102" s="157"/>
      <c r="H102" s="5"/>
      <c r="I102" s="5"/>
      <c r="J102" s="5"/>
    </row>
    <row r="103" spans="1:10" s="650" customFormat="1" ht="15">
      <c r="A103" s="108"/>
      <c r="B103" s="96"/>
      <c r="C103" s="767" t="s">
        <v>398</v>
      </c>
      <c r="D103" s="98" t="s">
        <v>265</v>
      </c>
      <c r="E103" s="156"/>
      <c r="F103" s="157"/>
      <c r="G103" s="157"/>
      <c r="H103" s="5"/>
      <c r="I103" s="5"/>
      <c r="J103" s="5"/>
    </row>
    <row r="104" spans="1:10" s="650" customFormat="1" ht="15">
      <c r="A104" s="108"/>
      <c r="B104" s="111"/>
      <c r="C104" s="767"/>
      <c r="D104" s="98" t="s">
        <v>266</v>
      </c>
      <c r="E104" s="156">
        <v>370000</v>
      </c>
      <c r="F104" s="157">
        <v>370000</v>
      </c>
      <c r="G104" s="157"/>
      <c r="H104" s="5"/>
      <c r="I104" s="5"/>
      <c r="J104" s="5"/>
    </row>
    <row r="105" spans="1:7" ht="15">
      <c r="A105" s="131"/>
      <c r="B105" s="106">
        <v>75622</v>
      </c>
      <c r="C105" s="92"/>
      <c r="D105" s="147" t="s">
        <v>107</v>
      </c>
      <c r="E105" s="94">
        <f>E106+E107</f>
        <v>8021096</v>
      </c>
      <c r="F105" s="95">
        <f>F106+F107</f>
        <v>8021096</v>
      </c>
      <c r="G105" s="95">
        <v>0</v>
      </c>
    </row>
    <row r="106" spans="1:10" s="8" customFormat="1" ht="15">
      <c r="A106" s="96"/>
      <c r="B106" s="96"/>
      <c r="C106" s="107" t="s">
        <v>108</v>
      </c>
      <c r="D106" s="98" t="s">
        <v>335</v>
      </c>
      <c r="E106" s="99">
        <v>7871096</v>
      </c>
      <c r="F106" s="100">
        <v>7871096</v>
      </c>
      <c r="G106" s="100">
        <v>0</v>
      </c>
      <c r="H106" s="9"/>
      <c r="I106" s="9"/>
      <c r="J106" s="9"/>
    </row>
    <row r="107" spans="1:7" ht="15">
      <c r="A107" s="111"/>
      <c r="B107" s="111"/>
      <c r="C107" s="107" t="s">
        <v>109</v>
      </c>
      <c r="D107" s="98" t="s">
        <v>336</v>
      </c>
      <c r="E107" s="99">
        <v>150000</v>
      </c>
      <c r="F107" s="100">
        <v>150000</v>
      </c>
      <c r="G107" s="100">
        <v>0</v>
      </c>
    </row>
    <row r="108" spans="1:7" ht="15">
      <c r="A108" s="140"/>
      <c r="B108" s="140"/>
      <c r="C108" s="141"/>
      <c r="D108" s="137"/>
      <c r="E108" s="138"/>
      <c r="F108" s="139"/>
      <c r="G108" s="139"/>
    </row>
    <row r="109" spans="1:7" ht="15">
      <c r="A109" s="140"/>
      <c r="B109" s="140"/>
      <c r="C109" s="141"/>
      <c r="D109" s="137"/>
      <c r="E109" s="138"/>
      <c r="F109" s="139"/>
      <c r="G109" s="139"/>
    </row>
    <row r="110" spans="1:7" ht="15">
      <c r="A110" s="140"/>
      <c r="B110" s="140"/>
      <c r="C110" s="141"/>
      <c r="D110" s="137"/>
      <c r="E110" s="138"/>
      <c r="F110" s="139"/>
      <c r="G110" s="139"/>
    </row>
    <row r="111" spans="1:7" ht="15">
      <c r="A111" s="140"/>
      <c r="B111" s="140"/>
      <c r="C111" s="141"/>
      <c r="D111" s="137"/>
      <c r="E111" s="138"/>
      <c r="F111" s="139"/>
      <c r="G111" s="139"/>
    </row>
    <row r="112" spans="1:7" ht="15">
      <c r="A112" s="140"/>
      <c r="B112" s="140"/>
      <c r="C112" s="140"/>
      <c r="D112" s="137"/>
      <c r="E112" s="519" t="s">
        <v>436</v>
      </c>
      <c r="F112" s="138"/>
      <c r="G112" s="139"/>
    </row>
    <row r="113" spans="1:7" ht="15">
      <c r="A113" s="140"/>
      <c r="B113" s="140"/>
      <c r="C113" s="140"/>
      <c r="D113" s="137"/>
      <c r="E113" s="138"/>
      <c r="F113" s="138"/>
      <c r="G113" s="139"/>
    </row>
    <row r="114" spans="1:7" ht="15">
      <c r="A114" s="112" t="s">
        <v>1</v>
      </c>
      <c r="B114" s="113" t="s">
        <v>2</v>
      </c>
      <c r="C114" s="113" t="s">
        <v>19</v>
      </c>
      <c r="D114" s="114" t="s">
        <v>65</v>
      </c>
      <c r="E114" s="80" t="s">
        <v>66</v>
      </c>
      <c r="F114" s="115" t="s">
        <v>67</v>
      </c>
      <c r="G114" s="116"/>
    </row>
    <row r="115" spans="1:7" ht="15">
      <c r="A115" s="117"/>
      <c r="B115" s="118"/>
      <c r="C115" s="118"/>
      <c r="D115" s="119"/>
      <c r="E115" s="86" t="s">
        <v>397</v>
      </c>
      <c r="F115" s="771" t="s">
        <v>68</v>
      </c>
      <c r="G115" s="772" t="s">
        <v>69</v>
      </c>
    </row>
    <row r="116" spans="1:7" ht="12.75">
      <c r="A116" s="120">
        <v>1</v>
      </c>
      <c r="B116" s="120">
        <v>2</v>
      </c>
      <c r="C116" s="120">
        <v>3</v>
      </c>
      <c r="D116" s="120">
        <v>4</v>
      </c>
      <c r="E116" s="121">
        <v>5</v>
      </c>
      <c r="F116" s="120">
        <v>6</v>
      </c>
      <c r="G116" s="122">
        <v>7</v>
      </c>
    </row>
    <row r="117" spans="1:7" ht="15">
      <c r="A117" s="487">
        <v>758</v>
      </c>
      <c r="B117" s="487"/>
      <c r="C117" s="484"/>
      <c r="D117" s="484" t="s">
        <v>110</v>
      </c>
      <c r="E117" s="485">
        <f>E118+E120+E122</f>
        <v>33889872</v>
      </c>
      <c r="F117" s="485">
        <f>F118+F120+F122</f>
        <v>33889872</v>
      </c>
      <c r="G117" s="486">
        <v>0</v>
      </c>
    </row>
    <row r="118" spans="1:7" ht="15">
      <c r="A118" s="133"/>
      <c r="B118" s="124">
        <v>75801</v>
      </c>
      <c r="C118" s="102"/>
      <c r="D118" s="93" t="s">
        <v>111</v>
      </c>
      <c r="E118" s="94">
        <f>E119</f>
        <v>23972786</v>
      </c>
      <c r="F118" s="94">
        <f>F119</f>
        <v>23972786</v>
      </c>
      <c r="G118" s="95">
        <v>0</v>
      </c>
    </row>
    <row r="119" spans="1:7" ht="15">
      <c r="A119" s="96"/>
      <c r="B119" s="126"/>
      <c r="C119" s="97">
        <v>2920</v>
      </c>
      <c r="D119" s="98" t="s">
        <v>112</v>
      </c>
      <c r="E119" s="99">
        <v>23972786</v>
      </c>
      <c r="F119" s="99">
        <v>23972786</v>
      </c>
      <c r="G119" s="100">
        <v>0</v>
      </c>
    </row>
    <row r="120" spans="1:7" ht="15">
      <c r="A120" s="131"/>
      <c r="B120" s="124">
        <v>75803</v>
      </c>
      <c r="C120" s="102"/>
      <c r="D120" s="93" t="s">
        <v>113</v>
      </c>
      <c r="E120" s="94">
        <f>E121</f>
        <v>7605287</v>
      </c>
      <c r="F120" s="94">
        <f>F121</f>
        <v>7605287</v>
      </c>
      <c r="G120" s="95">
        <v>0</v>
      </c>
    </row>
    <row r="121" spans="1:7" ht="15">
      <c r="A121" s="96"/>
      <c r="B121" s="126"/>
      <c r="C121" s="97">
        <v>2920</v>
      </c>
      <c r="D121" s="98" t="s">
        <v>112</v>
      </c>
      <c r="E121" s="99">
        <v>7605287</v>
      </c>
      <c r="F121" s="99">
        <v>7605287</v>
      </c>
      <c r="G121" s="100">
        <v>0</v>
      </c>
    </row>
    <row r="122" spans="1:7" ht="15">
      <c r="A122" s="131"/>
      <c r="B122" s="124">
        <v>75832</v>
      </c>
      <c r="C122" s="102"/>
      <c r="D122" s="93" t="s">
        <v>114</v>
      </c>
      <c r="E122" s="94">
        <f>E123</f>
        <v>2311799</v>
      </c>
      <c r="F122" s="94">
        <f>F123</f>
        <v>2311799</v>
      </c>
      <c r="G122" s="95">
        <v>0</v>
      </c>
    </row>
    <row r="123" spans="1:7" ht="15">
      <c r="A123" s="111"/>
      <c r="B123" s="126"/>
      <c r="C123" s="97">
        <v>2920</v>
      </c>
      <c r="D123" s="98" t="s">
        <v>112</v>
      </c>
      <c r="E123" s="99">
        <v>2311799</v>
      </c>
      <c r="F123" s="99">
        <v>2311799</v>
      </c>
      <c r="G123" s="100">
        <v>0</v>
      </c>
    </row>
    <row r="124" spans="1:10" s="8" customFormat="1" ht="15">
      <c r="A124" s="488">
        <v>801</v>
      </c>
      <c r="B124" s="484"/>
      <c r="C124" s="484"/>
      <c r="D124" s="484" t="s">
        <v>269</v>
      </c>
      <c r="E124" s="485">
        <f>E129+E125</f>
        <v>129386</v>
      </c>
      <c r="F124" s="486">
        <f>F129+F125</f>
        <v>129386</v>
      </c>
      <c r="G124" s="486">
        <v>0</v>
      </c>
      <c r="H124" s="9"/>
      <c r="I124" s="9"/>
      <c r="J124" s="9"/>
    </row>
    <row r="125" spans="1:10" s="8" customFormat="1" ht="15">
      <c r="A125" s="810"/>
      <c r="B125" s="124">
        <v>80115</v>
      </c>
      <c r="C125" s="102"/>
      <c r="D125" s="93" t="s">
        <v>401</v>
      </c>
      <c r="E125" s="94">
        <f>E126+E127+E128</f>
        <v>100000</v>
      </c>
      <c r="F125" s="95">
        <f>F126+F127+F128</f>
        <v>100000</v>
      </c>
      <c r="G125" s="95">
        <v>0</v>
      </c>
      <c r="H125" s="9"/>
      <c r="I125" s="9"/>
      <c r="J125" s="9"/>
    </row>
    <row r="126" spans="1:10" s="8" customFormat="1" ht="15">
      <c r="A126" s="809"/>
      <c r="B126" s="125"/>
      <c r="C126" s="107" t="s">
        <v>117</v>
      </c>
      <c r="D126" s="98" t="s">
        <v>118</v>
      </c>
      <c r="E126" s="99">
        <v>500</v>
      </c>
      <c r="F126" s="100">
        <v>500</v>
      </c>
      <c r="G126" s="100">
        <v>0</v>
      </c>
      <c r="H126" s="9"/>
      <c r="I126" s="9"/>
      <c r="J126" s="9"/>
    </row>
    <row r="127" spans="1:10" s="8" customFormat="1" ht="15">
      <c r="A127" s="809"/>
      <c r="B127" s="125"/>
      <c r="C127" s="107" t="s">
        <v>4</v>
      </c>
      <c r="D127" s="98" t="s">
        <v>5</v>
      </c>
      <c r="E127" s="99">
        <v>98500</v>
      </c>
      <c r="F127" s="100">
        <v>98500</v>
      </c>
      <c r="G127" s="100">
        <v>0</v>
      </c>
      <c r="H127" s="9"/>
      <c r="I127" s="9"/>
      <c r="J127" s="9"/>
    </row>
    <row r="128" spans="1:10" s="8" customFormat="1" ht="15">
      <c r="A128" s="809"/>
      <c r="B128" s="126"/>
      <c r="C128" s="158" t="s">
        <v>119</v>
      </c>
      <c r="D128" s="98" t="s">
        <v>85</v>
      </c>
      <c r="E128" s="159">
        <v>1000</v>
      </c>
      <c r="F128" s="100">
        <v>1000</v>
      </c>
      <c r="G128" s="100">
        <v>0</v>
      </c>
      <c r="H128" s="9"/>
      <c r="I128" s="9"/>
      <c r="J128" s="9"/>
    </row>
    <row r="129" spans="1:7" ht="15">
      <c r="A129" s="131"/>
      <c r="B129" s="124">
        <v>80120</v>
      </c>
      <c r="C129" s="102"/>
      <c r="D129" s="93" t="s">
        <v>116</v>
      </c>
      <c r="E129" s="94">
        <f>E132+E133+E130</f>
        <v>29386</v>
      </c>
      <c r="F129" s="95">
        <f>F132+F133+F130</f>
        <v>29386</v>
      </c>
      <c r="G129" s="95">
        <v>0</v>
      </c>
    </row>
    <row r="130" spans="1:7" ht="15">
      <c r="A130" s="131"/>
      <c r="B130" s="132"/>
      <c r="C130" s="107" t="s">
        <v>424</v>
      </c>
      <c r="D130" s="774" t="s">
        <v>490</v>
      </c>
      <c r="E130" s="99">
        <v>442</v>
      </c>
      <c r="F130" s="100">
        <v>442</v>
      </c>
      <c r="G130" s="100"/>
    </row>
    <row r="131" spans="1:7" ht="15">
      <c r="A131" s="131"/>
      <c r="B131" s="132"/>
      <c r="C131" s="107"/>
      <c r="D131" s="774" t="s">
        <v>491</v>
      </c>
      <c r="E131" s="99"/>
      <c r="F131" s="100"/>
      <c r="G131" s="100"/>
    </row>
    <row r="132" spans="1:7" ht="15">
      <c r="A132" s="96"/>
      <c r="B132" s="125"/>
      <c r="C132" s="107" t="s">
        <v>117</v>
      </c>
      <c r="D132" s="98" t="s">
        <v>118</v>
      </c>
      <c r="E132" s="99">
        <v>90</v>
      </c>
      <c r="F132" s="100">
        <v>90</v>
      </c>
      <c r="G132" s="100">
        <v>0</v>
      </c>
    </row>
    <row r="133" spans="1:10" s="8" customFormat="1" ht="15">
      <c r="A133" s="111"/>
      <c r="B133" s="126"/>
      <c r="C133" s="107" t="s">
        <v>4</v>
      </c>
      <c r="D133" s="98" t="s">
        <v>5</v>
      </c>
      <c r="E133" s="99">
        <v>28854</v>
      </c>
      <c r="F133" s="100">
        <v>28854</v>
      </c>
      <c r="G133" s="100">
        <v>0</v>
      </c>
      <c r="H133" s="9"/>
      <c r="I133" s="9"/>
      <c r="J133" s="9"/>
    </row>
    <row r="134" spans="1:7" ht="15">
      <c r="A134" s="487">
        <v>851</v>
      </c>
      <c r="B134" s="488"/>
      <c r="C134" s="484"/>
      <c r="D134" s="484" t="s">
        <v>120</v>
      </c>
      <c r="E134" s="485">
        <f>E135+E140</f>
        <v>1981300</v>
      </c>
      <c r="F134" s="486">
        <f>F135+F140</f>
        <v>1981300</v>
      </c>
      <c r="G134" s="486">
        <v>0</v>
      </c>
    </row>
    <row r="135" spans="1:7" ht="15">
      <c r="A135" s="104"/>
      <c r="B135" s="124">
        <v>85111</v>
      </c>
      <c r="C135" s="102"/>
      <c r="D135" s="93" t="s">
        <v>268</v>
      </c>
      <c r="E135" s="94">
        <f>E137+E138</f>
        <v>380300</v>
      </c>
      <c r="F135" s="95">
        <f>F137+F138</f>
        <v>380300</v>
      </c>
      <c r="G135" s="95">
        <v>0</v>
      </c>
    </row>
    <row r="136" spans="1:7" ht="15">
      <c r="A136" s="106"/>
      <c r="B136" s="132"/>
      <c r="C136" s="107" t="s">
        <v>267</v>
      </c>
      <c r="D136" s="98" t="s">
        <v>332</v>
      </c>
      <c r="E136" s="99"/>
      <c r="F136" s="100"/>
      <c r="G136" s="100"/>
    </row>
    <row r="137" spans="1:7" ht="15">
      <c r="A137" s="106"/>
      <c r="B137" s="132"/>
      <c r="C137" s="107"/>
      <c r="D137" s="98" t="s">
        <v>83</v>
      </c>
      <c r="E137" s="99"/>
      <c r="F137" s="100"/>
      <c r="G137" s="100"/>
    </row>
    <row r="138" spans="1:7" ht="15">
      <c r="A138" s="106"/>
      <c r="B138" s="132"/>
      <c r="C138" s="107"/>
      <c r="D138" s="98" t="s">
        <v>333</v>
      </c>
      <c r="E138" s="99">
        <v>380300</v>
      </c>
      <c r="F138" s="100">
        <v>380300</v>
      </c>
      <c r="G138" s="100">
        <v>0</v>
      </c>
    </row>
    <row r="139" spans="1:7" ht="15">
      <c r="A139" s="131"/>
      <c r="B139" s="124">
        <v>85156</v>
      </c>
      <c r="C139" s="102"/>
      <c r="D139" s="93" t="s">
        <v>121</v>
      </c>
      <c r="E139" s="94"/>
      <c r="F139" s="95"/>
      <c r="G139" s="95"/>
    </row>
    <row r="140" spans="1:7" ht="15">
      <c r="A140" s="131"/>
      <c r="B140" s="132"/>
      <c r="C140" s="102"/>
      <c r="D140" s="93" t="s">
        <v>122</v>
      </c>
      <c r="E140" s="94">
        <f>E142</f>
        <v>1601000</v>
      </c>
      <c r="F140" s="95">
        <f>F142</f>
        <v>1601000</v>
      </c>
      <c r="G140" s="95">
        <v>0</v>
      </c>
    </row>
    <row r="141" spans="1:10" s="8" customFormat="1" ht="15">
      <c r="A141" s="96"/>
      <c r="B141" s="125"/>
      <c r="C141" s="97">
        <v>2110</v>
      </c>
      <c r="D141" s="98" t="s">
        <v>74</v>
      </c>
      <c r="E141" s="99"/>
      <c r="F141" s="100"/>
      <c r="G141" s="100"/>
      <c r="H141" s="9"/>
      <c r="I141" s="9"/>
      <c r="J141" s="9"/>
    </row>
    <row r="142" spans="1:10" s="8" customFormat="1" ht="15">
      <c r="A142" s="96"/>
      <c r="B142" s="126"/>
      <c r="C142" s="97"/>
      <c r="D142" s="98" t="s">
        <v>75</v>
      </c>
      <c r="E142" s="99">
        <v>1601000</v>
      </c>
      <c r="F142" s="100">
        <v>1601000</v>
      </c>
      <c r="G142" s="100">
        <v>0</v>
      </c>
      <c r="H142" s="9"/>
      <c r="I142" s="9"/>
      <c r="J142" s="9"/>
    </row>
    <row r="143" spans="1:7" ht="15">
      <c r="A143" s="488">
        <v>852</v>
      </c>
      <c r="B143" s="484"/>
      <c r="C143" s="484"/>
      <c r="D143" s="484" t="s">
        <v>123</v>
      </c>
      <c r="E143" s="485">
        <f>E144</f>
        <v>7152580</v>
      </c>
      <c r="F143" s="486">
        <f>F144</f>
        <v>7152580</v>
      </c>
      <c r="G143" s="486">
        <v>0</v>
      </c>
    </row>
    <row r="144" spans="1:7" ht="15">
      <c r="A144" s="133"/>
      <c r="B144" s="104">
        <v>85202</v>
      </c>
      <c r="C144" s="102"/>
      <c r="D144" s="93" t="s">
        <v>124</v>
      </c>
      <c r="E144" s="94">
        <f>E145+E147</f>
        <v>7152580</v>
      </c>
      <c r="F144" s="95">
        <f>F145+F147</f>
        <v>7152580</v>
      </c>
      <c r="G144" s="95">
        <v>0</v>
      </c>
    </row>
    <row r="145" spans="1:10" s="8" customFormat="1" ht="15">
      <c r="A145" s="96"/>
      <c r="B145" s="96"/>
      <c r="C145" s="107" t="s">
        <v>4</v>
      </c>
      <c r="D145" s="98" t="s">
        <v>5</v>
      </c>
      <c r="E145" s="99">
        <v>4941580</v>
      </c>
      <c r="F145" s="100">
        <v>4941580</v>
      </c>
      <c r="G145" s="100">
        <v>0</v>
      </c>
      <c r="H145" s="9"/>
      <c r="I145" s="9"/>
      <c r="J145" s="9"/>
    </row>
    <row r="146" spans="1:7" ht="15">
      <c r="A146" s="96"/>
      <c r="B146" s="96"/>
      <c r="C146" s="97">
        <v>2130</v>
      </c>
      <c r="D146" s="98" t="s">
        <v>125</v>
      </c>
      <c r="E146" s="99"/>
      <c r="F146" s="100"/>
      <c r="G146" s="100"/>
    </row>
    <row r="147" spans="1:7" ht="15">
      <c r="A147" s="111"/>
      <c r="B147" s="111"/>
      <c r="C147" s="97"/>
      <c r="D147" s="98" t="s">
        <v>126</v>
      </c>
      <c r="E147" s="99">
        <v>2211000</v>
      </c>
      <c r="F147" s="100">
        <v>2211000</v>
      </c>
      <c r="G147" s="100">
        <v>0</v>
      </c>
    </row>
    <row r="148" spans="1:7" ht="15">
      <c r="A148" s="140"/>
      <c r="B148" s="140"/>
      <c r="C148" s="141"/>
      <c r="D148" s="137"/>
      <c r="E148" s="138"/>
      <c r="F148" s="139"/>
      <c r="G148" s="139"/>
    </row>
    <row r="149" spans="1:7" ht="15">
      <c r="A149" s="140"/>
      <c r="B149" s="140"/>
      <c r="C149" s="141"/>
      <c r="D149" s="137"/>
      <c r="E149" s="519" t="s">
        <v>437</v>
      </c>
      <c r="F149" s="139"/>
      <c r="G149" s="139"/>
    </row>
    <row r="150" spans="1:7" ht="15">
      <c r="A150" s="112" t="s">
        <v>1</v>
      </c>
      <c r="B150" s="113" t="s">
        <v>2</v>
      </c>
      <c r="C150" s="113" t="s">
        <v>19</v>
      </c>
      <c r="D150" s="114" t="s">
        <v>65</v>
      </c>
      <c r="E150" s="80" t="s">
        <v>66</v>
      </c>
      <c r="F150" s="115" t="s">
        <v>67</v>
      </c>
      <c r="G150" s="116"/>
    </row>
    <row r="151" spans="1:7" ht="15">
      <c r="A151" s="117"/>
      <c r="B151" s="118"/>
      <c r="C151" s="118"/>
      <c r="D151" s="119"/>
      <c r="E151" s="86" t="s">
        <v>397</v>
      </c>
      <c r="F151" s="770" t="s">
        <v>68</v>
      </c>
      <c r="G151" s="116" t="s">
        <v>69</v>
      </c>
    </row>
    <row r="152" spans="1:7" ht="12.75">
      <c r="A152" s="120">
        <v>1</v>
      </c>
      <c r="B152" s="120">
        <v>2</v>
      </c>
      <c r="C152" s="120">
        <v>3</v>
      </c>
      <c r="D152" s="120">
        <v>4</v>
      </c>
      <c r="E152" s="121">
        <v>5</v>
      </c>
      <c r="F152" s="120">
        <v>6</v>
      </c>
      <c r="G152" s="122">
        <v>7</v>
      </c>
    </row>
    <row r="153" spans="1:7" ht="15">
      <c r="A153" s="487">
        <v>853</v>
      </c>
      <c r="B153" s="492"/>
      <c r="C153" s="492"/>
      <c r="D153" s="498" t="s">
        <v>243</v>
      </c>
      <c r="E153" s="493">
        <f>E154+E157+E166</f>
        <v>910025</v>
      </c>
      <c r="F153" s="494">
        <f>F154+F157+F161</f>
        <v>910025</v>
      </c>
      <c r="G153" s="494">
        <v>0</v>
      </c>
    </row>
    <row r="154" spans="1:7" ht="15">
      <c r="A154" s="133"/>
      <c r="B154" s="124">
        <v>85321</v>
      </c>
      <c r="C154" s="102"/>
      <c r="D154" s="93" t="s">
        <v>128</v>
      </c>
      <c r="E154" s="94">
        <f>E156</f>
        <v>113000</v>
      </c>
      <c r="F154" s="95">
        <f>F156</f>
        <v>113000</v>
      </c>
      <c r="G154" s="95">
        <v>0</v>
      </c>
    </row>
    <row r="155" spans="1:7" ht="15">
      <c r="A155" s="96"/>
      <c r="B155" s="125"/>
      <c r="C155" s="97">
        <v>2110</v>
      </c>
      <c r="D155" s="98" t="s">
        <v>74</v>
      </c>
      <c r="E155" s="99"/>
      <c r="F155" s="100"/>
      <c r="G155" s="100"/>
    </row>
    <row r="156" spans="1:7" ht="15">
      <c r="A156" s="96"/>
      <c r="B156" s="126"/>
      <c r="C156" s="97"/>
      <c r="D156" s="98" t="s">
        <v>75</v>
      </c>
      <c r="E156" s="99">
        <v>113000</v>
      </c>
      <c r="F156" s="100">
        <v>113000</v>
      </c>
      <c r="G156" s="100">
        <v>0</v>
      </c>
    </row>
    <row r="157" spans="1:7" ht="15">
      <c r="A157" s="131"/>
      <c r="B157" s="104">
        <v>85322</v>
      </c>
      <c r="C157" s="102"/>
      <c r="D157" s="93" t="s">
        <v>129</v>
      </c>
      <c r="E157" s="94">
        <f>E160</f>
        <v>336900</v>
      </c>
      <c r="F157" s="95">
        <f>F160</f>
        <v>336900</v>
      </c>
      <c r="G157" s="95">
        <v>0</v>
      </c>
    </row>
    <row r="158" spans="1:10" s="8" customFormat="1" ht="15">
      <c r="A158" s="96"/>
      <c r="B158" s="96"/>
      <c r="C158" s="97">
        <v>2690</v>
      </c>
      <c r="D158" s="98" t="s">
        <v>130</v>
      </c>
      <c r="E158" s="99"/>
      <c r="F158" s="100"/>
      <c r="G158" s="100"/>
      <c r="H158" s="9"/>
      <c r="I158" s="9"/>
      <c r="J158" s="9"/>
    </row>
    <row r="159" spans="1:7" ht="15">
      <c r="A159" s="96"/>
      <c r="B159" s="96"/>
      <c r="C159" s="97"/>
      <c r="D159" s="98" t="s">
        <v>131</v>
      </c>
      <c r="E159" s="99"/>
      <c r="F159" s="100"/>
      <c r="G159" s="100"/>
    </row>
    <row r="160" spans="1:7" ht="15">
      <c r="A160" s="96"/>
      <c r="B160" s="111"/>
      <c r="C160" s="97"/>
      <c r="D160" s="98" t="s">
        <v>132</v>
      </c>
      <c r="E160" s="99">
        <v>336900</v>
      </c>
      <c r="F160" s="100">
        <v>336900</v>
      </c>
      <c r="G160" s="100">
        <v>0</v>
      </c>
    </row>
    <row r="161" spans="1:7" ht="15">
      <c r="A161" s="96"/>
      <c r="B161" s="132">
        <v>85395</v>
      </c>
      <c r="C161" s="102"/>
      <c r="D161" s="93" t="s">
        <v>170</v>
      </c>
      <c r="E161" s="94">
        <f>E166</f>
        <v>460125</v>
      </c>
      <c r="F161" s="95">
        <f>F166</f>
        <v>460125</v>
      </c>
      <c r="G161" s="95">
        <v>0</v>
      </c>
    </row>
    <row r="162" spans="1:7" ht="15">
      <c r="A162" s="96"/>
      <c r="B162" s="125"/>
      <c r="C162" s="97"/>
      <c r="D162" s="765" t="s">
        <v>411</v>
      </c>
      <c r="E162" s="99"/>
      <c r="F162" s="100"/>
      <c r="G162" s="100"/>
    </row>
    <row r="163" spans="1:7" ht="15">
      <c r="A163" s="96"/>
      <c r="B163" s="125"/>
      <c r="C163" s="654">
        <v>2057</v>
      </c>
      <c r="D163" s="684" t="s">
        <v>374</v>
      </c>
      <c r="E163" s="99"/>
      <c r="F163" s="100"/>
      <c r="G163" s="100"/>
    </row>
    <row r="164" spans="1:7" ht="15">
      <c r="A164" s="96"/>
      <c r="B164" s="125"/>
      <c r="C164" s="654"/>
      <c r="D164" s="684" t="s">
        <v>375</v>
      </c>
      <c r="E164" s="99"/>
      <c r="F164" s="100"/>
      <c r="G164" s="100"/>
    </row>
    <row r="165" spans="1:7" ht="15">
      <c r="A165" s="96"/>
      <c r="B165" s="125"/>
      <c r="C165" s="654"/>
      <c r="D165" s="684" t="s">
        <v>376</v>
      </c>
      <c r="E165" s="99"/>
      <c r="F165" s="100"/>
      <c r="G165" s="100"/>
    </row>
    <row r="166" spans="1:7" ht="15">
      <c r="A166" s="96"/>
      <c r="B166" s="125"/>
      <c r="C166" s="654"/>
      <c r="D166" s="684" t="s">
        <v>377</v>
      </c>
      <c r="E166" s="99">
        <v>460125</v>
      </c>
      <c r="F166" s="100">
        <v>460125</v>
      </c>
      <c r="G166" s="100">
        <v>0</v>
      </c>
    </row>
    <row r="167" spans="1:7" ht="15">
      <c r="A167" s="488">
        <v>854</v>
      </c>
      <c r="B167" s="484"/>
      <c r="C167" s="484"/>
      <c r="D167" s="484" t="s">
        <v>133</v>
      </c>
      <c r="E167" s="485">
        <f>E168+E173+E175+E178</f>
        <v>1403500</v>
      </c>
      <c r="F167" s="486">
        <f>F168+F173+F175+F178</f>
        <v>1403500</v>
      </c>
      <c r="G167" s="486">
        <v>0</v>
      </c>
    </row>
    <row r="168" spans="1:7" ht="15">
      <c r="A168" s="133"/>
      <c r="B168" s="124">
        <v>85403</v>
      </c>
      <c r="C168" s="102"/>
      <c r="D168" s="93" t="s">
        <v>348</v>
      </c>
      <c r="E168" s="94">
        <f>SUM(E169:E172)</f>
        <v>85500</v>
      </c>
      <c r="F168" s="94">
        <f>SUM(F169:F172)</f>
        <v>85500</v>
      </c>
      <c r="G168" s="95">
        <v>0</v>
      </c>
    </row>
    <row r="169" spans="1:7" ht="15">
      <c r="A169" s="96"/>
      <c r="B169" s="125"/>
      <c r="C169" s="766" t="s">
        <v>414</v>
      </c>
      <c r="D169" s="98" t="s">
        <v>415</v>
      </c>
      <c r="E169" s="99">
        <v>0</v>
      </c>
      <c r="F169" s="99"/>
      <c r="G169" s="100"/>
    </row>
    <row r="170" spans="1:7" ht="15">
      <c r="A170" s="96"/>
      <c r="B170" s="125"/>
      <c r="C170" s="766"/>
      <c r="D170" s="98" t="s">
        <v>416</v>
      </c>
      <c r="E170" s="99">
        <v>5500</v>
      </c>
      <c r="F170" s="99">
        <v>5500</v>
      </c>
      <c r="G170" s="100"/>
    </row>
    <row r="171" spans="1:7" ht="15">
      <c r="A171" s="96"/>
      <c r="B171" s="125"/>
      <c r="C171" s="766" t="s">
        <v>117</v>
      </c>
      <c r="D171" s="98" t="s">
        <v>417</v>
      </c>
      <c r="E171" s="99">
        <v>60000</v>
      </c>
      <c r="F171" s="99">
        <v>60000</v>
      </c>
      <c r="G171" s="100">
        <v>0</v>
      </c>
    </row>
    <row r="172" spans="1:7" ht="15">
      <c r="A172" s="96"/>
      <c r="B172" s="125"/>
      <c r="C172" s="766" t="s">
        <v>4</v>
      </c>
      <c r="D172" s="98" t="s">
        <v>5</v>
      </c>
      <c r="E172" s="99">
        <v>20000</v>
      </c>
      <c r="F172" s="99">
        <v>20000</v>
      </c>
      <c r="G172" s="100">
        <v>0</v>
      </c>
    </row>
    <row r="173" spans="1:7" ht="15">
      <c r="A173" s="131"/>
      <c r="B173" s="124">
        <v>85410</v>
      </c>
      <c r="C173" s="102"/>
      <c r="D173" s="93" t="s">
        <v>135</v>
      </c>
      <c r="E173" s="94">
        <f>E174</f>
        <v>504000</v>
      </c>
      <c r="F173" s="94">
        <f>F174</f>
        <v>504000</v>
      </c>
      <c r="G173" s="95">
        <v>0</v>
      </c>
    </row>
    <row r="174" spans="1:7" ht="15">
      <c r="A174" s="96"/>
      <c r="B174" s="125"/>
      <c r="C174" s="107" t="s">
        <v>4</v>
      </c>
      <c r="D174" s="98" t="s">
        <v>5</v>
      </c>
      <c r="E174" s="99">
        <v>504000</v>
      </c>
      <c r="F174" s="99">
        <v>504000</v>
      </c>
      <c r="G174" s="100">
        <v>0</v>
      </c>
    </row>
    <row r="175" spans="1:7" ht="15">
      <c r="A175" s="131"/>
      <c r="B175" s="124">
        <v>85411</v>
      </c>
      <c r="C175" s="102"/>
      <c r="D175" s="93" t="s">
        <v>136</v>
      </c>
      <c r="E175" s="94">
        <f>E176+E177</f>
        <v>664000</v>
      </c>
      <c r="F175" s="94">
        <f>F176+F177</f>
        <v>664000</v>
      </c>
      <c r="G175" s="95">
        <v>0</v>
      </c>
    </row>
    <row r="176" spans="1:10" s="8" customFormat="1" ht="15">
      <c r="A176" s="96"/>
      <c r="B176" s="125"/>
      <c r="C176" s="107" t="s">
        <v>4</v>
      </c>
      <c r="D176" s="98" t="s">
        <v>5</v>
      </c>
      <c r="E176" s="99">
        <v>660000</v>
      </c>
      <c r="F176" s="99">
        <v>660000</v>
      </c>
      <c r="G176" s="100">
        <v>0</v>
      </c>
      <c r="H176" s="9"/>
      <c r="I176" s="9"/>
      <c r="J176" s="9"/>
    </row>
    <row r="177" spans="1:7" ht="15">
      <c r="A177" s="96"/>
      <c r="B177" s="125"/>
      <c r="C177" s="107" t="s">
        <v>84</v>
      </c>
      <c r="D177" s="98" t="s">
        <v>85</v>
      </c>
      <c r="E177" s="99">
        <v>4000</v>
      </c>
      <c r="F177" s="99">
        <v>4000</v>
      </c>
      <c r="G177" s="100">
        <v>0</v>
      </c>
    </row>
    <row r="178" spans="1:7" ht="15">
      <c r="A178" s="108"/>
      <c r="B178" s="104">
        <v>85417</v>
      </c>
      <c r="C178" s="165"/>
      <c r="D178" s="773" t="s">
        <v>421</v>
      </c>
      <c r="E178" s="94">
        <v>150000</v>
      </c>
      <c r="F178" s="94">
        <v>150000</v>
      </c>
      <c r="G178" s="95"/>
    </row>
    <row r="179" spans="1:7" ht="15">
      <c r="A179" s="108"/>
      <c r="B179" s="96"/>
      <c r="C179" s="143" t="s">
        <v>4</v>
      </c>
      <c r="D179" s="98" t="s">
        <v>422</v>
      </c>
      <c r="E179" s="99">
        <v>150000</v>
      </c>
      <c r="F179" s="99">
        <v>150000</v>
      </c>
      <c r="G179" s="100"/>
    </row>
    <row r="180" spans="1:7" ht="15">
      <c r="A180" s="484">
        <v>855</v>
      </c>
      <c r="B180" s="484"/>
      <c r="C180" s="489"/>
      <c r="D180" s="484" t="s">
        <v>361</v>
      </c>
      <c r="E180" s="485">
        <f>E181+E193</f>
        <v>1801988</v>
      </c>
      <c r="F180" s="485">
        <f>F181+F193</f>
        <v>1801988</v>
      </c>
      <c r="G180" s="486">
        <v>0</v>
      </c>
    </row>
    <row r="181" spans="1:7" ht="15">
      <c r="A181" s="104"/>
      <c r="B181" s="104">
        <v>85508</v>
      </c>
      <c r="C181" s="165"/>
      <c r="D181" s="93" t="s">
        <v>362</v>
      </c>
      <c r="E181" s="94">
        <f>E185+E192</f>
        <v>1778888</v>
      </c>
      <c r="F181" s="94">
        <f>F185+F192</f>
        <v>1778888</v>
      </c>
      <c r="G181" s="95">
        <v>0</v>
      </c>
    </row>
    <row r="182" spans="1:7" ht="15">
      <c r="A182" s="106"/>
      <c r="B182" s="106"/>
      <c r="C182" s="155">
        <v>2160</v>
      </c>
      <c r="D182" s="98" t="s">
        <v>74</v>
      </c>
      <c r="E182" s="148"/>
      <c r="F182" s="148"/>
      <c r="G182" s="154"/>
    </row>
    <row r="183" spans="1:7" ht="15">
      <c r="A183" s="106"/>
      <c r="B183" s="106"/>
      <c r="C183" s="166"/>
      <c r="D183" s="98" t="s">
        <v>366</v>
      </c>
      <c r="E183" s="148"/>
      <c r="F183" s="148"/>
      <c r="G183" s="154"/>
    </row>
    <row r="184" spans="1:7" ht="15">
      <c r="A184" s="106"/>
      <c r="B184" s="106"/>
      <c r="C184" s="166"/>
      <c r="D184" s="98" t="s">
        <v>368</v>
      </c>
      <c r="E184" s="148"/>
      <c r="F184" s="148"/>
      <c r="G184" s="154"/>
    </row>
    <row r="185" spans="1:7" ht="15">
      <c r="A185" s="147"/>
      <c r="B185" s="147"/>
      <c r="C185" s="166"/>
      <c r="D185" s="98" t="s">
        <v>367</v>
      </c>
      <c r="E185" s="156">
        <v>631000</v>
      </c>
      <c r="F185" s="156">
        <v>631000</v>
      </c>
      <c r="G185" s="157">
        <v>0</v>
      </c>
    </row>
    <row r="186" spans="1:7" ht="15">
      <c r="A186" s="140"/>
      <c r="B186" s="140"/>
      <c r="C186" s="141"/>
      <c r="D186" s="137"/>
      <c r="E186" s="519" t="s">
        <v>438</v>
      </c>
      <c r="F186" s="139"/>
      <c r="G186" s="139"/>
    </row>
    <row r="187" spans="1:7" ht="15">
      <c r="A187" s="140"/>
      <c r="B187" s="140"/>
      <c r="C187" s="141"/>
      <c r="D187" s="137"/>
      <c r="E187" s="138"/>
      <c r="F187" s="139"/>
      <c r="G187" s="139"/>
    </row>
    <row r="188" spans="1:7" ht="15">
      <c r="A188" s="112" t="s">
        <v>1</v>
      </c>
      <c r="B188" s="113" t="s">
        <v>2</v>
      </c>
      <c r="C188" s="113" t="s">
        <v>19</v>
      </c>
      <c r="D188" s="114" t="s">
        <v>65</v>
      </c>
      <c r="E188" s="80" t="s">
        <v>66</v>
      </c>
      <c r="F188" s="115" t="s">
        <v>67</v>
      </c>
      <c r="G188" s="116"/>
    </row>
    <row r="189" spans="1:7" ht="15">
      <c r="A189" s="117"/>
      <c r="B189" s="118"/>
      <c r="C189" s="118"/>
      <c r="D189" s="119"/>
      <c r="E189" s="86" t="s">
        <v>397</v>
      </c>
      <c r="F189" s="770" t="s">
        <v>68</v>
      </c>
      <c r="G189" s="116" t="s">
        <v>69</v>
      </c>
    </row>
    <row r="190" spans="1:7" ht="12.75">
      <c r="A190" s="120">
        <v>1</v>
      </c>
      <c r="B190" s="120">
        <v>2</v>
      </c>
      <c r="C190" s="120">
        <v>3</v>
      </c>
      <c r="D190" s="120">
        <v>4</v>
      </c>
      <c r="E190" s="121">
        <v>5</v>
      </c>
      <c r="F190" s="120">
        <v>6</v>
      </c>
      <c r="G190" s="122">
        <v>7</v>
      </c>
    </row>
    <row r="191" spans="1:7" ht="15">
      <c r="A191" s="174"/>
      <c r="B191" s="142"/>
      <c r="C191" s="155">
        <v>2900</v>
      </c>
      <c r="D191" s="98" t="s">
        <v>353</v>
      </c>
      <c r="E191" s="148"/>
      <c r="F191" s="148"/>
      <c r="G191" s="154"/>
    </row>
    <row r="192" spans="1:7" ht="15">
      <c r="A192" s="174"/>
      <c r="B192" s="763"/>
      <c r="C192" s="166"/>
      <c r="D192" s="98" t="s">
        <v>494</v>
      </c>
      <c r="E192" s="156">
        <v>1147888</v>
      </c>
      <c r="F192" s="156">
        <v>1147888</v>
      </c>
      <c r="G192" s="157">
        <v>0</v>
      </c>
    </row>
    <row r="193" spans="1:7" ht="15">
      <c r="A193" s="106"/>
      <c r="B193" s="132">
        <v>85510</v>
      </c>
      <c r="C193" s="166"/>
      <c r="D193" s="147" t="s">
        <v>363</v>
      </c>
      <c r="E193" s="148">
        <f>E194</f>
        <v>23100</v>
      </c>
      <c r="F193" s="148">
        <f>F194</f>
        <v>23100</v>
      </c>
      <c r="G193" s="154">
        <v>0</v>
      </c>
    </row>
    <row r="194" spans="1:7" ht="15">
      <c r="A194" s="111"/>
      <c r="B194" s="126"/>
      <c r="C194" s="107" t="s">
        <v>4</v>
      </c>
      <c r="D194" s="98" t="s">
        <v>5</v>
      </c>
      <c r="E194" s="99">
        <v>23100</v>
      </c>
      <c r="F194" s="100">
        <v>23100</v>
      </c>
      <c r="G194" s="100">
        <v>0</v>
      </c>
    </row>
    <row r="195" spans="1:7" ht="15">
      <c r="A195" s="492">
        <v>900</v>
      </c>
      <c r="B195" s="487"/>
      <c r="C195" s="489"/>
      <c r="D195" s="484" t="s">
        <v>270</v>
      </c>
      <c r="E195" s="485">
        <f>E197</f>
        <v>140000</v>
      </c>
      <c r="F195" s="485">
        <f>F197</f>
        <v>140000</v>
      </c>
      <c r="G195" s="486">
        <f>G197</f>
        <v>0</v>
      </c>
    </row>
    <row r="196" spans="1:7" ht="15">
      <c r="A196" s="164"/>
      <c r="B196" s="104">
        <v>90019</v>
      </c>
      <c r="C196" s="165"/>
      <c r="D196" s="93" t="s">
        <v>271</v>
      </c>
      <c r="E196" s="94"/>
      <c r="F196" s="94"/>
      <c r="G196" s="95"/>
    </row>
    <row r="197" spans="1:7" ht="15">
      <c r="A197" s="108"/>
      <c r="B197" s="106"/>
      <c r="C197" s="165"/>
      <c r="D197" s="93" t="s">
        <v>272</v>
      </c>
      <c r="E197" s="94">
        <f>E198</f>
        <v>140000</v>
      </c>
      <c r="F197" s="94">
        <v>140000</v>
      </c>
      <c r="G197" s="95">
        <v>0</v>
      </c>
    </row>
    <row r="198" spans="1:7" ht="15">
      <c r="A198" s="108"/>
      <c r="B198" s="96"/>
      <c r="C198" s="155" t="s">
        <v>273</v>
      </c>
      <c r="D198" s="769" t="s">
        <v>349</v>
      </c>
      <c r="E198" s="156">
        <v>140000</v>
      </c>
      <c r="F198" s="156">
        <v>140000</v>
      </c>
      <c r="G198" s="157">
        <v>0</v>
      </c>
    </row>
    <row r="199" spans="1:7" ht="15">
      <c r="A199" s="108"/>
      <c r="B199" s="96"/>
      <c r="C199" s="155"/>
      <c r="D199" s="769" t="s">
        <v>337</v>
      </c>
      <c r="E199" s="156"/>
      <c r="F199" s="156"/>
      <c r="G199" s="157"/>
    </row>
    <row r="200" spans="1:10" s="8" customFormat="1" ht="15">
      <c r="A200" s="484"/>
      <c r="B200" s="484"/>
      <c r="C200" s="484"/>
      <c r="D200" s="484" t="s">
        <v>138</v>
      </c>
      <c r="E200" s="485">
        <f>E7+E11+E15+E32+E50+E58+E88+E98+E124+E134+E143+E153+E167+E195+E180+E92+E117</f>
        <v>72292000</v>
      </c>
      <c r="F200" s="485">
        <f>F7+F11+F15+F32+F50+F58+F88+F98+F117+F124+F134+F143+F167+F195+F153+F180+F92</f>
        <v>63196743</v>
      </c>
      <c r="G200" s="485">
        <f>G7+G11+G15+G32+G50+G58+G88+G98+G117+G124+G134+G143++G167+G195+G180+G195</f>
        <v>9095257</v>
      </c>
      <c r="H200" s="9"/>
      <c r="I200" s="9"/>
      <c r="J200" s="9"/>
    </row>
    <row r="201" spans="1:7" ht="15">
      <c r="A201" s="167"/>
      <c r="B201" s="167"/>
      <c r="C201" s="167"/>
      <c r="D201" s="167"/>
      <c r="E201" s="168"/>
      <c r="F201" s="168"/>
      <c r="G201" s="307">
        <f>F200+G200</f>
        <v>72292000</v>
      </c>
    </row>
    <row r="202" spans="1:10" s="8" customFormat="1" ht="15">
      <c r="A202" s="21"/>
      <c r="B202" s="21"/>
      <c r="C202" s="21"/>
      <c r="D202" s="21"/>
      <c r="E202" s="28"/>
      <c r="F202" s="307"/>
      <c r="G202" s="28"/>
      <c r="H202" s="9"/>
      <c r="I202" s="9"/>
      <c r="J202" s="9"/>
    </row>
    <row r="203" spans="1:7" ht="15">
      <c r="A203" s="21"/>
      <c r="B203" s="21"/>
      <c r="C203" s="21"/>
      <c r="D203" s="21"/>
      <c r="E203" s="663"/>
      <c r="F203" s="28"/>
      <c r="G203" s="28"/>
    </row>
    <row r="222" ht="15">
      <c r="E222" s="690" t="s">
        <v>439</v>
      </c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8"/>
  <sheetViews>
    <sheetView zoomScalePageLayoutView="0" workbookViewId="0" topLeftCell="A217">
      <selection activeCell="H3" sqref="H3"/>
    </sheetView>
  </sheetViews>
  <sheetFormatPr defaultColWidth="9.00390625" defaultRowHeight="12.75"/>
  <cols>
    <col min="1" max="1" width="3.625" style="33" customWidth="1"/>
    <col min="2" max="2" width="5.875" style="33" customWidth="1"/>
    <col min="3" max="3" width="31.625" style="33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3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75"/>
      <c r="C1" s="175"/>
      <c r="D1" s="70"/>
      <c r="E1" s="70"/>
      <c r="F1" s="70"/>
      <c r="G1" s="70"/>
      <c r="H1" s="70"/>
      <c r="I1" s="70"/>
      <c r="J1" s="176"/>
      <c r="K1" s="172"/>
      <c r="L1" s="72"/>
      <c r="M1" s="172" t="s">
        <v>310</v>
      </c>
      <c r="N1" s="172"/>
      <c r="O1" s="172"/>
      <c r="P1" s="172"/>
    </row>
    <row r="2" spans="2:16" ht="12.75" customHeight="1">
      <c r="B2" s="175"/>
      <c r="C2" s="175"/>
      <c r="D2" s="70"/>
      <c r="E2" s="70"/>
      <c r="F2" s="70"/>
      <c r="G2" s="70"/>
      <c r="H2" s="70"/>
      <c r="I2" s="70"/>
      <c r="J2" s="70"/>
      <c r="K2" s="172"/>
      <c r="L2" s="72"/>
      <c r="M2" s="172" t="s">
        <v>308</v>
      </c>
      <c r="N2" s="172"/>
      <c r="O2" s="172"/>
      <c r="P2" s="172"/>
    </row>
    <row r="3" spans="2:16" ht="12.75" customHeight="1">
      <c r="B3" s="175"/>
      <c r="C3" s="175"/>
      <c r="D3" s="177" t="s">
        <v>260</v>
      </c>
      <c r="E3" s="70"/>
      <c r="F3" s="70"/>
      <c r="G3" s="70"/>
      <c r="H3" s="70"/>
      <c r="I3" s="70"/>
      <c r="J3" s="70"/>
      <c r="K3" s="172"/>
      <c r="L3" s="72"/>
      <c r="M3" s="172" t="s">
        <v>504</v>
      </c>
      <c r="N3" s="172"/>
      <c r="O3" s="172"/>
      <c r="P3" s="172"/>
    </row>
    <row r="4" spans="2:16" ht="12.75" customHeight="1">
      <c r="B4" s="175"/>
      <c r="C4" s="175"/>
      <c r="D4" s="75" t="s">
        <v>396</v>
      </c>
      <c r="E4" s="70"/>
      <c r="F4" s="70"/>
      <c r="G4" s="70"/>
      <c r="H4" s="70"/>
      <c r="I4" s="70"/>
      <c r="J4" s="70"/>
      <c r="K4" s="172"/>
      <c r="L4" s="172"/>
      <c r="M4" s="172"/>
      <c r="N4" s="172"/>
      <c r="O4" s="172"/>
      <c r="P4" s="172"/>
    </row>
    <row r="5" spans="2:16" ht="12.75" customHeight="1">
      <c r="B5" s="178"/>
      <c r="C5" s="175"/>
      <c r="D5" s="70"/>
      <c r="E5" s="70"/>
      <c r="F5" s="179"/>
      <c r="G5" s="70"/>
      <c r="H5" s="70"/>
      <c r="I5" s="74"/>
      <c r="J5" s="176"/>
      <c r="K5" s="172"/>
      <c r="L5" s="180"/>
      <c r="M5" s="172"/>
      <c r="N5" s="172"/>
      <c r="O5" s="172"/>
      <c r="P5" s="172" t="s">
        <v>309</v>
      </c>
    </row>
    <row r="6" spans="1:17" ht="12.75" customHeight="1">
      <c r="A6" s="35"/>
      <c r="B6" s="181"/>
      <c r="C6" s="181"/>
      <c r="D6" s="182"/>
      <c r="E6" s="183"/>
      <c r="F6" s="184"/>
      <c r="G6" s="185" t="s">
        <v>67</v>
      </c>
      <c r="H6" s="186"/>
      <c r="I6" s="186"/>
      <c r="J6" s="187"/>
      <c r="K6" s="187"/>
      <c r="L6" s="188"/>
      <c r="M6" s="189"/>
      <c r="N6" s="190"/>
      <c r="O6" s="190"/>
      <c r="P6" s="191"/>
      <c r="Q6" s="16"/>
    </row>
    <row r="7" spans="1:17" ht="12.75" customHeight="1">
      <c r="A7" s="32"/>
      <c r="B7" s="192"/>
      <c r="C7" s="192"/>
      <c r="D7" s="193"/>
      <c r="E7" s="194"/>
      <c r="F7" s="195"/>
      <c r="G7" s="196" t="s">
        <v>139</v>
      </c>
      <c r="H7" s="196"/>
      <c r="I7" s="196"/>
      <c r="J7" s="197"/>
      <c r="K7" s="197"/>
      <c r="L7" s="191"/>
      <c r="M7" s="192"/>
      <c r="N7" s="189" t="s">
        <v>139</v>
      </c>
      <c r="O7" s="190"/>
      <c r="P7" s="191"/>
      <c r="Q7" s="34"/>
    </row>
    <row r="8" spans="1:17" ht="12.75" customHeight="1">
      <c r="A8" s="36" t="s">
        <v>1</v>
      </c>
      <c r="B8" s="198" t="s">
        <v>2</v>
      </c>
      <c r="C8" s="198" t="s">
        <v>140</v>
      </c>
      <c r="D8" s="193"/>
      <c r="E8" s="193"/>
      <c r="F8" s="193" t="s">
        <v>141</v>
      </c>
      <c r="G8" s="193" t="s">
        <v>6</v>
      </c>
      <c r="H8" s="199" t="s">
        <v>142</v>
      </c>
      <c r="I8" s="193" t="s">
        <v>143</v>
      </c>
      <c r="J8" s="199" t="s">
        <v>144</v>
      </c>
      <c r="K8" s="193" t="s">
        <v>145</v>
      </c>
      <c r="L8" s="200" t="s">
        <v>6</v>
      </c>
      <c r="M8" s="200" t="s">
        <v>145</v>
      </c>
      <c r="N8" s="201"/>
      <c r="O8" s="169" t="s">
        <v>139</v>
      </c>
      <c r="P8" s="169"/>
      <c r="Q8" s="31"/>
    </row>
    <row r="9" spans="1:17" ht="12.75" customHeight="1">
      <c r="A9" s="36"/>
      <c r="B9" s="198"/>
      <c r="C9" s="198"/>
      <c r="D9" s="193" t="s">
        <v>66</v>
      </c>
      <c r="E9" s="193" t="s">
        <v>6</v>
      </c>
      <c r="F9" s="193" t="s">
        <v>146</v>
      </c>
      <c r="G9" s="193" t="s">
        <v>147</v>
      </c>
      <c r="H9" s="199" t="s">
        <v>148</v>
      </c>
      <c r="I9" s="193" t="s">
        <v>149</v>
      </c>
      <c r="J9" s="199" t="s">
        <v>150</v>
      </c>
      <c r="K9" s="193" t="s">
        <v>279</v>
      </c>
      <c r="L9" s="200" t="s">
        <v>226</v>
      </c>
      <c r="M9" s="200" t="s">
        <v>151</v>
      </c>
      <c r="N9" s="202" t="s">
        <v>284</v>
      </c>
      <c r="O9" s="200" t="s">
        <v>288</v>
      </c>
      <c r="P9" s="200" t="s">
        <v>292</v>
      </c>
      <c r="Q9" s="31"/>
    </row>
    <row r="10" spans="1:17" ht="12.75" customHeight="1">
      <c r="A10" s="36"/>
      <c r="B10" s="198"/>
      <c r="C10" s="198"/>
      <c r="D10" s="193" t="s">
        <v>399</v>
      </c>
      <c r="E10" s="193" t="s">
        <v>152</v>
      </c>
      <c r="F10" s="193" t="s">
        <v>153</v>
      </c>
      <c r="G10" s="193" t="s">
        <v>154</v>
      </c>
      <c r="H10" s="199" t="s">
        <v>152</v>
      </c>
      <c r="I10" s="193" t="s">
        <v>155</v>
      </c>
      <c r="J10" s="199" t="s">
        <v>156</v>
      </c>
      <c r="K10" s="193" t="s">
        <v>280</v>
      </c>
      <c r="L10" s="200" t="s">
        <v>282</v>
      </c>
      <c r="M10" s="200"/>
      <c r="N10" s="201" t="s">
        <v>285</v>
      </c>
      <c r="O10" s="200" t="s">
        <v>289</v>
      </c>
      <c r="P10" s="200" t="s">
        <v>293</v>
      </c>
      <c r="Q10" s="31"/>
    </row>
    <row r="11" spans="1:17" ht="12.75" customHeight="1">
      <c r="A11" s="36"/>
      <c r="B11" s="198"/>
      <c r="C11" s="198"/>
      <c r="D11" s="193" t="s">
        <v>296</v>
      </c>
      <c r="E11" s="193"/>
      <c r="F11" s="193" t="s">
        <v>157</v>
      </c>
      <c r="G11" s="193" t="s">
        <v>158</v>
      </c>
      <c r="H11" s="199"/>
      <c r="I11" s="193" t="s">
        <v>159</v>
      </c>
      <c r="J11" s="199" t="s">
        <v>160</v>
      </c>
      <c r="K11" s="193" t="s">
        <v>281</v>
      </c>
      <c r="L11" s="200" t="s">
        <v>283</v>
      </c>
      <c r="M11" s="200"/>
      <c r="N11" s="201" t="s">
        <v>286</v>
      </c>
      <c r="O11" s="200" t="s">
        <v>160</v>
      </c>
      <c r="P11" s="200" t="s">
        <v>294</v>
      </c>
      <c r="Q11" s="31"/>
    </row>
    <row r="12" spans="1:17" ht="12.75" customHeight="1">
      <c r="A12" s="36"/>
      <c r="B12" s="198"/>
      <c r="C12" s="198"/>
      <c r="D12" s="193"/>
      <c r="E12" s="193"/>
      <c r="F12" s="193"/>
      <c r="G12" s="193"/>
      <c r="H12" s="199"/>
      <c r="I12" s="193"/>
      <c r="J12" s="199" t="s">
        <v>161</v>
      </c>
      <c r="K12" s="193"/>
      <c r="L12" s="200"/>
      <c r="M12" s="200"/>
      <c r="N12" s="201" t="s">
        <v>287</v>
      </c>
      <c r="O12" s="200" t="s">
        <v>290</v>
      </c>
      <c r="P12" s="200" t="s">
        <v>295</v>
      </c>
      <c r="Q12" s="31"/>
    </row>
    <row r="13" spans="1:17" ht="12.75" customHeight="1">
      <c r="A13" s="36"/>
      <c r="B13" s="198"/>
      <c r="C13" s="198"/>
      <c r="D13" s="193"/>
      <c r="E13" s="193"/>
      <c r="F13" s="193"/>
      <c r="G13" s="193"/>
      <c r="H13" s="199"/>
      <c r="I13" s="193"/>
      <c r="J13" s="199" t="s">
        <v>291</v>
      </c>
      <c r="K13" s="193"/>
      <c r="L13" s="200"/>
      <c r="M13" s="200"/>
      <c r="N13" s="201"/>
      <c r="O13" s="193" t="s">
        <v>291</v>
      </c>
      <c r="P13" s="200"/>
      <c r="Q13" s="31"/>
    </row>
    <row r="14" spans="1:17" ht="12.75" customHeight="1">
      <c r="A14" s="37"/>
      <c r="B14" s="203"/>
      <c r="C14" s="203"/>
      <c r="D14" s="204"/>
      <c r="E14" s="204"/>
      <c r="F14" s="204"/>
      <c r="G14" s="204"/>
      <c r="H14" s="199"/>
      <c r="I14" s="204"/>
      <c r="J14" s="199" t="s">
        <v>162</v>
      </c>
      <c r="K14" s="204"/>
      <c r="L14" s="205"/>
      <c r="M14" s="205"/>
      <c r="N14" s="206"/>
      <c r="O14" s="204" t="s">
        <v>162</v>
      </c>
      <c r="P14" s="205"/>
      <c r="Q14" s="31"/>
    </row>
    <row r="15" spans="1:16" s="30" customFormat="1" ht="11.25">
      <c r="A15" s="37">
        <v>1</v>
      </c>
      <c r="B15" s="205">
        <v>2</v>
      </c>
      <c r="C15" s="87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  <c r="J15" s="88">
        <v>10</v>
      </c>
      <c r="K15" s="88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</row>
    <row r="16" spans="1:16" ht="12.75">
      <c r="A16" s="541" t="s">
        <v>70</v>
      </c>
      <c r="B16" s="542"/>
      <c r="C16" s="543" t="s">
        <v>71</v>
      </c>
      <c r="D16" s="544">
        <f>D18</f>
        <v>4000</v>
      </c>
      <c r="E16" s="544">
        <f>E18</f>
        <v>4000</v>
      </c>
      <c r="F16" s="545">
        <v>0</v>
      </c>
      <c r="G16" s="544">
        <f>G18</f>
        <v>4000</v>
      </c>
      <c r="H16" s="544">
        <v>0</v>
      </c>
      <c r="I16" s="544">
        <v>0</v>
      </c>
      <c r="J16" s="546">
        <v>0</v>
      </c>
      <c r="K16" s="546">
        <v>0</v>
      </c>
      <c r="L16" s="547">
        <v>0</v>
      </c>
      <c r="M16" s="547">
        <v>0</v>
      </c>
      <c r="N16" s="547">
        <v>0</v>
      </c>
      <c r="O16" s="548">
        <v>0</v>
      </c>
      <c r="P16" s="547">
        <v>0</v>
      </c>
    </row>
    <row r="17" spans="1:16" ht="12.75">
      <c r="A17" s="38"/>
      <c r="B17" s="207" t="s">
        <v>72</v>
      </c>
      <c r="C17" s="511" t="s">
        <v>163</v>
      </c>
      <c r="D17" s="209"/>
      <c r="E17" s="209"/>
      <c r="F17" s="209"/>
      <c r="G17" s="210"/>
      <c r="H17" s="209"/>
      <c r="I17" s="210"/>
      <c r="J17" s="211"/>
      <c r="K17" s="212"/>
      <c r="L17" s="213"/>
      <c r="M17" s="213"/>
      <c r="N17" s="214"/>
      <c r="O17" s="215"/>
      <c r="P17" s="214"/>
    </row>
    <row r="18" spans="1:16" ht="12.75">
      <c r="A18" s="39"/>
      <c r="B18" s="216"/>
      <c r="C18" s="512" t="s">
        <v>164</v>
      </c>
      <c r="D18" s="217">
        <f>E18</f>
        <v>4000</v>
      </c>
      <c r="E18" s="217">
        <v>4000</v>
      </c>
      <c r="F18" s="217">
        <v>0</v>
      </c>
      <c r="G18" s="218">
        <v>4000</v>
      </c>
      <c r="H18" s="217">
        <v>0</v>
      </c>
      <c r="I18" s="218">
        <v>0</v>
      </c>
      <c r="J18" s="219">
        <v>0</v>
      </c>
      <c r="K18" s="220">
        <v>0</v>
      </c>
      <c r="L18" s="219">
        <v>0</v>
      </c>
      <c r="M18" s="219">
        <v>0</v>
      </c>
      <c r="N18" s="514">
        <v>0</v>
      </c>
      <c r="O18" s="515">
        <v>0</v>
      </c>
      <c r="P18" s="514">
        <v>0</v>
      </c>
    </row>
    <row r="19" spans="1:16" ht="12.75">
      <c r="A19" s="549" t="s">
        <v>76</v>
      </c>
      <c r="B19" s="550"/>
      <c r="C19" s="550" t="s">
        <v>77</v>
      </c>
      <c r="D19" s="551">
        <f>D20+D21</f>
        <v>136200</v>
      </c>
      <c r="E19" s="551">
        <f>E20+E21</f>
        <v>136200</v>
      </c>
      <c r="F19" s="551">
        <v>0</v>
      </c>
      <c r="G19" s="552">
        <f>G20+G21</f>
        <v>31000</v>
      </c>
      <c r="H19" s="551">
        <v>0</v>
      </c>
      <c r="I19" s="553">
        <f>I20</f>
        <v>105200</v>
      </c>
      <c r="J19" s="554">
        <v>0</v>
      </c>
      <c r="K19" s="554">
        <v>0</v>
      </c>
      <c r="L19" s="547">
        <v>0</v>
      </c>
      <c r="M19" s="547">
        <v>0</v>
      </c>
      <c r="N19" s="547">
        <v>0</v>
      </c>
      <c r="O19" s="547">
        <v>0</v>
      </c>
      <c r="P19" s="547">
        <v>0</v>
      </c>
    </row>
    <row r="20" spans="1:16" ht="12.75">
      <c r="A20" s="40"/>
      <c r="B20" s="221" t="s">
        <v>78</v>
      </c>
      <c r="C20" s="256" t="s">
        <v>79</v>
      </c>
      <c r="D20" s="223">
        <f>E20</f>
        <v>130200</v>
      </c>
      <c r="E20" s="223">
        <f>SUM(F20:L20)</f>
        <v>130200</v>
      </c>
      <c r="F20" s="223">
        <v>0</v>
      </c>
      <c r="G20" s="223">
        <v>25000</v>
      </c>
      <c r="H20" s="223">
        <v>0</v>
      </c>
      <c r="I20" s="223">
        <v>105200</v>
      </c>
      <c r="J20" s="219">
        <v>0</v>
      </c>
      <c r="K20" s="219">
        <v>0</v>
      </c>
      <c r="L20" s="224">
        <v>0</v>
      </c>
      <c r="M20" s="224">
        <v>0</v>
      </c>
      <c r="N20" s="227">
        <v>0</v>
      </c>
      <c r="O20" s="227">
        <v>0</v>
      </c>
      <c r="P20" s="227">
        <v>0</v>
      </c>
    </row>
    <row r="21" spans="1:16" ht="12.75">
      <c r="A21" s="41"/>
      <c r="B21" s="221" t="s">
        <v>165</v>
      </c>
      <c r="C21" s="256" t="s">
        <v>166</v>
      </c>
      <c r="D21" s="223">
        <f>E21</f>
        <v>6000</v>
      </c>
      <c r="E21" s="223">
        <f>SUM(F21:L21)</f>
        <v>6000</v>
      </c>
      <c r="F21" s="223">
        <v>0</v>
      </c>
      <c r="G21" s="223">
        <v>6000</v>
      </c>
      <c r="H21" s="223">
        <v>0</v>
      </c>
      <c r="I21" s="223">
        <v>0</v>
      </c>
      <c r="J21" s="219">
        <v>0</v>
      </c>
      <c r="K21" s="219">
        <v>0</v>
      </c>
      <c r="L21" s="224">
        <v>0</v>
      </c>
      <c r="M21" s="224">
        <v>0</v>
      </c>
      <c r="N21" s="227">
        <v>0</v>
      </c>
      <c r="O21" s="227">
        <v>0</v>
      </c>
      <c r="P21" s="227">
        <v>0</v>
      </c>
    </row>
    <row r="22" spans="1:16" ht="12.75">
      <c r="A22" s="555">
        <v>600</v>
      </c>
      <c r="B22" s="543"/>
      <c r="C22" s="556" t="s">
        <v>80</v>
      </c>
      <c r="D22" s="557">
        <f>E22+M22</f>
        <v>12172600</v>
      </c>
      <c r="E22" s="557">
        <f>E23+E25</f>
        <v>2774142</v>
      </c>
      <c r="F22" s="557">
        <f>F23+F25</f>
        <v>1307000</v>
      </c>
      <c r="G22" s="557">
        <f aca="true" t="shared" si="0" ref="G22:I23">G23</f>
        <v>1435052</v>
      </c>
      <c r="H22" s="557">
        <f t="shared" si="0"/>
        <v>0</v>
      </c>
      <c r="I22" s="557">
        <f t="shared" si="0"/>
        <v>32090</v>
      </c>
      <c r="J22" s="547">
        <v>0</v>
      </c>
      <c r="K22" s="547">
        <v>0</v>
      </c>
      <c r="L22" s="547">
        <v>0</v>
      </c>
      <c r="M22" s="694">
        <f aca="true" t="shared" si="1" ref="M22:O23">M23</f>
        <v>9398458</v>
      </c>
      <c r="N22" s="547">
        <f t="shared" si="1"/>
        <v>3733872</v>
      </c>
      <c r="O22" s="547">
        <f t="shared" si="1"/>
        <v>5664586</v>
      </c>
      <c r="P22" s="547">
        <v>0</v>
      </c>
    </row>
    <row r="23" spans="1:16" ht="12.75">
      <c r="A23" s="42"/>
      <c r="B23" s="226">
        <v>60014</v>
      </c>
      <c r="C23" s="510" t="s">
        <v>81</v>
      </c>
      <c r="D23" s="223">
        <f>E23+M23</f>
        <v>12172600</v>
      </c>
      <c r="E23" s="223">
        <f>SUM(F23:L23)</f>
        <v>2774142</v>
      </c>
      <c r="F23" s="223">
        <f>F24</f>
        <v>1307000</v>
      </c>
      <c r="G23" s="223">
        <f t="shared" si="0"/>
        <v>1435052</v>
      </c>
      <c r="H23" s="223">
        <f t="shared" si="0"/>
        <v>0</v>
      </c>
      <c r="I23" s="223">
        <f t="shared" si="0"/>
        <v>32090</v>
      </c>
      <c r="J23" s="219">
        <v>0</v>
      </c>
      <c r="K23" s="219">
        <v>0</v>
      </c>
      <c r="L23" s="224">
        <v>0</v>
      </c>
      <c r="M23" s="757">
        <f t="shared" si="1"/>
        <v>9398458</v>
      </c>
      <c r="N23" s="227">
        <f t="shared" si="1"/>
        <v>3733872</v>
      </c>
      <c r="O23" s="227">
        <f t="shared" si="1"/>
        <v>5664586</v>
      </c>
      <c r="P23" s="225">
        <v>0</v>
      </c>
    </row>
    <row r="24" spans="1:16" ht="12.75">
      <c r="A24" s="43"/>
      <c r="B24" s="228"/>
      <c r="C24" s="229" t="s">
        <v>167</v>
      </c>
      <c r="D24" s="230">
        <f>E24+M24</f>
        <v>12172600</v>
      </c>
      <c r="E24" s="230">
        <f>F24+G24+I24</f>
        <v>2774142</v>
      </c>
      <c r="F24" s="230">
        <v>1307000</v>
      </c>
      <c r="G24" s="230">
        <v>1435052</v>
      </c>
      <c r="H24" s="230">
        <v>0</v>
      </c>
      <c r="I24" s="230">
        <v>32090</v>
      </c>
      <c r="J24" s="231">
        <v>0</v>
      </c>
      <c r="K24" s="231">
        <v>0</v>
      </c>
      <c r="L24" s="232"/>
      <c r="M24" s="251">
        <f>O24+N24</f>
        <v>9398458</v>
      </c>
      <c r="N24" s="225">
        <v>3733872</v>
      </c>
      <c r="O24" s="225">
        <v>5664586</v>
      </c>
      <c r="P24" s="225">
        <v>0</v>
      </c>
    </row>
    <row r="25" spans="1:16" ht="12.75">
      <c r="A25" s="41"/>
      <c r="B25" s="228">
        <v>60095</v>
      </c>
      <c r="C25" s="510" t="s">
        <v>201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19">
        <v>0</v>
      </c>
      <c r="K25" s="219">
        <v>0</v>
      </c>
      <c r="L25" s="224">
        <v>0</v>
      </c>
      <c r="M25" s="757">
        <v>0</v>
      </c>
      <c r="N25" s="227">
        <v>0</v>
      </c>
      <c r="O25" s="227">
        <v>0</v>
      </c>
      <c r="P25" s="227">
        <v>0</v>
      </c>
    </row>
    <row r="26" spans="1:16" ht="12.75">
      <c r="A26" s="558">
        <v>700</v>
      </c>
      <c r="B26" s="556"/>
      <c r="C26" s="556" t="s">
        <v>86</v>
      </c>
      <c r="D26" s="557">
        <f>D27+D28+D29</f>
        <v>487100</v>
      </c>
      <c r="E26" s="557">
        <f>E27+E28+E29</f>
        <v>487100</v>
      </c>
      <c r="F26" s="557">
        <f>F27+F28</f>
        <v>109500</v>
      </c>
      <c r="G26" s="557">
        <f>G27+G28</f>
        <v>377600</v>
      </c>
      <c r="H26" s="557">
        <v>0</v>
      </c>
      <c r="I26" s="557">
        <v>0</v>
      </c>
      <c r="J26" s="547">
        <v>0</v>
      </c>
      <c r="K26" s="547">
        <v>0</v>
      </c>
      <c r="L26" s="547">
        <v>0</v>
      </c>
      <c r="M26" s="547">
        <f>M29</f>
        <v>0</v>
      </c>
      <c r="N26" s="547">
        <f>N29</f>
        <v>0</v>
      </c>
      <c r="O26" s="547">
        <v>0</v>
      </c>
      <c r="P26" s="547">
        <v>0</v>
      </c>
    </row>
    <row r="27" spans="1:16" ht="12.75">
      <c r="A27" s="40"/>
      <c r="B27" s="226">
        <v>70005</v>
      </c>
      <c r="C27" s="510" t="s">
        <v>87</v>
      </c>
      <c r="D27" s="223">
        <f>E27</f>
        <v>125000</v>
      </c>
      <c r="E27" s="223">
        <f>SUM(F27:L27)</f>
        <v>125000</v>
      </c>
      <c r="F27" s="223">
        <v>107000</v>
      </c>
      <c r="G27" s="223">
        <v>18000</v>
      </c>
      <c r="H27" s="223">
        <v>0</v>
      </c>
      <c r="I27" s="223">
        <v>0</v>
      </c>
      <c r="J27" s="219">
        <v>0</v>
      </c>
      <c r="K27" s="219">
        <v>0</v>
      </c>
      <c r="L27" s="224">
        <v>0</v>
      </c>
      <c r="M27" s="224">
        <v>0</v>
      </c>
      <c r="N27" s="227">
        <v>0</v>
      </c>
      <c r="O27" s="227">
        <v>0</v>
      </c>
      <c r="P27" s="227">
        <v>0</v>
      </c>
    </row>
    <row r="28" spans="1:16" ht="12.75">
      <c r="A28" s="43"/>
      <c r="B28" s="228"/>
      <c r="C28" s="510" t="s">
        <v>87</v>
      </c>
      <c r="D28" s="223">
        <f>E28</f>
        <v>362100</v>
      </c>
      <c r="E28" s="223">
        <f>SUM(F28:L28)</f>
        <v>362100</v>
      </c>
      <c r="F28" s="223">
        <v>2500</v>
      </c>
      <c r="G28" s="223">
        <v>359600</v>
      </c>
      <c r="H28" s="223">
        <v>0</v>
      </c>
      <c r="I28" s="223">
        <v>0</v>
      </c>
      <c r="J28" s="219">
        <v>0</v>
      </c>
      <c r="K28" s="219">
        <v>0</v>
      </c>
      <c r="L28" s="224">
        <v>0</v>
      </c>
      <c r="M28" s="224">
        <v>0</v>
      </c>
      <c r="N28" s="227">
        <v>0</v>
      </c>
      <c r="O28" s="227">
        <v>0</v>
      </c>
      <c r="P28" s="227">
        <v>0</v>
      </c>
    </row>
    <row r="29" spans="1:16" ht="12.75">
      <c r="A29" s="43"/>
      <c r="B29" s="228">
        <v>70095</v>
      </c>
      <c r="C29" s="510" t="s">
        <v>201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19">
        <v>0</v>
      </c>
      <c r="K29" s="219">
        <v>0</v>
      </c>
      <c r="L29" s="224">
        <v>0</v>
      </c>
      <c r="M29" s="224">
        <v>0</v>
      </c>
      <c r="N29" s="227">
        <v>0</v>
      </c>
      <c r="O29" s="227">
        <v>0</v>
      </c>
      <c r="P29" s="227">
        <v>0</v>
      </c>
    </row>
    <row r="30" spans="1:16" ht="12.75">
      <c r="A30" s="558">
        <v>710</v>
      </c>
      <c r="B30" s="556"/>
      <c r="C30" s="556" t="s">
        <v>93</v>
      </c>
      <c r="D30" s="557">
        <f>E30+M30</f>
        <v>838625</v>
      </c>
      <c r="E30" s="557">
        <f>E31+E33+E34+E32</f>
        <v>788625</v>
      </c>
      <c r="F30" s="557">
        <f>F31+F33+F32</f>
        <v>415400</v>
      </c>
      <c r="G30" s="557">
        <f>SUM(G31:G34)</f>
        <v>373225</v>
      </c>
      <c r="H30" s="557">
        <v>0</v>
      </c>
      <c r="I30" s="557">
        <v>0</v>
      </c>
      <c r="J30" s="547">
        <v>0</v>
      </c>
      <c r="K30" s="547">
        <v>0</v>
      </c>
      <c r="L30" s="547">
        <v>0</v>
      </c>
      <c r="M30" s="547">
        <v>50000</v>
      </c>
      <c r="N30" s="547">
        <v>10000</v>
      </c>
      <c r="O30" s="547">
        <f>O32</f>
        <v>40000</v>
      </c>
      <c r="P30" s="547">
        <v>0</v>
      </c>
    </row>
    <row r="31" spans="1:16" ht="12.75">
      <c r="A31" s="44"/>
      <c r="B31" s="221">
        <v>71012</v>
      </c>
      <c r="C31" s="256" t="s">
        <v>342</v>
      </c>
      <c r="D31" s="223">
        <f>E31+M31</f>
        <v>172000</v>
      </c>
      <c r="E31" s="223">
        <f>SUM(F31:L31)</f>
        <v>172000</v>
      </c>
      <c r="F31" s="223">
        <v>26000</v>
      </c>
      <c r="G31" s="223">
        <v>146000</v>
      </c>
      <c r="H31" s="223">
        <v>0</v>
      </c>
      <c r="I31" s="223">
        <v>0</v>
      </c>
      <c r="J31" s="219">
        <v>0</v>
      </c>
      <c r="K31" s="219">
        <v>0</v>
      </c>
      <c r="L31" s="224">
        <v>0</v>
      </c>
      <c r="M31" s="224"/>
      <c r="N31" s="227"/>
      <c r="O31" s="227">
        <v>0</v>
      </c>
      <c r="P31" s="227">
        <v>0</v>
      </c>
    </row>
    <row r="32" spans="1:16" ht="12.75">
      <c r="A32" s="44"/>
      <c r="B32" s="221">
        <v>71012</v>
      </c>
      <c r="C32" s="256" t="s">
        <v>342</v>
      </c>
      <c r="D32" s="223">
        <f>E32+M32</f>
        <v>263500</v>
      </c>
      <c r="E32" s="223">
        <f>F32+G32</f>
        <v>213500</v>
      </c>
      <c r="F32" s="223">
        <v>88000</v>
      </c>
      <c r="G32" s="223">
        <v>125500</v>
      </c>
      <c r="H32" s="223">
        <v>0</v>
      </c>
      <c r="I32" s="223">
        <v>0</v>
      </c>
      <c r="J32" s="219">
        <v>0</v>
      </c>
      <c r="K32" s="219">
        <v>0</v>
      </c>
      <c r="L32" s="224">
        <v>0</v>
      </c>
      <c r="M32" s="224">
        <v>50000</v>
      </c>
      <c r="N32" s="227">
        <v>10000</v>
      </c>
      <c r="O32" s="227">
        <v>40000</v>
      </c>
      <c r="P32" s="227">
        <v>0</v>
      </c>
    </row>
    <row r="33" spans="1:16" ht="12.75">
      <c r="A33" s="44"/>
      <c r="B33" s="221">
        <v>71015</v>
      </c>
      <c r="C33" s="256" t="s">
        <v>94</v>
      </c>
      <c r="D33" s="223">
        <f>E33+M33</f>
        <v>355000</v>
      </c>
      <c r="E33" s="223">
        <f>F33+G33</f>
        <v>355000</v>
      </c>
      <c r="F33" s="223">
        <v>301400</v>
      </c>
      <c r="G33" s="223">
        <v>53600</v>
      </c>
      <c r="H33" s="223">
        <v>0</v>
      </c>
      <c r="I33" s="223">
        <v>0</v>
      </c>
      <c r="J33" s="219">
        <v>0</v>
      </c>
      <c r="K33" s="219">
        <v>0</v>
      </c>
      <c r="L33" s="224">
        <v>0</v>
      </c>
      <c r="M33" s="224"/>
      <c r="N33" s="227"/>
      <c r="O33" s="227">
        <v>0</v>
      </c>
      <c r="P33" s="227">
        <v>0</v>
      </c>
    </row>
    <row r="34" spans="1:16" ht="12.75">
      <c r="A34" s="45"/>
      <c r="B34" s="233">
        <v>71095</v>
      </c>
      <c r="C34" s="236" t="s">
        <v>201</v>
      </c>
      <c r="D34" s="234">
        <f>E34</f>
        <v>48125</v>
      </c>
      <c r="E34" s="234">
        <f>G34</f>
        <v>48125</v>
      </c>
      <c r="F34" s="235">
        <v>0</v>
      </c>
      <c r="G34" s="234">
        <v>48125</v>
      </c>
      <c r="H34" s="235">
        <v>0</v>
      </c>
      <c r="I34" s="235">
        <v>0</v>
      </c>
      <c r="J34" s="235">
        <v>0</v>
      </c>
      <c r="K34" s="235">
        <v>0</v>
      </c>
      <c r="L34" s="236">
        <v>0</v>
      </c>
      <c r="M34" s="237">
        <v>0</v>
      </c>
      <c r="N34" s="227">
        <v>0</v>
      </c>
      <c r="O34" s="227">
        <v>0</v>
      </c>
      <c r="P34" s="227">
        <v>0</v>
      </c>
    </row>
    <row r="35" spans="1:17" ht="12.75">
      <c r="A35" s="543">
        <v>750</v>
      </c>
      <c r="B35" s="556"/>
      <c r="C35" s="556" t="s">
        <v>95</v>
      </c>
      <c r="D35" s="557">
        <f>SUM(D36:D41)</f>
        <v>13752457</v>
      </c>
      <c r="E35" s="557">
        <f>SUM(E36:E41)</f>
        <v>8314476</v>
      </c>
      <c r="F35" s="557">
        <f>SUM(F36:F40)+F41</f>
        <v>5168221</v>
      </c>
      <c r="G35" s="557">
        <f>SUM(G36:G41)</f>
        <v>1610867</v>
      </c>
      <c r="H35" s="557">
        <v>0</v>
      </c>
      <c r="I35" s="557">
        <f>SUM(I36:I41)</f>
        <v>306700</v>
      </c>
      <c r="J35" s="547">
        <f>SUM(J36:J41)</f>
        <v>1228688</v>
      </c>
      <c r="K35" s="547">
        <v>0</v>
      </c>
      <c r="L35" s="547">
        <v>0</v>
      </c>
      <c r="M35" s="547">
        <f>M41+M38</f>
        <v>5437981</v>
      </c>
      <c r="N35" s="547">
        <f>N41+N38</f>
        <v>70000</v>
      </c>
      <c r="O35" s="547">
        <f>O41</f>
        <v>5367981</v>
      </c>
      <c r="P35" s="547">
        <v>0</v>
      </c>
      <c r="Q35" s="681"/>
    </row>
    <row r="36" spans="1:16" ht="12.75">
      <c r="A36" s="246"/>
      <c r="B36" s="221">
        <v>75011</v>
      </c>
      <c r="C36" s="256" t="s">
        <v>96</v>
      </c>
      <c r="D36" s="223">
        <f>E36</f>
        <v>31000</v>
      </c>
      <c r="E36" s="223">
        <v>31000</v>
      </c>
      <c r="F36" s="223">
        <v>31000</v>
      </c>
      <c r="G36" s="223">
        <v>0</v>
      </c>
      <c r="H36" s="223">
        <v>0</v>
      </c>
      <c r="I36" s="223">
        <v>0</v>
      </c>
      <c r="J36" s="224">
        <v>0</v>
      </c>
      <c r="K36" s="224">
        <v>0</v>
      </c>
      <c r="L36" s="224">
        <v>0</v>
      </c>
      <c r="M36" s="224">
        <v>0</v>
      </c>
      <c r="N36" s="225">
        <v>0</v>
      </c>
      <c r="O36" s="225">
        <v>0</v>
      </c>
      <c r="P36" s="225">
        <v>0</v>
      </c>
    </row>
    <row r="37" spans="1:16" ht="12.75">
      <c r="A37" s="247"/>
      <c r="B37" s="221">
        <v>75019</v>
      </c>
      <c r="C37" s="256" t="s">
        <v>168</v>
      </c>
      <c r="D37" s="223">
        <f>E37</f>
        <v>324600</v>
      </c>
      <c r="E37" s="223">
        <f>SUM(F37:L37)</f>
        <v>324600</v>
      </c>
      <c r="F37" s="223">
        <v>0</v>
      </c>
      <c r="G37" s="223">
        <v>30300</v>
      </c>
      <c r="H37" s="223">
        <v>0</v>
      </c>
      <c r="I37" s="223">
        <v>294300</v>
      </c>
      <c r="J37" s="219">
        <v>0</v>
      </c>
      <c r="K37" s="219">
        <v>0</v>
      </c>
      <c r="L37" s="224">
        <v>0</v>
      </c>
      <c r="M37" s="224">
        <v>0</v>
      </c>
      <c r="N37" s="225">
        <v>0</v>
      </c>
      <c r="O37" s="225">
        <v>0</v>
      </c>
      <c r="P37" s="225">
        <v>0</v>
      </c>
    </row>
    <row r="38" spans="1:16" ht="12.75">
      <c r="A38" s="248"/>
      <c r="B38" s="221">
        <v>75020</v>
      </c>
      <c r="C38" s="256" t="s">
        <v>97</v>
      </c>
      <c r="D38" s="223">
        <f>E38+M38</f>
        <v>6462488</v>
      </c>
      <c r="E38" s="223">
        <f>SUM(F38:L38)</f>
        <v>6442488</v>
      </c>
      <c r="F38" s="223">
        <v>5111900</v>
      </c>
      <c r="G38" s="223">
        <v>1324188</v>
      </c>
      <c r="H38" s="223">
        <v>0</v>
      </c>
      <c r="I38" s="223">
        <v>6400</v>
      </c>
      <c r="J38" s="219">
        <v>0</v>
      </c>
      <c r="K38" s="219">
        <v>0</v>
      </c>
      <c r="L38" s="224">
        <v>0</v>
      </c>
      <c r="M38" s="224">
        <v>20000</v>
      </c>
      <c r="N38" s="227">
        <v>20000</v>
      </c>
      <c r="O38" s="227">
        <v>0</v>
      </c>
      <c r="P38" s="227">
        <v>0</v>
      </c>
    </row>
    <row r="39" spans="1:16" ht="12.75">
      <c r="A39" s="249"/>
      <c r="B39" s="221">
        <v>75045</v>
      </c>
      <c r="C39" s="256" t="s">
        <v>98</v>
      </c>
      <c r="D39" s="223">
        <f>E39</f>
        <v>23500</v>
      </c>
      <c r="E39" s="223">
        <f>SUM(F39:L39)</f>
        <v>23500</v>
      </c>
      <c r="F39" s="223">
        <v>11000</v>
      </c>
      <c r="G39" s="223">
        <v>6500</v>
      </c>
      <c r="H39" s="223">
        <v>0</v>
      </c>
      <c r="I39" s="223">
        <v>6000</v>
      </c>
      <c r="J39" s="219">
        <v>0</v>
      </c>
      <c r="K39" s="219">
        <v>0</v>
      </c>
      <c r="L39" s="224">
        <v>0</v>
      </c>
      <c r="M39" s="224">
        <v>0</v>
      </c>
      <c r="N39" s="225">
        <v>0</v>
      </c>
      <c r="O39" s="225">
        <v>0</v>
      </c>
      <c r="P39" s="225">
        <v>0</v>
      </c>
    </row>
    <row r="40" spans="1:16" ht="12.75">
      <c r="A40" s="248"/>
      <c r="B40" s="226">
        <v>75075</v>
      </c>
      <c r="C40" s="256" t="s">
        <v>169</v>
      </c>
      <c r="D40" s="223">
        <f>E40</f>
        <v>212000</v>
      </c>
      <c r="E40" s="223">
        <f>SUM(F40:L40)</f>
        <v>212000</v>
      </c>
      <c r="F40" s="223">
        <v>4000</v>
      </c>
      <c r="G40" s="223">
        <v>208000</v>
      </c>
      <c r="H40" s="223">
        <v>0</v>
      </c>
      <c r="I40" s="223">
        <v>0</v>
      </c>
      <c r="J40" s="219">
        <v>0</v>
      </c>
      <c r="K40" s="219">
        <v>0</v>
      </c>
      <c r="L40" s="224">
        <v>0</v>
      </c>
      <c r="M40" s="224">
        <v>0</v>
      </c>
      <c r="N40" s="225">
        <v>0</v>
      </c>
      <c r="O40" s="225">
        <v>0</v>
      </c>
      <c r="P40" s="225">
        <v>0</v>
      </c>
    </row>
    <row r="41" spans="1:17" ht="12.75">
      <c r="A41" s="252"/>
      <c r="B41" s="221">
        <v>75095</v>
      </c>
      <c r="C41" s="510" t="s">
        <v>170</v>
      </c>
      <c r="D41" s="286">
        <f>E41+M41</f>
        <v>6698869</v>
      </c>
      <c r="E41" s="223">
        <f>SUM(F41:L41)</f>
        <v>1280888</v>
      </c>
      <c r="F41" s="286">
        <v>10321</v>
      </c>
      <c r="G41" s="223">
        <v>41879</v>
      </c>
      <c r="H41" s="286">
        <v>0</v>
      </c>
      <c r="I41" s="223">
        <v>0</v>
      </c>
      <c r="J41" s="224">
        <v>1228688</v>
      </c>
      <c r="K41" s="224">
        <v>0</v>
      </c>
      <c r="L41" s="224">
        <v>0</v>
      </c>
      <c r="M41" s="224">
        <v>5417981</v>
      </c>
      <c r="N41" s="227">
        <v>50000</v>
      </c>
      <c r="O41" s="227">
        <v>5367981</v>
      </c>
      <c r="P41" s="227">
        <v>0</v>
      </c>
      <c r="Q41" s="681"/>
    </row>
    <row r="42" spans="1:16" ht="12.75">
      <c r="A42" s="238"/>
      <c r="B42" s="239"/>
      <c r="C42" s="239"/>
      <c r="D42" s="240"/>
      <c r="E42" s="240"/>
      <c r="F42" s="240"/>
      <c r="G42" s="240"/>
      <c r="H42" s="240"/>
      <c r="I42" s="240"/>
      <c r="J42" s="241"/>
      <c r="K42" s="241"/>
      <c r="L42" s="241"/>
      <c r="M42" s="241"/>
      <c r="N42" s="242"/>
      <c r="O42" s="242"/>
      <c r="P42" s="242"/>
    </row>
    <row r="43" spans="1:16" ht="12.75">
      <c r="A43" s="238"/>
      <c r="B43" s="239"/>
      <c r="C43" s="239"/>
      <c r="D43" s="240"/>
      <c r="E43" s="240"/>
      <c r="F43" s="240"/>
      <c r="G43" s="240"/>
      <c r="H43" s="240"/>
      <c r="I43" s="240"/>
      <c r="J43" s="241"/>
      <c r="K43" s="241"/>
      <c r="L43" s="241"/>
      <c r="M43" s="241"/>
      <c r="N43" s="242"/>
      <c r="O43" s="242"/>
      <c r="P43" s="242"/>
    </row>
    <row r="44" spans="1:16" ht="12.75">
      <c r="A44" s="238"/>
      <c r="B44" s="239"/>
      <c r="C44" s="239"/>
      <c r="D44" s="240"/>
      <c r="E44" s="240"/>
      <c r="F44" s="240"/>
      <c r="G44" s="240"/>
      <c r="H44" s="240"/>
      <c r="I44" s="240"/>
      <c r="J44" s="241"/>
      <c r="K44" s="241"/>
      <c r="L44" s="241"/>
      <c r="M44" s="241"/>
      <c r="N44" s="242"/>
      <c r="O44" s="242"/>
      <c r="P44" s="242"/>
    </row>
    <row r="45" spans="1:16" ht="15">
      <c r="A45" s="238"/>
      <c r="B45" s="239"/>
      <c r="C45" s="239"/>
      <c r="D45" s="240"/>
      <c r="E45" s="240"/>
      <c r="F45" s="240"/>
      <c r="G45" s="138"/>
      <c r="H45" s="266" t="s">
        <v>440</v>
      </c>
      <c r="I45" s="138"/>
      <c r="J45" s="241"/>
      <c r="K45" s="241"/>
      <c r="L45" s="241"/>
      <c r="M45" s="241"/>
      <c r="N45" s="242"/>
      <c r="O45" s="242"/>
      <c r="P45" s="242"/>
    </row>
    <row r="46" spans="1:16" ht="15">
      <c r="A46" s="238"/>
      <c r="B46" s="239"/>
      <c r="C46" s="239"/>
      <c r="D46" s="240"/>
      <c r="E46" s="240"/>
      <c r="F46" s="240"/>
      <c r="G46" s="138"/>
      <c r="H46" s="266"/>
      <c r="I46" s="138"/>
      <c r="J46" s="241"/>
      <c r="K46" s="241"/>
      <c r="L46" s="241"/>
      <c r="M46" s="241"/>
      <c r="N46" s="242"/>
      <c r="O46" s="242"/>
      <c r="P46" s="242"/>
    </row>
    <row r="47" spans="1:16" ht="12.75">
      <c r="A47" s="243"/>
      <c r="B47" s="181"/>
      <c r="C47" s="181"/>
      <c r="D47" s="182"/>
      <c r="E47" s="183"/>
      <c r="F47" s="184"/>
      <c r="G47" s="185" t="s">
        <v>67</v>
      </c>
      <c r="H47" s="186"/>
      <c r="I47" s="186"/>
      <c r="J47" s="187"/>
      <c r="K47" s="187"/>
      <c r="L47" s="188"/>
      <c r="M47" s="189"/>
      <c r="N47" s="190"/>
      <c r="O47" s="190"/>
      <c r="P47" s="191"/>
    </row>
    <row r="48" spans="1:16" ht="12.75">
      <c r="A48" s="244"/>
      <c r="B48" s="192"/>
      <c r="C48" s="192"/>
      <c r="D48" s="193"/>
      <c r="E48" s="245"/>
      <c r="F48" s="195"/>
      <c r="G48" s="196" t="s">
        <v>139</v>
      </c>
      <c r="H48" s="196"/>
      <c r="I48" s="196"/>
      <c r="J48" s="197"/>
      <c r="K48" s="197"/>
      <c r="L48" s="191"/>
      <c r="M48" s="192"/>
      <c r="N48" s="189" t="s">
        <v>139</v>
      </c>
      <c r="O48" s="190"/>
      <c r="P48" s="191"/>
    </row>
    <row r="49" spans="1:16" ht="12.75">
      <c r="A49" s="200" t="s">
        <v>1</v>
      </c>
      <c r="B49" s="198" t="s">
        <v>2</v>
      </c>
      <c r="C49" s="198" t="s">
        <v>140</v>
      </c>
      <c r="D49" s="193"/>
      <c r="E49" s="193"/>
      <c r="F49" s="193" t="s">
        <v>141</v>
      </c>
      <c r="G49" s="193" t="s">
        <v>6</v>
      </c>
      <c r="H49" s="199" t="s">
        <v>142</v>
      </c>
      <c r="I49" s="193" t="s">
        <v>143</v>
      </c>
      <c r="J49" s="199" t="s">
        <v>144</v>
      </c>
      <c r="K49" s="193" t="s">
        <v>145</v>
      </c>
      <c r="L49" s="200" t="s">
        <v>6</v>
      </c>
      <c r="M49" s="200" t="s">
        <v>145</v>
      </c>
      <c r="N49" s="201"/>
      <c r="O49" s="169" t="s">
        <v>139</v>
      </c>
      <c r="P49" s="169"/>
    </row>
    <row r="50" spans="1:16" ht="12.75">
      <c r="A50" s="200"/>
      <c r="B50" s="198"/>
      <c r="C50" s="198"/>
      <c r="D50" s="193" t="s">
        <v>66</v>
      </c>
      <c r="E50" s="193" t="s">
        <v>6</v>
      </c>
      <c r="F50" s="193" t="s">
        <v>146</v>
      </c>
      <c r="G50" s="193" t="s">
        <v>147</v>
      </c>
      <c r="H50" s="199" t="s">
        <v>148</v>
      </c>
      <c r="I50" s="193" t="s">
        <v>149</v>
      </c>
      <c r="J50" s="199" t="s">
        <v>150</v>
      </c>
      <c r="K50" s="193" t="s">
        <v>279</v>
      </c>
      <c r="L50" s="200" t="s">
        <v>226</v>
      </c>
      <c r="M50" s="200" t="s">
        <v>151</v>
      </c>
      <c r="N50" s="202" t="s">
        <v>284</v>
      </c>
      <c r="O50" s="200" t="s">
        <v>288</v>
      </c>
      <c r="P50" s="200" t="s">
        <v>292</v>
      </c>
    </row>
    <row r="51" spans="1:16" ht="12.75">
      <c r="A51" s="200"/>
      <c r="B51" s="198"/>
      <c r="C51" s="198"/>
      <c r="D51" s="193" t="s">
        <v>399</v>
      </c>
      <c r="E51" s="193" t="s">
        <v>152</v>
      </c>
      <c r="F51" s="193" t="s">
        <v>153</v>
      </c>
      <c r="G51" s="193" t="s">
        <v>154</v>
      </c>
      <c r="H51" s="199" t="s">
        <v>152</v>
      </c>
      <c r="I51" s="193" t="s">
        <v>155</v>
      </c>
      <c r="J51" s="199" t="s">
        <v>156</v>
      </c>
      <c r="K51" s="193" t="s">
        <v>280</v>
      </c>
      <c r="L51" s="200" t="s">
        <v>282</v>
      </c>
      <c r="M51" s="200"/>
      <c r="N51" s="201" t="s">
        <v>285</v>
      </c>
      <c r="O51" s="200" t="s">
        <v>289</v>
      </c>
      <c r="P51" s="200" t="s">
        <v>293</v>
      </c>
    </row>
    <row r="52" spans="1:16" ht="12.75">
      <c r="A52" s="200"/>
      <c r="B52" s="198"/>
      <c r="C52" s="198"/>
      <c r="D52" s="193" t="s">
        <v>296</v>
      </c>
      <c r="E52" s="193"/>
      <c r="F52" s="193" t="s">
        <v>157</v>
      </c>
      <c r="G52" s="193" t="s">
        <v>158</v>
      </c>
      <c r="H52" s="199"/>
      <c r="I52" s="193" t="s">
        <v>159</v>
      </c>
      <c r="J52" s="199" t="s">
        <v>160</v>
      </c>
      <c r="K52" s="193" t="s">
        <v>281</v>
      </c>
      <c r="L52" s="200" t="s">
        <v>283</v>
      </c>
      <c r="M52" s="200"/>
      <c r="N52" s="201" t="s">
        <v>286</v>
      </c>
      <c r="O52" s="200" t="s">
        <v>160</v>
      </c>
      <c r="P52" s="200" t="s">
        <v>294</v>
      </c>
    </row>
    <row r="53" spans="1:16" ht="12.75">
      <c r="A53" s="200"/>
      <c r="B53" s="198"/>
      <c r="C53" s="198"/>
      <c r="D53" s="193"/>
      <c r="E53" s="193"/>
      <c r="F53" s="193"/>
      <c r="G53" s="193"/>
      <c r="H53" s="199"/>
      <c r="I53" s="193"/>
      <c r="J53" s="199" t="s">
        <v>161</v>
      </c>
      <c r="K53" s="193"/>
      <c r="L53" s="200"/>
      <c r="M53" s="200"/>
      <c r="N53" s="201" t="s">
        <v>287</v>
      </c>
      <c r="O53" s="200" t="s">
        <v>290</v>
      </c>
      <c r="P53" s="200" t="s">
        <v>295</v>
      </c>
    </row>
    <row r="54" spans="1:16" ht="12.75">
      <c r="A54" s="200"/>
      <c r="B54" s="198"/>
      <c r="C54" s="198"/>
      <c r="D54" s="193"/>
      <c r="E54" s="193"/>
      <c r="F54" s="193"/>
      <c r="G54" s="193"/>
      <c r="H54" s="199"/>
      <c r="I54" s="193"/>
      <c r="J54" s="199" t="s">
        <v>291</v>
      </c>
      <c r="K54" s="193"/>
      <c r="L54" s="200"/>
      <c r="M54" s="200"/>
      <c r="N54" s="201"/>
      <c r="O54" s="193" t="s">
        <v>291</v>
      </c>
      <c r="P54" s="200"/>
    </row>
    <row r="55" spans="1:16" ht="12.75">
      <c r="A55" s="205"/>
      <c r="B55" s="203"/>
      <c r="C55" s="203"/>
      <c r="D55" s="204"/>
      <c r="E55" s="204"/>
      <c r="F55" s="204"/>
      <c r="G55" s="204"/>
      <c r="H55" s="199"/>
      <c r="I55" s="204"/>
      <c r="J55" s="199" t="s">
        <v>162</v>
      </c>
      <c r="K55" s="204"/>
      <c r="L55" s="205"/>
      <c r="M55" s="205"/>
      <c r="N55" s="206"/>
      <c r="O55" s="204" t="s">
        <v>162</v>
      </c>
      <c r="P55" s="205"/>
    </row>
    <row r="56" spans="1:16" ht="12.75">
      <c r="A56" s="205">
        <v>1</v>
      </c>
      <c r="B56" s="205">
        <v>2</v>
      </c>
      <c r="C56" s="87">
        <v>3</v>
      </c>
      <c r="D56" s="88">
        <v>4</v>
      </c>
      <c r="E56" s="88">
        <v>5</v>
      </c>
      <c r="F56" s="88">
        <v>6</v>
      </c>
      <c r="G56" s="88">
        <v>7</v>
      </c>
      <c r="H56" s="88">
        <v>8</v>
      </c>
      <c r="I56" s="88">
        <v>9</v>
      </c>
      <c r="J56" s="88">
        <v>10</v>
      </c>
      <c r="K56" s="88">
        <v>11</v>
      </c>
      <c r="L56" s="87">
        <v>12</v>
      </c>
      <c r="M56" s="87">
        <v>13</v>
      </c>
      <c r="N56" s="87">
        <v>14</v>
      </c>
      <c r="O56" s="87">
        <v>15</v>
      </c>
      <c r="P56" s="87">
        <v>16</v>
      </c>
    </row>
    <row r="57" spans="1:16" ht="12.75">
      <c r="A57" s="559">
        <v>754</v>
      </c>
      <c r="B57" s="543"/>
      <c r="C57" s="559" t="s">
        <v>171</v>
      </c>
      <c r="D57" s="560"/>
      <c r="E57" s="561"/>
      <c r="F57" s="560"/>
      <c r="G57" s="561"/>
      <c r="H57" s="560"/>
      <c r="I57" s="561"/>
      <c r="J57" s="562"/>
      <c r="K57" s="563"/>
      <c r="L57" s="564"/>
      <c r="M57" s="564"/>
      <c r="N57" s="565"/>
      <c r="O57" s="564"/>
      <c r="P57" s="566"/>
    </row>
    <row r="58" spans="1:16" ht="12.75">
      <c r="A58" s="550"/>
      <c r="B58" s="550"/>
      <c r="C58" s="550" t="s">
        <v>495</v>
      </c>
      <c r="D58" s="567">
        <f>D59+D60</f>
        <v>3650230</v>
      </c>
      <c r="E58" s="551">
        <f>E59+E60</f>
        <v>3650230</v>
      </c>
      <c r="F58" s="567">
        <f>SUM(F59:F60)</f>
        <v>3172198</v>
      </c>
      <c r="G58" s="551">
        <f>G59+G60</f>
        <v>297532</v>
      </c>
      <c r="H58" s="567">
        <v>0</v>
      </c>
      <c r="I58" s="551">
        <f>I59</f>
        <v>180500</v>
      </c>
      <c r="J58" s="554">
        <v>0</v>
      </c>
      <c r="K58" s="568">
        <v>0</v>
      </c>
      <c r="L58" s="554">
        <v>0</v>
      </c>
      <c r="M58" s="554">
        <v>0</v>
      </c>
      <c r="N58" s="569">
        <v>0</v>
      </c>
      <c r="O58" s="570">
        <v>0</v>
      </c>
      <c r="P58" s="571">
        <v>0</v>
      </c>
    </row>
    <row r="59" spans="1:16" ht="12.75">
      <c r="A59" s="253"/>
      <c r="B59" s="254">
        <v>75411</v>
      </c>
      <c r="C59" s="509" t="s">
        <v>418</v>
      </c>
      <c r="D59" s="217">
        <f>E59</f>
        <v>3637000</v>
      </c>
      <c r="E59" s="217">
        <f>SUM(F59:L59)</f>
        <v>3637000</v>
      </c>
      <c r="F59" s="217">
        <v>3172198</v>
      </c>
      <c r="G59" s="217">
        <v>284302</v>
      </c>
      <c r="H59" s="217">
        <v>0</v>
      </c>
      <c r="I59" s="217">
        <v>180500</v>
      </c>
      <c r="J59" s="219">
        <v>0</v>
      </c>
      <c r="K59" s="223">
        <v>0</v>
      </c>
      <c r="L59" s="224">
        <v>0</v>
      </c>
      <c r="M59" s="224">
        <v>0</v>
      </c>
      <c r="N59" s="227">
        <v>0</v>
      </c>
      <c r="O59" s="225">
        <v>0</v>
      </c>
      <c r="P59" s="225">
        <v>0</v>
      </c>
    </row>
    <row r="60" spans="1:16" ht="12.75">
      <c r="A60" s="255"/>
      <c r="B60" s="259">
        <v>75421</v>
      </c>
      <c r="C60" s="256" t="s">
        <v>172</v>
      </c>
      <c r="D60" s="223">
        <f>E60+M60</f>
        <v>13230</v>
      </c>
      <c r="E60" s="223">
        <f>SUM(F60:L60)</f>
        <v>13230</v>
      </c>
      <c r="F60" s="223">
        <v>0</v>
      </c>
      <c r="G60" s="223">
        <v>13230</v>
      </c>
      <c r="H60" s="223">
        <v>0</v>
      </c>
      <c r="I60" s="223">
        <v>0</v>
      </c>
      <c r="J60" s="219">
        <v>0</v>
      </c>
      <c r="K60" s="256"/>
      <c r="L60" s="224"/>
      <c r="M60" s="224">
        <v>0</v>
      </c>
      <c r="N60" s="227">
        <v>0</v>
      </c>
      <c r="O60" s="225">
        <v>0</v>
      </c>
      <c r="P60" s="225">
        <v>0</v>
      </c>
    </row>
    <row r="61" spans="1:16" ht="12.75">
      <c r="A61" s="691">
        <v>755</v>
      </c>
      <c r="B61" s="556"/>
      <c r="C61" s="556" t="s">
        <v>394</v>
      </c>
      <c r="D61" s="692">
        <f>D62</f>
        <v>125208</v>
      </c>
      <c r="E61" s="692">
        <f>E62</f>
        <v>125208</v>
      </c>
      <c r="F61" s="692"/>
      <c r="G61" s="692">
        <f>G62</f>
        <v>125208</v>
      </c>
      <c r="H61" s="692">
        <v>0</v>
      </c>
      <c r="I61" s="692">
        <v>0</v>
      </c>
      <c r="J61" s="693">
        <v>0</v>
      </c>
      <c r="K61" s="556">
        <v>0</v>
      </c>
      <c r="L61" s="694">
        <v>0</v>
      </c>
      <c r="M61" s="694">
        <v>0</v>
      </c>
      <c r="N61" s="694">
        <v>0</v>
      </c>
      <c r="O61" s="695">
        <v>0</v>
      </c>
      <c r="P61" s="695">
        <v>0</v>
      </c>
    </row>
    <row r="62" spans="1:16" ht="12.75">
      <c r="A62" s="255"/>
      <c r="B62" s="254">
        <v>75515</v>
      </c>
      <c r="C62" s="256" t="s">
        <v>365</v>
      </c>
      <c r="D62" s="223">
        <f>E62+M62</f>
        <v>125208</v>
      </c>
      <c r="E62" s="223">
        <f>G62</f>
        <v>125208</v>
      </c>
      <c r="F62" s="223">
        <v>0</v>
      </c>
      <c r="G62" s="223">
        <v>125208</v>
      </c>
      <c r="H62" s="223">
        <v>0</v>
      </c>
      <c r="I62" s="223">
        <v>0</v>
      </c>
      <c r="J62" s="219">
        <v>0</v>
      </c>
      <c r="K62" s="256">
        <v>0</v>
      </c>
      <c r="L62" s="224">
        <v>0</v>
      </c>
      <c r="M62" s="224">
        <v>0</v>
      </c>
      <c r="N62" s="227">
        <v>0</v>
      </c>
      <c r="O62" s="225">
        <v>0</v>
      </c>
      <c r="P62" s="225">
        <v>0</v>
      </c>
    </row>
    <row r="63" spans="1:16" ht="12.75">
      <c r="A63" s="543">
        <v>757</v>
      </c>
      <c r="B63" s="556"/>
      <c r="C63" s="556" t="s">
        <v>173</v>
      </c>
      <c r="D63" s="557">
        <f>D64</f>
        <v>400000</v>
      </c>
      <c r="E63" s="557">
        <f>E64</f>
        <v>400000</v>
      </c>
      <c r="F63" s="557">
        <v>0</v>
      </c>
      <c r="G63" s="557">
        <v>0</v>
      </c>
      <c r="H63" s="557">
        <v>0</v>
      </c>
      <c r="I63" s="557">
        <v>0</v>
      </c>
      <c r="J63" s="547">
        <v>0</v>
      </c>
      <c r="K63" s="547">
        <v>0</v>
      </c>
      <c r="L63" s="572">
        <f>L64</f>
        <v>400000</v>
      </c>
      <c r="M63" s="547">
        <v>0</v>
      </c>
      <c r="N63" s="573">
        <v>0</v>
      </c>
      <c r="O63" s="573">
        <v>0</v>
      </c>
      <c r="P63" s="573">
        <v>0</v>
      </c>
    </row>
    <row r="64" spans="1:16" ht="12.75">
      <c r="A64" s="258"/>
      <c r="B64" s="221">
        <v>75702</v>
      </c>
      <c r="C64" s="256" t="s">
        <v>174</v>
      </c>
      <c r="D64" s="223">
        <f>E64</f>
        <v>400000</v>
      </c>
      <c r="E64" s="223">
        <v>400000</v>
      </c>
      <c r="F64" s="223">
        <v>0</v>
      </c>
      <c r="G64" s="223">
        <v>0</v>
      </c>
      <c r="H64" s="223">
        <v>0</v>
      </c>
      <c r="I64" s="223">
        <v>0</v>
      </c>
      <c r="J64" s="219">
        <v>0</v>
      </c>
      <c r="K64" s="224">
        <v>0</v>
      </c>
      <c r="L64" s="257">
        <v>400000</v>
      </c>
      <c r="M64" s="224">
        <v>0</v>
      </c>
      <c r="N64" s="225">
        <v>0</v>
      </c>
      <c r="O64" s="225">
        <v>0</v>
      </c>
      <c r="P64" s="225">
        <v>0</v>
      </c>
    </row>
    <row r="65" spans="1:16" ht="12.75">
      <c r="A65" s="556">
        <v>758</v>
      </c>
      <c r="B65" s="543"/>
      <c r="C65" s="556" t="s">
        <v>110</v>
      </c>
      <c r="D65" s="557">
        <f>D66</f>
        <v>472430</v>
      </c>
      <c r="E65" s="557">
        <f>E66</f>
        <v>472430</v>
      </c>
      <c r="F65" s="557"/>
      <c r="G65" s="557">
        <f>G66</f>
        <v>472430</v>
      </c>
      <c r="H65" s="557">
        <v>0</v>
      </c>
      <c r="I65" s="557">
        <v>0</v>
      </c>
      <c r="J65" s="547">
        <v>0</v>
      </c>
      <c r="K65" s="547">
        <v>0</v>
      </c>
      <c r="L65" s="547">
        <v>0</v>
      </c>
      <c r="M65" s="547">
        <v>0</v>
      </c>
      <c r="N65" s="573">
        <v>0</v>
      </c>
      <c r="O65" s="573">
        <v>0</v>
      </c>
      <c r="P65" s="573">
        <v>0</v>
      </c>
    </row>
    <row r="66" spans="1:16" ht="12.75">
      <c r="A66" s="258"/>
      <c r="B66" s="259">
        <v>75818</v>
      </c>
      <c r="C66" s="510" t="s">
        <v>175</v>
      </c>
      <c r="D66" s="223">
        <f>D67+D68</f>
        <v>472430</v>
      </c>
      <c r="E66" s="223">
        <f>E67+E68</f>
        <v>472430</v>
      </c>
      <c r="F66" s="223"/>
      <c r="G66" s="223">
        <f>G67+G68</f>
        <v>472430</v>
      </c>
      <c r="H66" s="223">
        <v>0</v>
      </c>
      <c r="I66" s="223">
        <v>0</v>
      </c>
      <c r="J66" s="219">
        <v>0</v>
      </c>
      <c r="K66" s="224">
        <v>0</v>
      </c>
      <c r="L66" s="224">
        <v>0</v>
      </c>
      <c r="M66" s="224">
        <v>0</v>
      </c>
      <c r="N66" s="227">
        <v>0</v>
      </c>
      <c r="O66" s="227">
        <v>0</v>
      </c>
      <c r="P66" s="227">
        <v>0</v>
      </c>
    </row>
    <row r="67" spans="1:16" ht="12.75">
      <c r="A67" s="260"/>
      <c r="B67" s="261"/>
      <c r="C67" s="229" t="s">
        <v>176</v>
      </c>
      <c r="D67" s="230">
        <f>E67</f>
        <v>354630</v>
      </c>
      <c r="E67" s="230">
        <f>G67</f>
        <v>354630</v>
      </c>
      <c r="F67" s="230"/>
      <c r="G67" s="230">
        <v>354630</v>
      </c>
      <c r="H67" s="230">
        <v>0</v>
      </c>
      <c r="I67" s="230">
        <v>0</v>
      </c>
      <c r="J67" s="232">
        <v>0</v>
      </c>
      <c r="K67" s="232">
        <v>0</v>
      </c>
      <c r="L67" s="232">
        <v>0</v>
      </c>
      <c r="M67" s="232">
        <v>0</v>
      </c>
      <c r="N67" s="225">
        <v>0</v>
      </c>
      <c r="O67" s="225">
        <v>0</v>
      </c>
      <c r="P67" s="225">
        <v>0</v>
      </c>
    </row>
    <row r="68" spans="1:16" ht="12.75">
      <c r="A68" s="262"/>
      <c r="B68" s="263"/>
      <c r="C68" s="229" t="s">
        <v>177</v>
      </c>
      <c r="D68" s="230">
        <f>E68</f>
        <v>117800</v>
      </c>
      <c r="E68" s="230">
        <f>G68</f>
        <v>117800</v>
      </c>
      <c r="F68" s="230"/>
      <c r="G68" s="230">
        <v>117800</v>
      </c>
      <c r="H68" s="230">
        <v>0</v>
      </c>
      <c r="I68" s="230">
        <v>0</v>
      </c>
      <c r="J68" s="232">
        <v>0</v>
      </c>
      <c r="K68" s="232">
        <v>0</v>
      </c>
      <c r="L68" s="232">
        <v>0</v>
      </c>
      <c r="M68" s="232">
        <v>0</v>
      </c>
      <c r="N68" s="225">
        <v>0</v>
      </c>
      <c r="O68" s="225">
        <v>0</v>
      </c>
      <c r="P68" s="225">
        <v>0</v>
      </c>
    </row>
    <row r="69" spans="1:16" ht="12.75">
      <c r="A69" s="543">
        <v>801</v>
      </c>
      <c r="B69" s="543"/>
      <c r="C69" s="556" t="s">
        <v>115</v>
      </c>
      <c r="D69" s="557">
        <f>E69+M69</f>
        <v>14832371</v>
      </c>
      <c r="E69" s="692">
        <f>E70+E75+E88+E103+E108+E114+E147+E86+E73+E78+E82+E129+E120</f>
        <v>14832371</v>
      </c>
      <c r="F69" s="557">
        <f>F70+F75+F88+F103+F108+F86+F147+F73+F78+F82+F114+F120+F129</f>
        <v>11551921</v>
      </c>
      <c r="G69" s="557">
        <f>G70+G75+G88+G103+G108+G114+G147+G86+G73+G78+G82+G120+G129</f>
        <v>2251775</v>
      </c>
      <c r="H69" s="557">
        <f>H75+H103+H108+H70</f>
        <v>917174</v>
      </c>
      <c r="I69" s="557">
        <f>I70+I75+I88+I103+I108+I86+I114+I127+I73+I78+I82+I120+I129+I147</f>
        <v>111501</v>
      </c>
      <c r="J69" s="572">
        <v>0</v>
      </c>
      <c r="K69" s="547">
        <v>0</v>
      </c>
      <c r="L69" s="547">
        <v>0</v>
      </c>
      <c r="M69" s="547">
        <f>M70</f>
        <v>0</v>
      </c>
      <c r="N69" s="547">
        <f>N70</f>
        <v>0</v>
      </c>
      <c r="O69" s="547">
        <v>0</v>
      </c>
      <c r="P69" s="547">
        <v>0</v>
      </c>
    </row>
    <row r="70" spans="1:16" ht="12.75">
      <c r="A70" s="764"/>
      <c r="B70" s="259">
        <v>80102</v>
      </c>
      <c r="C70" s="221" t="s">
        <v>178</v>
      </c>
      <c r="D70" s="223">
        <f>D71+D72</f>
        <v>1845694</v>
      </c>
      <c r="E70" s="223">
        <f>E71+E72</f>
        <v>1845694</v>
      </c>
      <c r="F70" s="223">
        <f>F71</f>
        <v>1443556</v>
      </c>
      <c r="G70" s="223">
        <f>G71</f>
        <v>206746</v>
      </c>
      <c r="H70" s="223">
        <f>H72</f>
        <v>143853</v>
      </c>
      <c r="I70" s="223">
        <f>I71</f>
        <v>51539</v>
      </c>
      <c r="J70" s="257">
        <v>0</v>
      </c>
      <c r="K70" s="224">
        <v>0</v>
      </c>
      <c r="L70" s="224">
        <v>0</v>
      </c>
      <c r="M70" s="224">
        <f>M71</f>
        <v>0</v>
      </c>
      <c r="N70" s="227">
        <f>N71</f>
        <v>0</v>
      </c>
      <c r="O70" s="227">
        <v>0</v>
      </c>
      <c r="P70" s="227">
        <v>0</v>
      </c>
    </row>
    <row r="71" spans="1:16" ht="12.75">
      <c r="A71" s="760"/>
      <c r="B71" s="261"/>
      <c r="C71" s="229" t="s">
        <v>316</v>
      </c>
      <c r="D71" s="230">
        <f>E71+M71</f>
        <v>1701841</v>
      </c>
      <c r="E71" s="230">
        <f>SUM(F71:L71)</f>
        <v>1701841</v>
      </c>
      <c r="F71" s="230">
        <v>1443556</v>
      </c>
      <c r="G71" s="230">
        <v>206746</v>
      </c>
      <c r="H71" s="230">
        <v>0</v>
      </c>
      <c r="I71" s="230">
        <v>51539</v>
      </c>
      <c r="J71" s="232">
        <v>0</v>
      </c>
      <c r="K71" s="232">
        <v>0</v>
      </c>
      <c r="L71" s="232">
        <v>0</v>
      </c>
      <c r="M71" s="232">
        <v>0</v>
      </c>
      <c r="N71" s="225">
        <v>0</v>
      </c>
      <c r="O71" s="225">
        <v>0</v>
      </c>
      <c r="P71" s="225">
        <v>0</v>
      </c>
    </row>
    <row r="72" spans="1:16" ht="12.75">
      <c r="A72" s="760"/>
      <c r="B72" s="263"/>
      <c r="C72" s="229" t="s">
        <v>180</v>
      </c>
      <c r="D72" s="230">
        <f>E72</f>
        <v>143853</v>
      </c>
      <c r="E72" s="230">
        <f>H72</f>
        <v>143853</v>
      </c>
      <c r="F72" s="230">
        <v>0</v>
      </c>
      <c r="G72" s="230">
        <v>0</v>
      </c>
      <c r="H72" s="230">
        <v>143853</v>
      </c>
      <c r="I72" s="230">
        <v>0</v>
      </c>
      <c r="J72" s="231">
        <v>0</v>
      </c>
      <c r="K72" s="232">
        <v>0</v>
      </c>
      <c r="L72" s="232">
        <v>0</v>
      </c>
      <c r="M72" s="232">
        <v>0</v>
      </c>
      <c r="N72" s="225">
        <v>0</v>
      </c>
      <c r="O72" s="225">
        <v>0</v>
      </c>
      <c r="P72" s="225">
        <v>0</v>
      </c>
    </row>
    <row r="73" spans="1:16" ht="12.75">
      <c r="A73" s="260"/>
      <c r="B73" s="253">
        <v>80105</v>
      </c>
      <c r="C73" s="221" t="s">
        <v>369</v>
      </c>
      <c r="D73" s="223">
        <f>E73</f>
        <v>296487</v>
      </c>
      <c r="E73" s="223">
        <f>E74</f>
        <v>296487</v>
      </c>
      <c r="F73" s="223">
        <f>F74</f>
        <v>207861</v>
      </c>
      <c r="G73" s="223">
        <f>G74</f>
        <v>81513</v>
      </c>
      <c r="H73" s="223">
        <v>0</v>
      </c>
      <c r="I73" s="223">
        <f>I74</f>
        <v>7113</v>
      </c>
      <c r="J73" s="219">
        <v>0</v>
      </c>
      <c r="K73" s="224">
        <v>0</v>
      </c>
      <c r="L73" s="224">
        <v>0</v>
      </c>
      <c r="M73" s="224">
        <v>0</v>
      </c>
      <c r="N73" s="227">
        <v>0</v>
      </c>
      <c r="O73" s="227">
        <v>0</v>
      </c>
      <c r="P73" s="227"/>
    </row>
    <row r="74" spans="1:16" ht="12.75">
      <c r="A74" s="260"/>
      <c r="B74" s="263"/>
      <c r="C74" s="229" t="s">
        <v>316</v>
      </c>
      <c r="D74" s="230">
        <f>E74</f>
        <v>296487</v>
      </c>
      <c r="E74" s="230">
        <f>SUM(F74:M74)</f>
        <v>296487</v>
      </c>
      <c r="F74" s="230">
        <v>207861</v>
      </c>
      <c r="G74" s="230">
        <v>81513</v>
      </c>
      <c r="H74" s="230">
        <v>0</v>
      </c>
      <c r="I74" s="230">
        <v>7113</v>
      </c>
      <c r="J74" s="231">
        <v>0</v>
      </c>
      <c r="K74" s="232">
        <v>0</v>
      </c>
      <c r="L74" s="232">
        <v>0</v>
      </c>
      <c r="M74" s="232">
        <v>0</v>
      </c>
      <c r="N74" s="225">
        <v>0</v>
      </c>
      <c r="O74" s="225">
        <v>0</v>
      </c>
      <c r="P74" s="225">
        <v>0</v>
      </c>
    </row>
    <row r="75" spans="1:16" ht="12.75">
      <c r="A75" s="248"/>
      <c r="B75" s="271">
        <v>80111</v>
      </c>
      <c r="C75" s="221" t="s">
        <v>179</v>
      </c>
      <c r="D75" s="223">
        <f>E75+M75</f>
        <v>1206972</v>
      </c>
      <c r="E75" s="223">
        <f>E76+E77</f>
        <v>1206972</v>
      </c>
      <c r="F75" s="223">
        <f>F76</f>
        <v>573266</v>
      </c>
      <c r="G75" s="223">
        <v>49876</v>
      </c>
      <c r="H75" s="223">
        <f>H77</f>
        <v>561634</v>
      </c>
      <c r="I75" s="223">
        <f>I76</f>
        <v>22196</v>
      </c>
      <c r="J75" s="219">
        <v>0</v>
      </c>
      <c r="K75" s="224">
        <v>0</v>
      </c>
      <c r="L75" s="224">
        <v>0</v>
      </c>
      <c r="M75" s="227">
        <v>0</v>
      </c>
      <c r="N75" s="227">
        <v>0</v>
      </c>
      <c r="O75" s="227">
        <v>0</v>
      </c>
      <c r="P75" s="227">
        <v>0</v>
      </c>
    </row>
    <row r="76" spans="1:16" ht="12.75">
      <c r="A76" s="260"/>
      <c r="B76" s="272"/>
      <c r="C76" s="229" t="s">
        <v>316</v>
      </c>
      <c r="D76" s="230">
        <f>E76+M76</f>
        <v>645338</v>
      </c>
      <c r="E76" s="230">
        <f>SUM(F76:L76)</f>
        <v>645338</v>
      </c>
      <c r="F76" s="230">
        <v>573266</v>
      </c>
      <c r="G76" s="230">
        <v>49876</v>
      </c>
      <c r="H76" s="230">
        <v>0</v>
      </c>
      <c r="I76" s="230">
        <v>22196</v>
      </c>
      <c r="J76" s="232">
        <v>0</v>
      </c>
      <c r="K76" s="232">
        <v>0</v>
      </c>
      <c r="L76" s="232">
        <v>0</v>
      </c>
      <c r="M76" s="225">
        <v>0</v>
      </c>
      <c r="N76" s="225">
        <v>0</v>
      </c>
      <c r="O76" s="225">
        <v>0</v>
      </c>
      <c r="P76" s="225">
        <v>0</v>
      </c>
    </row>
    <row r="77" spans="1:16" ht="12.75">
      <c r="A77" s="260"/>
      <c r="B77" s="270"/>
      <c r="C77" s="229" t="s">
        <v>180</v>
      </c>
      <c r="D77" s="230">
        <f>E77</f>
        <v>561634</v>
      </c>
      <c r="E77" s="230">
        <f>SUM(F77:L77)</f>
        <v>561634</v>
      </c>
      <c r="F77" s="230">
        <v>0</v>
      </c>
      <c r="G77" s="230">
        <v>0</v>
      </c>
      <c r="H77" s="230">
        <v>561634</v>
      </c>
      <c r="I77" s="230">
        <v>0</v>
      </c>
      <c r="J77" s="231">
        <v>0</v>
      </c>
      <c r="K77" s="232">
        <v>0</v>
      </c>
      <c r="L77" s="232">
        <v>0</v>
      </c>
      <c r="M77" s="225">
        <v>0</v>
      </c>
      <c r="N77" s="225">
        <v>0</v>
      </c>
      <c r="O77" s="225">
        <v>0</v>
      </c>
      <c r="P77" s="225">
        <v>0</v>
      </c>
    </row>
    <row r="78" spans="1:16" ht="12.75">
      <c r="A78" s="260"/>
      <c r="B78" s="259">
        <v>80115</v>
      </c>
      <c r="C78" s="221" t="s">
        <v>401</v>
      </c>
      <c r="D78" s="223">
        <f>E78+M78</f>
        <v>5749014</v>
      </c>
      <c r="E78" s="223">
        <f>SUM(E79:E81)</f>
        <v>5749014</v>
      </c>
      <c r="F78" s="223">
        <f>SUM(F79:F81)</f>
        <v>5165709</v>
      </c>
      <c r="G78" s="223">
        <f>SUM(G79:G81)</f>
        <v>574405</v>
      </c>
      <c r="H78" s="223">
        <f>SUM(H79:H81)</f>
        <v>0</v>
      </c>
      <c r="I78" s="223">
        <f>SUM(I79:I81)</f>
        <v>8900</v>
      </c>
      <c r="J78" s="219">
        <v>0</v>
      </c>
      <c r="K78" s="224">
        <v>0</v>
      </c>
      <c r="L78" s="224">
        <v>0</v>
      </c>
      <c r="M78" s="227">
        <v>0</v>
      </c>
      <c r="N78" s="227">
        <v>0</v>
      </c>
      <c r="O78" s="227">
        <v>0</v>
      </c>
      <c r="P78" s="227">
        <v>0</v>
      </c>
    </row>
    <row r="79" spans="1:16" ht="12.75">
      <c r="A79" s="260"/>
      <c r="B79" s="758"/>
      <c r="C79" s="229" t="s">
        <v>301</v>
      </c>
      <c r="D79" s="230">
        <f>E79+M79</f>
        <v>482790</v>
      </c>
      <c r="E79" s="230">
        <f>SUM(F79:L79)</f>
        <v>482790</v>
      </c>
      <c r="F79" s="230">
        <v>392290</v>
      </c>
      <c r="G79" s="230">
        <v>88100</v>
      </c>
      <c r="H79" s="230">
        <v>0</v>
      </c>
      <c r="I79" s="230">
        <v>2400</v>
      </c>
      <c r="J79" s="231">
        <v>0</v>
      </c>
      <c r="K79" s="232">
        <v>0</v>
      </c>
      <c r="L79" s="232">
        <v>0</v>
      </c>
      <c r="M79" s="225">
        <v>0</v>
      </c>
      <c r="N79" s="225">
        <v>0</v>
      </c>
      <c r="O79" s="225">
        <v>0</v>
      </c>
      <c r="P79" s="225">
        <v>0</v>
      </c>
    </row>
    <row r="80" spans="1:16" ht="12.75">
      <c r="A80" s="260"/>
      <c r="B80" s="758"/>
      <c r="C80" s="229" t="s">
        <v>183</v>
      </c>
      <c r="D80" s="230">
        <f>SUM(F80:L80)</f>
        <v>0</v>
      </c>
      <c r="E80" s="230">
        <f>SUM(F80:L80)</f>
        <v>0</v>
      </c>
      <c r="F80" s="230">
        <v>0</v>
      </c>
      <c r="G80" s="230">
        <v>0</v>
      </c>
      <c r="H80" s="230">
        <v>0</v>
      </c>
      <c r="I80" s="230">
        <v>0</v>
      </c>
      <c r="J80" s="231">
        <v>0</v>
      </c>
      <c r="K80" s="232">
        <v>0</v>
      </c>
      <c r="L80" s="232">
        <v>0</v>
      </c>
      <c r="M80" s="225">
        <v>0</v>
      </c>
      <c r="N80" s="225">
        <v>0</v>
      </c>
      <c r="O80" s="225">
        <v>0</v>
      </c>
      <c r="P80" s="225">
        <v>0</v>
      </c>
    </row>
    <row r="81" spans="1:16" ht="12.75">
      <c r="A81" s="260"/>
      <c r="B81" s="513"/>
      <c r="C81" s="229" t="s">
        <v>186</v>
      </c>
      <c r="D81" s="230">
        <f>E81+M81</f>
        <v>5266224</v>
      </c>
      <c r="E81" s="230">
        <f>SUM(F81:L81)</f>
        <v>5266224</v>
      </c>
      <c r="F81" s="230">
        <v>4773419</v>
      </c>
      <c r="G81" s="230">
        <v>486305</v>
      </c>
      <c r="H81" s="230">
        <v>0</v>
      </c>
      <c r="I81" s="230">
        <v>6500</v>
      </c>
      <c r="J81" s="231">
        <v>0</v>
      </c>
      <c r="K81" s="232">
        <v>0</v>
      </c>
      <c r="L81" s="232">
        <v>0</v>
      </c>
      <c r="M81" s="225">
        <v>0</v>
      </c>
      <c r="N81" s="225">
        <v>0</v>
      </c>
      <c r="O81" s="225">
        <v>0</v>
      </c>
      <c r="P81" s="225">
        <v>0</v>
      </c>
    </row>
    <row r="82" spans="1:16" ht="12.75">
      <c r="A82" s="260"/>
      <c r="B82" s="259">
        <v>80117</v>
      </c>
      <c r="C82" s="221" t="s">
        <v>400</v>
      </c>
      <c r="D82" s="223">
        <f>E82+M82</f>
        <v>583653</v>
      </c>
      <c r="E82" s="223">
        <f>E83+E84+E85</f>
        <v>583653</v>
      </c>
      <c r="F82" s="223">
        <f>SUM(F83:F85)</f>
        <v>478562</v>
      </c>
      <c r="G82" s="223">
        <f>SUM(G83:G85)</f>
        <v>103891</v>
      </c>
      <c r="H82" s="223">
        <v>0</v>
      </c>
      <c r="I82" s="223">
        <f>I83+I84+I85</f>
        <v>1200</v>
      </c>
      <c r="J82" s="219">
        <v>0</v>
      </c>
      <c r="K82" s="224">
        <v>0</v>
      </c>
      <c r="L82" s="224">
        <v>0</v>
      </c>
      <c r="M82" s="227">
        <v>0</v>
      </c>
      <c r="N82" s="227">
        <v>0</v>
      </c>
      <c r="O82" s="227">
        <v>0</v>
      </c>
      <c r="P82" s="227">
        <v>0</v>
      </c>
    </row>
    <row r="83" spans="1:16" ht="12.75">
      <c r="A83" s="260"/>
      <c r="B83" s="758"/>
      <c r="C83" s="229" t="s">
        <v>301</v>
      </c>
      <c r="D83" s="230">
        <f>E83</f>
        <v>122986</v>
      </c>
      <c r="E83" s="230">
        <f>SUM(F83:L83)</f>
        <v>122986</v>
      </c>
      <c r="F83" s="230">
        <v>88366</v>
      </c>
      <c r="G83" s="230">
        <v>33820</v>
      </c>
      <c r="H83" s="230">
        <v>0</v>
      </c>
      <c r="I83" s="230">
        <v>800</v>
      </c>
      <c r="J83" s="231">
        <v>0</v>
      </c>
      <c r="K83" s="232">
        <v>0</v>
      </c>
      <c r="L83" s="232">
        <v>0</v>
      </c>
      <c r="M83" s="225">
        <v>0</v>
      </c>
      <c r="N83" s="225">
        <v>0</v>
      </c>
      <c r="O83" s="225">
        <v>0</v>
      </c>
      <c r="P83" s="225">
        <v>0</v>
      </c>
    </row>
    <row r="84" spans="1:16" ht="12.75">
      <c r="A84" s="260"/>
      <c r="B84" s="758"/>
      <c r="C84" s="229" t="s">
        <v>183</v>
      </c>
      <c r="D84" s="230">
        <f>E84</f>
        <v>115499</v>
      </c>
      <c r="E84" s="230">
        <f>SUM(F84:L84)</f>
        <v>115499</v>
      </c>
      <c r="F84" s="230">
        <v>98173</v>
      </c>
      <c r="G84" s="230">
        <v>17326</v>
      </c>
      <c r="H84" s="230">
        <v>0</v>
      </c>
      <c r="I84" s="230">
        <v>0</v>
      </c>
      <c r="J84" s="231">
        <v>0</v>
      </c>
      <c r="K84" s="232">
        <v>0</v>
      </c>
      <c r="L84" s="232">
        <v>0</v>
      </c>
      <c r="M84" s="225">
        <v>0</v>
      </c>
      <c r="N84" s="225">
        <v>0</v>
      </c>
      <c r="O84" s="225">
        <v>0</v>
      </c>
      <c r="P84" s="225">
        <v>0</v>
      </c>
    </row>
    <row r="85" spans="1:16" ht="12.75">
      <c r="A85" s="260"/>
      <c r="B85" s="513"/>
      <c r="C85" s="229" t="s">
        <v>186</v>
      </c>
      <c r="D85" s="230">
        <f>E85</f>
        <v>345168</v>
      </c>
      <c r="E85" s="230">
        <f>SUM(F85:L85)</f>
        <v>345168</v>
      </c>
      <c r="F85" s="230">
        <v>292023</v>
      </c>
      <c r="G85" s="230">
        <v>52745</v>
      </c>
      <c r="H85" s="230">
        <v>0</v>
      </c>
      <c r="I85" s="230">
        <v>400</v>
      </c>
      <c r="J85" s="231">
        <v>0</v>
      </c>
      <c r="K85" s="232">
        <v>0</v>
      </c>
      <c r="L85" s="232">
        <v>0</v>
      </c>
      <c r="M85" s="225">
        <v>0</v>
      </c>
      <c r="N85" s="225">
        <v>0</v>
      </c>
      <c r="O85" s="225">
        <v>0</v>
      </c>
      <c r="P85" s="225">
        <v>0</v>
      </c>
    </row>
    <row r="86" spans="1:16" ht="12.75">
      <c r="A86" s="260"/>
      <c r="B86" s="271">
        <v>80134</v>
      </c>
      <c r="C86" s="221" t="s">
        <v>317</v>
      </c>
      <c r="D86" s="223">
        <f>E86+M86</f>
        <v>88198</v>
      </c>
      <c r="E86" s="223">
        <f>E87</f>
        <v>88198</v>
      </c>
      <c r="F86" s="223">
        <f>F87</f>
        <v>81113</v>
      </c>
      <c r="G86" s="223">
        <f>G87</f>
        <v>3369</v>
      </c>
      <c r="H86" s="223">
        <f>H87</f>
        <v>0</v>
      </c>
      <c r="I86" s="223">
        <f>I87</f>
        <v>3716</v>
      </c>
      <c r="J86" s="219">
        <v>0</v>
      </c>
      <c r="K86" s="224">
        <v>0</v>
      </c>
      <c r="L86" s="224">
        <v>0</v>
      </c>
      <c r="M86" s="227">
        <v>0</v>
      </c>
      <c r="N86" s="227">
        <v>0</v>
      </c>
      <c r="O86" s="227">
        <v>0</v>
      </c>
      <c r="P86" s="227">
        <v>0</v>
      </c>
    </row>
    <row r="87" spans="1:16" ht="12.75">
      <c r="A87" s="260"/>
      <c r="B87" s="272"/>
      <c r="C87" s="229" t="s">
        <v>316</v>
      </c>
      <c r="D87" s="230">
        <f>E87</f>
        <v>88198</v>
      </c>
      <c r="E87" s="230">
        <f>SUM(F87:L87)</f>
        <v>88198</v>
      </c>
      <c r="F87" s="230">
        <v>81113</v>
      </c>
      <c r="G87" s="230">
        <v>3369</v>
      </c>
      <c r="H87" s="230">
        <v>0</v>
      </c>
      <c r="I87" s="230">
        <v>3716</v>
      </c>
      <c r="J87" s="231">
        <v>0</v>
      </c>
      <c r="K87" s="232">
        <v>0</v>
      </c>
      <c r="L87" s="232">
        <v>0</v>
      </c>
      <c r="M87" s="225">
        <v>0</v>
      </c>
      <c r="N87" s="225">
        <v>0</v>
      </c>
      <c r="O87" s="225">
        <v>0</v>
      </c>
      <c r="P87" s="225">
        <v>0</v>
      </c>
    </row>
    <row r="88" spans="1:16" ht="12.75">
      <c r="A88" s="260"/>
      <c r="B88" s="226">
        <v>80144</v>
      </c>
      <c r="C88" s="221" t="s">
        <v>181</v>
      </c>
      <c r="D88" s="223">
        <f>D89</f>
        <v>202435</v>
      </c>
      <c r="E88" s="223">
        <f>E89</f>
        <v>202435</v>
      </c>
      <c r="F88" s="223">
        <f>F89</f>
        <v>189492</v>
      </c>
      <c r="G88" s="223">
        <f>G89</f>
        <v>6752</v>
      </c>
      <c r="H88" s="223">
        <v>0</v>
      </c>
      <c r="I88" s="223">
        <f>I89</f>
        <v>6191</v>
      </c>
      <c r="J88" s="219">
        <v>0</v>
      </c>
      <c r="K88" s="224">
        <v>0</v>
      </c>
      <c r="L88" s="232">
        <v>0</v>
      </c>
      <c r="M88" s="225">
        <v>0</v>
      </c>
      <c r="N88" s="225">
        <v>0</v>
      </c>
      <c r="O88" s="225">
        <v>0</v>
      </c>
      <c r="P88" s="225">
        <v>0</v>
      </c>
    </row>
    <row r="89" spans="1:16" ht="12.75">
      <c r="A89" s="262"/>
      <c r="B89" s="270"/>
      <c r="C89" s="229" t="s">
        <v>316</v>
      </c>
      <c r="D89" s="230">
        <f>E89</f>
        <v>202435</v>
      </c>
      <c r="E89" s="230">
        <f>SUM(F89:M89)</f>
        <v>202435</v>
      </c>
      <c r="F89" s="230">
        <v>189492</v>
      </c>
      <c r="G89" s="230">
        <v>6752</v>
      </c>
      <c r="H89" s="230">
        <v>0</v>
      </c>
      <c r="I89" s="230">
        <v>6191</v>
      </c>
      <c r="J89" s="231">
        <v>0</v>
      </c>
      <c r="K89" s="232">
        <v>0</v>
      </c>
      <c r="L89" s="232">
        <v>0</v>
      </c>
      <c r="M89" s="225">
        <v>0</v>
      </c>
      <c r="N89" s="225">
        <v>0</v>
      </c>
      <c r="O89" s="225">
        <v>0</v>
      </c>
      <c r="P89" s="225">
        <v>0</v>
      </c>
    </row>
    <row r="90" spans="1:16" ht="12.75">
      <c r="A90" s="759"/>
      <c r="B90" s="264"/>
      <c r="C90" s="265"/>
      <c r="D90" s="266"/>
      <c r="E90" s="266"/>
      <c r="F90" s="266"/>
      <c r="G90" s="266"/>
      <c r="H90" s="266" t="s">
        <v>441</v>
      </c>
      <c r="I90" s="266"/>
      <c r="J90" s="267"/>
      <c r="K90" s="267"/>
      <c r="L90" s="267"/>
      <c r="M90" s="242"/>
      <c r="N90" s="242"/>
      <c r="O90" s="242"/>
      <c r="P90" s="242"/>
    </row>
    <row r="91" spans="1:16" ht="12.75">
      <c r="A91" s="759"/>
      <c r="B91" s="264"/>
      <c r="C91" s="265"/>
      <c r="D91" s="266"/>
      <c r="E91" s="266"/>
      <c r="F91" s="266"/>
      <c r="G91" s="266"/>
      <c r="H91" s="266"/>
      <c r="I91" s="266"/>
      <c r="J91" s="267"/>
      <c r="K91" s="267"/>
      <c r="L91" s="267"/>
      <c r="M91" s="242"/>
      <c r="N91" s="242"/>
      <c r="O91" s="242"/>
      <c r="P91" s="242"/>
    </row>
    <row r="92" spans="1:16" ht="12.75">
      <c r="A92" s="759"/>
      <c r="B92" s="264"/>
      <c r="C92" s="265"/>
      <c r="D92" s="266"/>
      <c r="E92" s="266"/>
      <c r="F92" s="266"/>
      <c r="G92" s="266"/>
      <c r="H92" s="266"/>
      <c r="I92" s="266"/>
      <c r="J92" s="267"/>
      <c r="K92" s="267"/>
      <c r="L92" s="267"/>
      <c r="M92" s="242"/>
      <c r="N92" s="242"/>
      <c r="O92" s="242"/>
      <c r="P92" s="242"/>
    </row>
    <row r="93" spans="1:16" ht="12.75">
      <c r="A93" s="243"/>
      <c r="B93" s="181"/>
      <c r="C93" s="181"/>
      <c r="D93" s="182"/>
      <c r="E93" s="183"/>
      <c r="F93" s="184"/>
      <c r="G93" s="185" t="s">
        <v>67</v>
      </c>
      <c r="H93" s="186"/>
      <c r="I93" s="186"/>
      <c r="J93" s="187"/>
      <c r="K93" s="187"/>
      <c r="L93" s="188"/>
      <c r="M93" s="189"/>
      <c r="N93" s="190"/>
      <c r="O93" s="190"/>
      <c r="P93" s="191"/>
    </row>
    <row r="94" spans="1:16" ht="12.75">
      <c r="A94" s="244"/>
      <c r="B94" s="192"/>
      <c r="C94" s="192"/>
      <c r="D94" s="193"/>
      <c r="E94" s="245"/>
      <c r="F94" s="195"/>
      <c r="G94" s="196" t="s">
        <v>139</v>
      </c>
      <c r="H94" s="196"/>
      <c r="I94" s="196"/>
      <c r="J94" s="197"/>
      <c r="K94" s="197"/>
      <c r="L94" s="191"/>
      <c r="M94" s="192"/>
      <c r="N94" s="189" t="s">
        <v>139</v>
      </c>
      <c r="O94" s="190"/>
      <c r="P94" s="191"/>
    </row>
    <row r="95" spans="1:16" ht="12.75">
      <c r="A95" s="200" t="s">
        <v>1</v>
      </c>
      <c r="B95" s="198" t="s">
        <v>2</v>
      </c>
      <c r="C95" s="198" t="s">
        <v>140</v>
      </c>
      <c r="D95" s="193"/>
      <c r="E95" s="193"/>
      <c r="F95" s="193" t="s">
        <v>354</v>
      </c>
      <c r="G95" s="193" t="s">
        <v>6</v>
      </c>
      <c r="H95" s="199" t="s">
        <v>142</v>
      </c>
      <c r="I95" s="193" t="s">
        <v>143</v>
      </c>
      <c r="J95" s="199" t="s">
        <v>144</v>
      </c>
      <c r="K95" s="193" t="s">
        <v>145</v>
      </c>
      <c r="L95" s="200" t="s">
        <v>6</v>
      </c>
      <c r="M95" s="200" t="s">
        <v>145</v>
      </c>
      <c r="N95" s="201"/>
      <c r="O95" s="169" t="s">
        <v>139</v>
      </c>
      <c r="P95" s="169"/>
    </row>
    <row r="96" spans="1:16" ht="12.75">
      <c r="A96" s="200"/>
      <c r="B96" s="198"/>
      <c r="C96" s="198"/>
      <c r="D96" s="193" t="s">
        <v>66</v>
      </c>
      <c r="E96" s="193" t="s">
        <v>6</v>
      </c>
      <c r="F96" s="193" t="s">
        <v>146</v>
      </c>
      <c r="G96" s="193" t="s">
        <v>147</v>
      </c>
      <c r="H96" s="199" t="s">
        <v>148</v>
      </c>
      <c r="I96" s="193" t="s">
        <v>149</v>
      </c>
      <c r="J96" s="199" t="s">
        <v>150</v>
      </c>
      <c r="K96" s="193" t="s">
        <v>279</v>
      </c>
      <c r="L96" s="200" t="s">
        <v>226</v>
      </c>
      <c r="M96" s="200" t="s">
        <v>151</v>
      </c>
      <c r="N96" s="202" t="s">
        <v>284</v>
      </c>
      <c r="O96" s="200" t="s">
        <v>288</v>
      </c>
      <c r="P96" s="200" t="s">
        <v>292</v>
      </c>
    </row>
    <row r="97" spans="1:16" ht="12.75">
      <c r="A97" s="200"/>
      <c r="B97" s="198"/>
      <c r="C97" s="198"/>
      <c r="D97" s="193" t="s">
        <v>399</v>
      </c>
      <c r="E97" s="193" t="s">
        <v>152</v>
      </c>
      <c r="F97" s="193" t="s">
        <v>153</v>
      </c>
      <c r="G97" s="193" t="s">
        <v>355</v>
      </c>
      <c r="H97" s="199" t="s">
        <v>152</v>
      </c>
      <c r="I97" s="193" t="s">
        <v>155</v>
      </c>
      <c r="J97" s="199" t="s">
        <v>356</v>
      </c>
      <c r="K97" s="193" t="s">
        <v>280</v>
      </c>
      <c r="L97" s="200" t="s">
        <v>282</v>
      </c>
      <c r="M97" s="200"/>
      <c r="N97" s="201" t="s">
        <v>285</v>
      </c>
      <c r="O97" s="200" t="s">
        <v>289</v>
      </c>
      <c r="P97" s="200" t="s">
        <v>293</v>
      </c>
    </row>
    <row r="98" spans="1:16" ht="12.75">
      <c r="A98" s="200"/>
      <c r="B98" s="198"/>
      <c r="C98" s="198"/>
      <c r="D98" s="193" t="s">
        <v>296</v>
      </c>
      <c r="E98" s="193"/>
      <c r="F98" s="193" t="s">
        <v>157</v>
      </c>
      <c r="G98" s="193" t="s">
        <v>158</v>
      </c>
      <c r="H98" s="199"/>
      <c r="I98" s="193" t="s">
        <v>159</v>
      </c>
      <c r="J98" s="199" t="s">
        <v>160</v>
      </c>
      <c r="K98" s="193" t="s">
        <v>281</v>
      </c>
      <c r="L98" s="200" t="s">
        <v>283</v>
      </c>
      <c r="M98" s="200"/>
      <c r="N98" s="201" t="s">
        <v>357</v>
      </c>
      <c r="O98" s="200" t="s">
        <v>160</v>
      </c>
      <c r="P98" s="200" t="s">
        <v>294</v>
      </c>
    </row>
    <row r="99" spans="1:16" ht="12.75">
      <c r="A99" s="200"/>
      <c r="B99" s="198"/>
      <c r="C99" s="198"/>
      <c r="D99" s="193"/>
      <c r="E99" s="193"/>
      <c r="F99" s="193"/>
      <c r="G99" s="193"/>
      <c r="H99" s="199"/>
      <c r="I99" s="193"/>
      <c r="J99" s="199" t="s">
        <v>161</v>
      </c>
      <c r="K99" s="193"/>
      <c r="L99" s="200"/>
      <c r="M99" s="200"/>
      <c r="N99" s="201" t="s">
        <v>358</v>
      </c>
      <c r="O99" s="200" t="s">
        <v>290</v>
      </c>
      <c r="P99" s="200" t="s">
        <v>295</v>
      </c>
    </row>
    <row r="100" spans="1:16" ht="12.75">
      <c r="A100" s="200"/>
      <c r="B100" s="198"/>
      <c r="C100" s="198"/>
      <c r="D100" s="193"/>
      <c r="E100" s="193"/>
      <c r="F100" s="193"/>
      <c r="G100" s="193"/>
      <c r="H100" s="199"/>
      <c r="I100" s="193"/>
      <c r="J100" s="199" t="s">
        <v>291</v>
      </c>
      <c r="K100" s="193"/>
      <c r="L100" s="200"/>
      <c r="M100" s="200"/>
      <c r="N100" s="201"/>
      <c r="O100" s="193" t="s">
        <v>291</v>
      </c>
      <c r="P100" s="200"/>
    </row>
    <row r="101" spans="1:16" ht="12.75">
      <c r="A101" s="205"/>
      <c r="B101" s="203"/>
      <c r="C101" s="203"/>
      <c r="D101" s="204"/>
      <c r="E101" s="204"/>
      <c r="F101" s="204"/>
      <c r="G101" s="204"/>
      <c r="H101" s="199"/>
      <c r="I101" s="204"/>
      <c r="J101" s="199" t="s">
        <v>162</v>
      </c>
      <c r="K101" s="204"/>
      <c r="L101" s="205"/>
      <c r="M101" s="205"/>
      <c r="N101" s="206"/>
      <c r="O101" s="204" t="s">
        <v>162</v>
      </c>
      <c r="P101" s="205"/>
    </row>
    <row r="102" spans="1:16" ht="12.75">
      <c r="A102" s="169">
        <v>1</v>
      </c>
      <c r="B102" s="205">
        <v>2</v>
      </c>
      <c r="C102" s="87">
        <v>3</v>
      </c>
      <c r="D102" s="88">
        <v>4</v>
      </c>
      <c r="E102" s="88">
        <v>5</v>
      </c>
      <c r="F102" s="88">
        <v>6</v>
      </c>
      <c r="G102" s="88">
        <v>7</v>
      </c>
      <c r="H102" s="88">
        <v>8</v>
      </c>
      <c r="I102" s="88">
        <v>9</v>
      </c>
      <c r="J102" s="88">
        <v>10</v>
      </c>
      <c r="K102" s="88">
        <v>11</v>
      </c>
      <c r="L102" s="87">
        <v>12</v>
      </c>
      <c r="M102" s="87">
        <v>13</v>
      </c>
      <c r="N102" s="87">
        <v>14</v>
      </c>
      <c r="O102" s="87">
        <v>15</v>
      </c>
      <c r="P102" s="87">
        <v>16</v>
      </c>
    </row>
    <row r="103" spans="1:16" ht="12.75">
      <c r="A103" s="258"/>
      <c r="B103" s="226">
        <v>80120</v>
      </c>
      <c r="C103" s="221" t="s">
        <v>182</v>
      </c>
      <c r="D103" s="223">
        <f aca="true" t="shared" si="2" ref="D103:I103">SUM(D104:D107)</f>
        <v>2624071</v>
      </c>
      <c r="E103" s="223">
        <f>SUM(E104:E107)</f>
        <v>2624071</v>
      </c>
      <c r="F103" s="223">
        <f>SUM(F104:F107)</f>
        <v>2109593</v>
      </c>
      <c r="G103" s="223">
        <f t="shared" si="2"/>
        <v>429169</v>
      </c>
      <c r="H103" s="223">
        <f t="shared" si="2"/>
        <v>77875</v>
      </c>
      <c r="I103" s="223">
        <f t="shared" si="2"/>
        <v>7434</v>
      </c>
      <c r="J103" s="224">
        <v>0</v>
      </c>
      <c r="K103" s="224">
        <v>0</v>
      </c>
      <c r="L103" s="224">
        <v>0</v>
      </c>
      <c r="M103" s="227">
        <v>0</v>
      </c>
      <c r="N103" s="227">
        <v>0</v>
      </c>
      <c r="O103" s="227">
        <v>0</v>
      </c>
      <c r="P103" s="227">
        <v>0</v>
      </c>
    </row>
    <row r="104" spans="1:16" ht="12.75">
      <c r="A104" s="260"/>
      <c r="B104" s="272"/>
      <c r="C104" s="229" t="s">
        <v>301</v>
      </c>
      <c r="D104" s="230">
        <f>E104</f>
        <v>786818</v>
      </c>
      <c r="E104" s="230">
        <f>SUM(F104:L104)</f>
        <v>786818</v>
      </c>
      <c r="F104" s="230">
        <v>608598</v>
      </c>
      <c r="G104" s="230">
        <v>173220</v>
      </c>
      <c r="H104" s="230">
        <v>0</v>
      </c>
      <c r="I104" s="230">
        <v>5000</v>
      </c>
      <c r="J104" s="232">
        <v>0</v>
      </c>
      <c r="K104" s="232">
        <v>0</v>
      </c>
      <c r="L104" s="232">
        <v>0</v>
      </c>
      <c r="M104" s="225">
        <v>0</v>
      </c>
      <c r="N104" s="225">
        <v>0</v>
      </c>
      <c r="O104" s="225">
        <v>0</v>
      </c>
      <c r="P104" s="225">
        <v>0</v>
      </c>
    </row>
    <row r="105" spans="1:16" ht="12.75">
      <c r="A105" s="260"/>
      <c r="B105" s="272"/>
      <c r="C105" s="229" t="s">
        <v>183</v>
      </c>
      <c r="D105" s="230">
        <f>E105</f>
        <v>1643184</v>
      </c>
      <c r="E105" s="230">
        <f>SUM(F105:L105)</f>
        <v>1643184</v>
      </c>
      <c r="F105" s="230">
        <v>1396601</v>
      </c>
      <c r="G105" s="230">
        <v>244149</v>
      </c>
      <c r="H105" s="230">
        <v>0</v>
      </c>
      <c r="I105" s="230">
        <v>2434</v>
      </c>
      <c r="J105" s="232">
        <v>0</v>
      </c>
      <c r="K105" s="232">
        <v>0</v>
      </c>
      <c r="L105" s="232">
        <v>0</v>
      </c>
      <c r="M105" s="225">
        <v>0</v>
      </c>
      <c r="N105" s="225">
        <v>0</v>
      </c>
      <c r="O105" s="225">
        <v>0</v>
      </c>
      <c r="P105" s="225">
        <v>0</v>
      </c>
    </row>
    <row r="106" spans="1:16" ht="12.75">
      <c r="A106" s="260"/>
      <c r="B106" s="272"/>
      <c r="C106" s="229" t="s">
        <v>186</v>
      </c>
      <c r="D106" s="230">
        <f>E106</f>
        <v>116194</v>
      </c>
      <c r="E106" s="230">
        <f>SUM(F106:L106)</f>
        <v>116194</v>
      </c>
      <c r="F106" s="230">
        <v>104394</v>
      </c>
      <c r="G106" s="230">
        <v>11800</v>
      </c>
      <c r="H106" s="230">
        <v>0</v>
      </c>
      <c r="I106" s="230">
        <v>0</v>
      </c>
      <c r="J106" s="232">
        <v>0</v>
      </c>
      <c r="K106" s="232">
        <v>0</v>
      </c>
      <c r="L106" s="232">
        <v>0</v>
      </c>
      <c r="M106" s="225">
        <v>0</v>
      </c>
      <c r="N106" s="225">
        <v>0</v>
      </c>
      <c r="O106" s="225">
        <v>0</v>
      </c>
      <c r="P106" s="225">
        <v>0</v>
      </c>
    </row>
    <row r="107" spans="1:16" ht="12.75">
      <c r="A107" s="260"/>
      <c r="B107" s="272"/>
      <c r="C107" s="229" t="s">
        <v>184</v>
      </c>
      <c r="D107" s="230">
        <f>E107</f>
        <v>77875</v>
      </c>
      <c r="E107" s="230">
        <f>SUM(F107:L107)</f>
        <v>77875</v>
      </c>
      <c r="F107" s="230">
        <v>0</v>
      </c>
      <c r="G107" s="230">
        <v>0</v>
      </c>
      <c r="H107" s="230">
        <v>77875</v>
      </c>
      <c r="I107" s="230">
        <v>0</v>
      </c>
      <c r="J107" s="232">
        <v>0</v>
      </c>
      <c r="K107" s="232">
        <v>0</v>
      </c>
      <c r="L107" s="232">
        <v>0</v>
      </c>
      <c r="M107" s="225">
        <v>0</v>
      </c>
      <c r="N107" s="225">
        <v>0</v>
      </c>
      <c r="O107" s="225">
        <v>0</v>
      </c>
      <c r="P107" s="225">
        <v>0</v>
      </c>
    </row>
    <row r="108" spans="1:16" ht="12.75">
      <c r="A108" s="282"/>
      <c r="B108" s="259">
        <v>80130</v>
      </c>
      <c r="C108" s="228" t="s">
        <v>185</v>
      </c>
      <c r="D108" s="217">
        <f>SUM(D109:D111)+D112+D113</f>
        <v>1143254</v>
      </c>
      <c r="E108" s="217">
        <f>SUM(E109:E111)+E112+E113</f>
        <v>1143254</v>
      </c>
      <c r="F108" s="217">
        <f>SUM(F109:F111)</f>
        <v>848557</v>
      </c>
      <c r="G108" s="217">
        <f>SUM(G109:G111)</f>
        <v>158180</v>
      </c>
      <c r="H108" s="217">
        <f>SUM(H109:H111)+H112+H113</f>
        <v>133812</v>
      </c>
      <c r="I108" s="217">
        <f>SUM(I109:I111)</f>
        <v>2705</v>
      </c>
      <c r="J108" s="219">
        <v>0</v>
      </c>
      <c r="K108" s="219">
        <v>0</v>
      </c>
      <c r="L108" s="224">
        <v>0</v>
      </c>
      <c r="M108" s="227">
        <v>0</v>
      </c>
      <c r="N108" s="227">
        <v>0</v>
      </c>
      <c r="O108" s="227">
        <v>0</v>
      </c>
      <c r="P108" s="227">
        <v>0</v>
      </c>
    </row>
    <row r="109" spans="1:16" ht="12.75">
      <c r="A109" s="760"/>
      <c r="B109" s="261"/>
      <c r="C109" s="229" t="s">
        <v>301</v>
      </c>
      <c r="D109" s="230">
        <f>E109</f>
        <v>225855</v>
      </c>
      <c r="E109" s="230">
        <f>F109+G109+I109</f>
        <v>225855</v>
      </c>
      <c r="F109" s="230">
        <v>155955</v>
      </c>
      <c r="G109" s="230">
        <v>68500</v>
      </c>
      <c r="H109" s="230">
        <v>0</v>
      </c>
      <c r="I109" s="230">
        <v>1400</v>
      </c>
      <c r="J109" s="232">
        <v>0</v>
      </c>
      <c r="K109" s="232">
        <v>0</v>
      </c>
      <c r="L109" s="232">
        <v>0</v>
      </c>
      <c r="M109" s="225">
        <v>0</v>
      </c>
      <c r="N109" s="225">
        <v>0</v>
      </c>
      <c r="O109" s="225">
        <v>0</v>
      </c>
      <c r="P109" s="225">
        <v>0</v>
      </c>
    </row>
    <row r="110" spans="1:16" ht="12.75">
      <c r="A110" s="760"/>
      <c r="B110" s="261"/>
      <c r="C110" s="229" t="s">
        <v>183</v>
      </c>
      <c r="D110" s="230">
        <f>E110</f>
        <v>198915</v>
      </c>
      <c r="E110" s="230">
        <f>F110+G110+I110</f>
        <v>198915</v>
      </c>
      <c r="F110" s="230">
        <v>169927</v>
      </c>
      <c r="G110" s="230">
        <v>28430</v>
      </c>
      <c r="H110" s="230">
        <v>0</v>
      </c>
      <c r="I110" s="230">
        <v>558</v>
      </c>
      <c r="J110" s="232">
        <v>0</v>
      </c>
      <c r="K110" s="232">
        <v>0</v>
      </c>
      <c r="L110" s="232">
        <v>0</v>
      </c>
      <c r="M110" s="225">
        <v>0</v>
      </c>
      <c r="N110" s="225">
        <v>0</v>
      </c>
      <c r="O110" s="225">
        <v>0</v>
      </c>
      <c r="P110" s="225">
        <v>0</v>
      </c>
    </row>
    <row r="111" spans="1:16" ht="12.75">
      <c r="A111" s="761"/>
      <c r="B111" s="261"/>
      <c r="C111" s="229" t="s">
        <v>186</v>
      </c>
      <c r="D111" s="230">
        <f>E111</f>
        <v>584672</v>
      </c>
      <c r="E111" s="230">
        <f>F111+G111+I111</f>
        <v>584672</v>
      </c>
      <c r="F111" s="230">
        <v>522675</v>
      </c>
      <c r="G111" s="230">
        <v>61250</v>
      </c>
      <c r="H111" s="230">
        <v>0</v>
      </c>
      <c r="I111" s="230">
        <v>747</v>
      </c>
      <c r="J111" s="232">
        <v>0</v>
      </c>
      <c r="K111" s="232">
        <v>0</v>
      </c>
      <c r="L111" s="232">
        <v>0</v>
      </c>
      <c r="M111" s="225">
        <v>0</v>
      </c>
      <c r="N111" s="225">
        <v>0</v>
      </c>
      <c r="O111" s="225">
        <v>0</v>
      </c>
      <c r="P111" s="225">
        <v>0</v>
      </c>
    </row>
    <row r="112" spans="1:16" ht="12.75">
      <c r="A112" s="762"/>
      <c r="B112" s="174"/>
      <c r="C112" s="229" t="s">
        <v>184</v>
      </c>
      <c r="D112" s="230">
        <f>E112</f>
        <v>60102</v>
      </c>
      <c r="E112" s="230">
        <f>H112</f>
        <v>60102</v>
      </c>
      <c r="F112" s="230">
        <v>0</v>
      </c>
      <c r="G112" s="230">
        <v>0</v>
      </c>
      <c r="H112" s="230">
        <v>60102</v>
      </c>
      <c r="I112" s="230">
        <v>0</v>
      </c>
      <c r="J112" s="232">
        <v>0</v>
      </c>
      <c r="K112" s="232">
        <v>0</v>
      </c>
      <c r="L112" s="232">
        <v>0</v>
      </c>
      <c r="M112" s="225">
        <v>0</v>
      </c>
      <c r="N112" s="225">
        <v>0</v>
      </c>
      <c r="O112" s="225">
        <v>0</v>
      </c>
      <c r="P112" s="225">
        <v>0</v>
      </c>
    </row>
    <row r="113" spans="1:16" ht="12.75">
      <c r="A113" s="762"/>
      <c r="B113" s="763"/>
      <c r="C113" s="229" t="s">
        <v>410</v>
      </c>
      <c r="D113" s="230">
        <f>E113</f>
        <v>73710</v>
      </c>
      <c r="E113" s="230">
        <f>H113</f>
        <v>73710</v>
      </c>
      <c r="F113" s="230">
        <v>0</v>
      </c>
      <c r="G113" s="230">
        <v>0</v>
      </c>
      <c r="H113" s="230">
        <v>73710</v>
      </c>
      <c r="I113" s="230">
        <v>0</v>
      </c>
      <c r="J113" s="231">
        <v>0</v>
      </c>
      <c r="K113" s="232">
        <v>0</v>
      </c>
      <c r="L113" s="232">
        <v>0</v>
      </c>
      <c r="M113" s="225">
        <v>0</v>
      </c>
      <c r="N113" s="225">
        <v>0</v>
      </c>
      <c r="O113" s="225">
        <v>0</v>
      </c>
      <c r="P113" s="225">
        <v>0</v>
      </c>
    </row>
    <row r="114" spans="1:16" ht="12.75">
      <c r="A114" s="255"/>
      <c r="B114" s="271">
        <v>80146</v>
      </c>
      <c r="C114" s="221" t="s">
        <v>187</v>
      </c>
      <c r="D114" s="223">
        <f>SUM(D115:D119)</f>
        <v>71147</v>
      </c>
      <c r="E114" s="223">
        <f>SUM(E115:E119)</f>
        <v>71147</v>
      </c>
      <c r="F114" s="223">
        <v>0</v>
      </c>
      <c r="G114" s="223">
        <f>SUM(G115:G119)</f>
        <v>71147</v>
      </c>
      <c r="H114" s="223">
        <v>0</v>
      </c>
      <c r="I114" s="223">
        <v>0</v>
      </c>
      <c r="J114" s="219">
        <v>0</v>
      </c>
      <c r="K114" s="224">
        <v>0</v>
      </c>
      <c r="L114" s="224">
        <v>0</v>
      </c>
      <c r="M114" s="227">
        <v>0</v>
      </c>
      <c r="N114" s="227">
        <v>0</v>
      </c>
      <c r="O114" s="227">
        <v>0</v>
      </c>
      <c r="P114" s="227">
        <v>0</v>
      </c>
    </row>
    <row r="115" spans="1:16" ht="12.75">
      <c r="A115" s="261"/>
      <c r="B115" s="272"/>
      <c r="C115" s="229" t="s">
        <v>316</v>
      </c>
      <c r="D115" s="230">
        <f>E115</f>
        <v>19922</v>
      </c>
      <c r="E115" s="230">
        <f>G115</f>
        <v>19922</v>
      </c>
      <c r="F115" s="230">
        <v>0</v>
      </c>
      <c r="G115" s="230">
        <v>19922</v>
      </c>
      <c r="H115" s="230">
        <v>0</v>
      </c>
      <c r="I115" s="230">
        <v>0</v>
      </c>
      <c r="J115" s="232">
        <v>0</v>
      </c>
      <c r="K115" s="232">
        <v>0</v>
      </c>
      <c r="L115" s="232">
        <v>0</v>
      </c>
      <c r="M115" s="225">
        <v>0</v>
      </c>
      <c r="N115" s="225">
        <v>0</v>
      </c>
      <c r="O115" s="225">
        <v>0</v>
      </c>
      <c r="P115" s="225">
        <v>0</v>
      </c>
    </row>
    <row r="116" spans="1:16" ht="12.75">
      <c r="A116" s="261"/>
      <c r="B116" s="272"/>
      <c r="C116" s="229" t="s">
        <v>301</v>
      </c>
      <c r="D116" s="230">
        <f>E116</f>
        <v>10115</v>
      </c>
      <c r="E116" s="230">
        <f>G116</f>
        <v>10115</v>
      </c>
      <c r="F116" s="230">
        <v>0</v>
      </c>
      <c r="G116" s="230">
        <v>10115</v>
      </c>
      <c r="H116" s="230">
        <v>0</v>
      </c>
      <c r="I116" s="230">
        <v>0</v>
      </c>
      <c r="J116" s="232">
        <v>0</v>
      </c>
      <c r="K116" s="232">
        <v>0</v>
      </c>
      <c r="L116" s="232">
        <v>0</v>
      </c>
      <c r="M116" s="225">
        <v>0</v>
      </c>
      <c r="N116" s="225">
        <v>0</v>
      </c>
      <c r="O116" s="225">
        <v>0</v>
      </c>
      <c r="P116" s="225">
        <v>0</v>
      </c>
    </row>
    <row r="117" spans="1:16" ht="12.75">
      <c r="A117" s="261"/>
      <c r="B117" s="272"/>
      <c r="C117" s="229" t="s">
        <v>183</v>
      </c>
      <c r="D117" s="230">
        <f>E117</f>
        <v>11738</v>
      </c>
      <c r="E117" s="230">
        <f>G117</f>
        <v>11738</v>
      </c>
      <c r="F117" s="230">
        <v>0</v>
      </c>
      <c r="G117" s="230">
        <v>11738</v>
      </c>
      <c r="H117" s="230">
        <v>0</v>
      </c>
      <c r="I117" s="230">
        <v>0</v>
      </c>
      <c r="J117" s="232">
        <v>0</v>
      </c>
      <c r="K117" s="232">
        <v>0</v>
      </c>
      <c r="L117" s="232">
        <v>0</v>
      </c>
      <c r="M117" s="225">
        <v>0</v>
      </c>
      <c r="N117" s="225">
        <v>0</v>
      </c>
      <c r="O117" s="225">
        <v>0</v>
      </c>
      <c r="P117" s="225">
        <v>0</v>
      </c>
    </row>
    <row r="118" spans="1:16" ht="12.75">
      <c r="A118" s="261"/>
      <c r="B118" s="272"/>
      <c r="C118" s="229" t="s">
        <v>186</v>
      </c>
      <c r="D118" s="230">
        <f>E118</f>
        <v>18700</v>
      </c>
      <c r="E118" s="230">
        <f>G118</f>
        <v>18700</v>
      </c>
      <c r="F118" s="230">
        <v>0</v>
      </c>
      <c r="G118" s="230">
        <v>18700</v>
      </c>
      <c r="H118" s="230">
        <v>0</v>
      </c>
      <c r="I118" s="230">
        <v>0</v>
      </c>
      <c r="J118" s="232">
        <v>0</v>
      </c>
      <c r="K118" s="232">
        <v>0</v>
      </c>
      <c r="L118" s="232">
        <v>0</v>
      </c>
      <c r="M118" s="225">
        <v>0</v>
      </c>
      <c r="N118" s="225">
        <v>0</v>
      </c>
      <c r="O118" s="225">
        <v>0</v>
      </c>
      <c r="P118" s="225">
        <v>0</v>
      </c>
    </row>
    <row r="119" spans="1:16" ht="12.75">
      <c r="A119" s="261"/>
      <c r="B119" s="270"/>
      <c r="C119" s="229" t="s">
        <v>319</v>
      </c>
      <c r="D119" s="230">
        <f>E119</f>
        <v>10672</v>
      </c>
      <c r="E119" s="230">
        <f>G119</f>
        <v>10672</v>
      </c>
      <c r="F119" s="230">
        <v>0</v>
      </c>
      <c r="G119" s="230">
        <v>10672</v>
      </c>
      <c r="H119" s="230">
        <v>0</v>
      </c>
      <c r="I119" s="230">
        <v>0</v>
      </c>
      <c r="J119" s="232">
        <v>0</v>
      </c>
      <c r="K119" s="232">
        <v>0</v>
      </c>
      <c r="L119" s="232">
        <v>0</v>
      </c>
      <c r="M119" s="225">
        <v>0</v>
      </c>
      <c r="N119" s="225">
        <v>0</v>
      </c>
      <c r="O119" s="225">
        <v>0</v>
      </c>
      <c r="P119" s="225">
        <v>0</v>
      </c>
    </row>
    <row r="120" spans="1:16" ht="12.75">
      <c r="A120" s="261"/>
      <c r="B120" s="259">
        <v>80151</v>
      </c>
      <c r="C120" s="221" t="s">
        <v>408</v>
      </c>
      <c r="D120" s="223">
        <f>D121</f>
        <v>222710</v>
      </c>
      <c r="E120" s="223">
        <f>E121</f>
        <v>222710</v>
      </c>
      <c r="F120" s="223">
        <f>F121</f>
        <v>183309</v>
      </c>
      <c r="G120" s="223">
        <f>G121</f>
        <v>39101</v>
      </c>
      <c r="H120" s="223">
        <v>0</v>
      </c>
      <c r="I120" s="223">
        <f>I121</f>
        <v>300</v>
      </c>
      <c r="J120" s="224">
        <v>0</v>
      </c>
      <c r="K120" s="224">
        <v>0</v>
      </c>
      <c r="L120" s="224">
        <v>0</v>
      </c>
      <c r="M120" s="227">
        <v>0</v>
      </c>
      <c r="N120" s="227">
        <v>0</v>
      </c>
      <c r="O120" s="227">
        <v>0</v>
      </c>
      <c r="P120" s="227">
        <v>0</v>
      </c>
    </row>
    <row r="121" spans="1:16" ht="12.75">
      <c r="A121" s="261"/>
      <c r="B121" s="263"/>
      <c r="C121" s="229" t="s">
        <v>186</v>
      </c>
      <c r="D121" s="230">
        <f>E121+M121</f>
        <v>222710</v>
      </c>
      <c r="E121" s="230">
        <f>SUM(F121:L121)</f>
        <v>222710</v>
      </c>
      <c r="F121" s="230">
        <v>183309</v>
      </c>
      <c r="G121" s="230">
        <v>39101</v>
      </c>
      <c r="H121" s="230">
        <v>0</v>
      </c>
      <c r="I121" s="230">
        <v>300</v>
      </c>
      <c r="J121" s="232">
        <v>0</v>
      </c>
      <c r="K121" s="232">
        <v>0</v>
      </c>
      <c r="L121" s="232">
        <v>0</v>
      </c>
      <c r="M121" s="225">
        <v>0</v>
      </c>
      <c r="N121" s="225">
        <v>0</v>
      </c>
      <c r="O121" s="225">
        <v>0</v>
      </c>
      <c r="P121" s="225">
        <v>0</v>
      </c>
    </row>
    <row r="122" spans="1:16" ht="12.75">
      <c r="A122" s="261"/>
      <c r="B122" s="259">
        <v>80152</v>
      </c>
      <c r="C122" s="221" t="s">
        <v>344</v>
      </c>
      <c r="D122" s="223"/>
      <c r="E122" s="223"/>
      <c r="F122" s="223"/>
      <c r="G122" s="223"/>
      <c r="H122" s="223"/>
      <c r="I122" s="223"/>
      <c r="J122" s="224"/>
      <c r="K122" s="224"/>
      <c r="L122" s="224"/>
      <c r="M122" s="227"/>
      <c r="N122" s="227"/>
      <c r="O122" s="227"/>
      <c r="P122" s="227"/>
    </row>
    <row r="123" spans="1:16" ht="12.75">
      <c r="A123" s="261"/>
      <c r="B123" s="261"/>
      <c r="C123" s="221" t="s">
        <v>345</v>
      </c>
      <c r="D123" s="223"/>
      <c r="E123" s="223"/>
      <c r="F123" s="223"/>
      <c r="G123" s="223"/>
      <c r="H123" s="223"/>
      <c r="I123" s="223"/>
      <c r="J123" s="224"/>
      <c r="K123" s="224"/>
      <c r="L123" s="224"/>
      <c r="M123" s="227"/>
      <c r="N123" s="227"/>
      <c r="O123" s="227"/>
      <c r="P123" s="227"/>
    </row>
    <row r="124" spans="1:16" ht="12.75">
      <c r="A124" s="261"/>
      <c r="B124" s="261"/>
      <c r="C124" s="221" t="s">
        <v>402</v>
      </c>
      <c r="D124" s="223"/>
      <c r="E124" s="223"/>
      <c r="F124" s="223"/>
      <c r="G124" s="223"/>
      <c r="H124" s="223"/>
      <c r="I124" s="223"/>
      <c r="J124" s="224"/>
      <c r="K124" s="224"/>
      <c r="L124" s="224"/>
      <c r="M124" s="227"/>
      <c r="N124" s="227"/>
      <c r="O124" s="227"/>
      <c r="P124" s="227"/>
    </row>
    <row r="125" spans="1:16" ht="12.75">
      <c r="A125" s="261"/>
      <c r="B125" s="261"/>
      <c r="C125" s="221" t="s">
        <v>403</v>
      </c>
      <c r="D125" s="223"/>
      <c r="E125" s="223"/>
      <c r="F125" s="223"/>
      <c r="G125" s="223"/>
      <c r="H125" s="223"/>
      <c r="I125" s="223"/>
      <c r="J125" s="224"/>
      <c r="K125" s="224"/>
      <c r="L125" s="224"/>
      <c r="M125" s="227"/>
      <c r="N125" s="227"/>
      <c r="O125" s="227"/>
      <c r="P125" s="227"/>
    </row>
    <row r="126" spans="1:16" ht="12.75">
      <c r="A126" s="261"/>
      <c r="B126" s="261"/>
      <c r="C126" s="221" t="s">
        <v>404</v>
      </c>
      <c r="D126" s="223"/>
      <c r="E126" s="223"/>
      <c r="F126" s="223"/>
      <c r="G126" s="223"/>
      <c r="H126" s="223"/>
      <c r="I126" s="223"/>
      <c r="J126" s="224"/>
      <c r="K126" s="224"/>
      <c r="L126" s="224"/>
      <c r="M126" s="227"/>
      <c r="N126" s="227"/>
      <c r="O126" s="227"/>
      <c r="P126" s="227"/>
    </row>
    <row r="127" spans="1:16" ht="12.75">
      <c r="A127" s="261"/>
      <c r="B127" s="261"/>
      <c r="C127" s="221" t="s">
        <v>405</v>
      </c>
      <c r="D127" s="223"/>
      <c r="E127" s="223"/>
      <c r="F127" s="223"/>
      <c r="G127" s="223"/>
      <c r="H127" s="223"/>
      <c r="I127" s="223"/>
      <c r="J127" s="224"/>
      <c r="K127" s="224"/>
      <c r="L127" s="224"/>
      <c r="M127" s="227"/>
      <c r="N127" s="227"/>
      <c r="O127" s="227"/>
      <c r="P127" s="227"/>
    </row>
    <row r="128" spans="1:16" ht="12.75">
      <c r="A128" s="261"/>
      <c r="B128" s="261"/>
      <c r="C128" s="221" t="s">
        <v>406</v>
      </c>
      <c r="D128" s="223"/>
      <c r="E128" s="223"/>
      <c r="F128" s="223"/>
      <c r="G128" s="223"/>
      <c r="H128" s="223"/>
      <c r="I128" s="223"/>
      <c r="J128" s="224"/>
      <c r="K128" s="224"/>
      <c r="L128" s="224"/>
      <c r="M128" s="227"/>
      <c r="N128" s="227"/>
      <c r="O128" s="227"/>
      <c r="P128" s="227"/>
    </row>
    <row r="129" spans="1:16" ht="12.75">
      <c r="A129" s="261"/>
      <c r="B129" s="261"/>
      <c r="C129" s="221" t="s">
        <v>407</v>
      </c>
      <c r="D129" s="223">
        <f>E129+M129</f>
        <v>341116</v>
      </c>
      <c r="E129" s="223">
        <f>SUM(E130:E132)</f>
        <v>341116</v>
      </c>
      <c r="F129" s="223">
        <f>SUM(F130:F132)</f>
        <v>270903</v>
      </c>
      <c r="G129" s="223">
        <f>SUM(G130:G132)</f>
        <v>70006</v>
      </c>
      <c r="H129" s="223">
        <f>SUM(H130:H132)</f>
        <v>0</v>
      </c>
      <c r="I129" s="223">
        <f>SUM(I130:I132)</f>
        <v>207</v>
      </c>
      <c r="J129" s="224">
        <v>0</v>
      </c>
      <c r="K129" s="224">
        <v>0</v>
      </c>
      <c r="L129" s="224">
        <v>0</v>
      </c>
      <c r="M129" s="227">
        <v>0</v>
      </c>
      <c r="N129" s="227">
        <v>0</v>
      </c>
      <c r="O129" s="227">
        <v>0</v>
      </c>
      <c r="P129" s="227">
        <v>0</v>
      </c>
    </row>
    <row r="130" spans="1:16" ht="12.75">
      <c r="A130" s="261"/>
      <c r="B130" s="261"/>
      <c r="C130" s="229" t="s">
        <v>301</v>
      </c>
      <c r="D130" s="230">
        <f>E130</f>
        <v>80620</v>
      </c>
      <c r="E130" s="230">
        <f>SUM(F130:L130)</f>
        <v>80620</v>
      </c>
      <c r="F130" s="230">
        <v>76760</v>
      </c>
      <c r="G130" s="230">
        <v>3760</v>
      </c>
      <c r="H130" s="230">
        <v>0</v>
      </c>
      <c r="I130" s="230">
        <v>100</v>
      </c>
      <c r="J130" s="232">
        <v>0</v>
      </c>
      <c r="K130" s="232">
        <v>0</v>
      </c>
      <c r="L130" s="232">
        <v>0</v>
      </c>
      <c r="M130" s="225">
        <v>0</v>
      </c>
      <c r="N130" s="225">
        <v>0</v>
      </c>
      <c r="O130" s="225">
        <v>0</v>
      </c>
      <c r="P130" s="225">
        <v>0</v>
      </c>
    </row>
    <row r="131" spans="1:16" ht="12.75">
      <c r="A131" s="261"/>
      <c r="B131" s="261"/>
      <c r="C131" s="229" t="s">
        <v>183</v>
      </c>
      <c r="D131" s="230">
        <f>E131</f>
        <v>98995</v>
      </c>
      <c r="E131" s="230">
        <f>SUM(F131:L131)</f>
        <v>98995</v>
      </c>
      <c r="F131" s="230">
        <v>88143</v>
      </c>
      <c r="G131" s="230">
        <v>10852</v>
      </c>
      <c r="H131" s="230">
        <v>0</v>
      </c>
      <c r="I131" s="230">
        <v>0</v>
      </c>
      <c r="J131" s="232">
        <v>0</v>
      </c>
      <c r="K131" s="232">
        <v>0</v>
      </c>
      <c r="L131" s="232">
        <v>0</v>
      </c>
      <c r="M131" s="225">
        <v>0</v>
      </c>
      <c r="N131" s="225">
        <v>0</v>
      </c>
      <c r="O131" s="225">
        <v>0</v>
      </c>
      <c r="P131" s="225">
        <v>0</v>
      </c>
    </row>
    <row r="132" spans="1:16" ht="12.75">
      <c r="A132" s="263"/>
      <c r="B132" s="263"/>
      <c r="C132" s="229" t="s">
        <v>186</v>
      </c>
      <c r="D132" s="230">
        <f>E132</f>
        <v>161501</v>
      </c>
      <c r="E132" s="230">
        <f>SUM(F132:L132)</f>
        <v>161501</v>
      </c>
      <c r="F132" s="230">
        <v>106000</v>
      </c>
      <c r="G132" s="230">
        <v>55394</v>
      </c>
      <c r="H132" s="230">
        <v>0</v>
      </c>
      <c r="I132" s="230">
        <v>107</v>
      </c>
      <c r="J132" s="232">
        <v>0</v>
      </c>
      <c r="K132" s="232">
        <v>0</v>
      </c>
      <c r="L132" s="232">
        <v>0</v>
      </c>
      <c r="M132" s="225">
        <v>0</v>
      </c>
      <c r="N132" s="225">
        <v>0</v>
      </c>
      <c r="O132" s="225">
        <v>0</v>
      </c>
      <c r="P132" s="225">
        <v>0</v>
      </c>
    </row>
    <row r="133" spans="1:16" ht="12.75">
      <c r="A133" s="264"/>
      <c r="B133" s="264"/>
      <c r="C133" s="265"/>
      <c r="D133" s="266"/>
      <c r="E133" s="266"/>
      <c r="F133" s="266"/>
      <c r="G133" s="266"/>
      <c r="H133" s="266"/>
      <c r="I133" s="266"/>
      <c r="J133" s="267"/>
      <c r="K133" s="267"/>
      <c r="L133" s="267"/>
      <c r="M133" s="242"/>
      <c r="N133" s="242"/>
      <c r="O133" s="242"/>
      <c r="P133" s="242"/>
    </row>
    <row r="134" spans="1:16" ht="12.75">
      <c r="A134" s="264"/>
      <c r="B134" s="264"/>
      <c r="C134" s="265"/>
      <c r="D134" s="266"/>
      <c r="E134" s="266"/>
      <c r="F134" s="266"/>
      <c r="G134" s="266"/>
      <c r="H134" s="266"/>
      <c r="I134" s="266"/>
      <c r="J134" s="267"/>
      <c r="K134" s="267"/>
      <c r="L134" s="267"/>
      <c r="M134" s="242"/>
      <c r="N134" s="242"/>
      <c r="O134" s="242"/>
      <c r="P134" s="242"/>
    </row>
    <row r="135" spans="1:16" ht="12.75">
      <c r="A135" s="264"/>
      <c r="B135" s="264"/>
      <c r="C135" s="265"/>
      <c r="D135" s="266"/>
      <c r="E135" s="266"/>
      <c r="F135" s="266"/>
      <c r="G135" s="266"/>
      <c r="H135" s="266" t="s">
        <v>442</v>
      </c>
      <c r="I135" s="266"/>
      <c r="J135" s="267"/>
      <c r="K135" s="267"/>
      <c r="L135" s="267"/>
      <c r="M135" s="242"/>
      <c r="N135" s="242"/>
      <c r="O135" s="242"/>
      <c r="P135" s="242"/>
    </row>
    <row r="136" spans="1:16" ht="12.75">
      <c r="A136" s="264"/>
      <c r="B136" s="264"/>
      <c r="C136" s="265"/>
      <c r="D136" s="266"/>
      <c r="E136" s="266"/>
      <c r="F136" s="266"/>
      <c r="G136" s="266"/>
      <c r="H136" s="266"/>
      <c r="I136" s="266"/>
      <c r="J136" s="267"/>
      <c r="K136" s="267"/>
      <c r="L136" s="267"/>
      <c r="M136" s="242"/>
      <c r="N136" s="242"/>
      <c r="O136" s="242"/>
      <c r="P136" s="242"/>
    </row>
    <row r="137" spans="1:16" ht="12.75">
      <c r="A137" s="243"/>
      <c r="B137" s="181"/>
      <c r="C137" s="181"/>
      <c r="D137" s="182"/>
      <c r="E137" s="183"/>
      <c r="F137" s="184"/>
      <c r="G137" s="185" t="s">
        <v>67</v>
      </c>
      <c r="H137" s="186"/>
      <c r="I137" s="186"/>
      <c r="J137" s="187"/>
      <c r="K137" s="187"/>
      <c r="L137" s="188"/>
      <c r="M137" s="189"/>
      <c r="N137" s="190"/>
      <c r="O137" s="190"/>
      <c r="P137" s="191"/>
    </row>
    <row r="138" spans="1:16" ht="12.75">
      <c r="A138" s="244"/>
      <c r="B138" s="192"/>
      <c r="C138" s="192"/>
      <c r="D138" s="193"/>
      <c r="E138" s="245"/>
      <c r="F138" s="195"/>
      <c r="G138" s="196" t="s">
        <v>139</v>
      </c>
      <c r="H138" s="196"/>
      <c r="I138" s="196"/>
      <c r="J138" s="197"/>
      <c r="K138" s="197"/>
      <c r="L138" s="191"/>
      <c r="M138" s="192"/>
      <c r="N138" s="189" t="s">
        <v>139</v>
      </c>
      <c r="O138" s="190"/>
      <c r="P138" s="191"/>
    </row>
    <row r="139" spans="1:16" ht="12.75">
      <c r="A139" s="200" t="s">
        <v>1</v>
      </c>
      <c r="B139" s="198" t="s">
        <v>2</v>
      </c>
      <c r="C139" s="198" t="s">
        <v>140</v>
      </c>
      <c r="D139" s="193"/>
      <c r="E139" s="193"/>
      <c r="F139" s="193" t="s">
        <v>141</v>
      </c>
      <c r="G139" s="193" t="s">
        <v>6</v>
      </c>
      <c r="H139" s="199" t="s">
        <v>142</v>
      </c>
      <c r="I139" s="193" t="s">
        <v>143</v>
      </c>
      <c r="J139" s="199" t="s">
        <v>144</v>
      </c>
      <c r="K139" s="193" t="s">
        <v>145</v>
      </c>
      <c r="L139" s="200" t="s">
        <v>6</v>
      </c>
      <c r="M139" s="200" t="s">
        <v>145</v>
      </c>
      <c r="N139" s="201"/>
      <c r="O139" s="169" t="s">
        <v>139</v>
      </c>
      <c r="P139" s="169"/>
    </row>
    <row r="140" spans="1:16" ht="12.75">
      <c r="A140" s="200"/>
      <c r="B140" s="198"/>
      <c r="C140" s="198"/>
      <c r="D140" s="193" t="s">
        <v>66</v>
      </c>
      <c r="E140" s="193" t="s">
        <v>6</v>
      </c>
      <c r="F140" s="193" t="s">
        <v>146</v>
      </c>
      <c r="G140" s="193" t="s">
        <v>147</v>
      </c>
      <c r="H140" s="199" t="s">
        <v>148</v>
      </c>
      <c r="I140" s="193" t="s">
        <v>149</v>
      </c>
      <c r="J140" s="199" t="s">
        <v>150</v>
      </c>
      <c r="K140" s="193" t="s">
        <v>279</v>
      </c>
      <c r="L140" s="200" t="s">
        <v>226</v>
      </c>
      <c r="M140" s="200" t="s">
        <v>151</v>
      </c>
      <c r="N140" s="202" t="s">
        <v>284</v>
      </c>
      <c r="O140" s="200" t="s">
        <v>288</v>
      </c>
      <c r="P140" s="200" t="s">
        <v>292</v>
      </c>
    </row>
    <row r="141" spans="1:16" ht="12.75">
      <c r="A141" s="200"/>
      <c r="B141" s="198"/>
      <c r="C141" s="198"/>
      <c r="D141" s="193" t="s">
        <v>399</v>
      </c>
      <c r="E141" s="193" t="s">
        <v>152</v>
      </c>
      <c r="F141" s="193" t="s">
        <v>153</v>
      </c>
      <c r="G141" s="193" t="s">
        <v>154</v>
      </c>
      <c r="H141" s="199" t="s">
        <v>152</v>
      </c>
      <c r="I141" s="193" t="s">
        <v>155</v>
      </c>
      <c r="J141" s="199" t="s">
        <v>156</v>
      </c>
      <c r="K141" s="193" t="s">
        <v>280</v>
      </c>
      <c r="L141" s="200" t="s">
        <v>282</v>
      </c>
      <c r="M141" s="200"/>
      <c r="N141" s="201" t="s">
        <v>285</v>
      </c>
      <c r="O141" s="200" t="s">
        <v>289</v>
      </c>
      <c r="P141" s="200" t="s">
        <v>293</v>
      </c>
    </row>
    <row r="142" spans="1:16" ht="12.75">
      <c r="A142" s="200"/>
      <c r="B142" s="198"/>
      <c r="C142" s="198"/>
      <c r="D142" s="193" t="s">
        <v>296</v>
      </c>
      <c r="E142" s="193"/>
      <c r="F142" s="193" t="s">
        <v>157</v>
      </c>
      <c r="G142" s="193" t="s">
        <v>158</v>
      </c>
      <c r="H142" s="199"/>
      <c r="I142" s="193" t="s">
        <v>159</v>
      </c>
      <c r="J142" s="199" t="s">
        <v>160</v>
      </c>
      <c r="K142" s="193" t="s">
        <v>281</v>
      </c>
      <c r="L142" s="200" t="s">
        <v>283</v>
      </c>
      <c r="M142" s="200"/>
      <c r="N142" s="201" t="s">
        <v>286</v>
      </c>
      <c r="O142" s="200" t="s">
        <v>160</v>
      </c>
      <c r="P142" s="200" t="s">
        <v>294</v>
      </c>
    </row>
    <row r="143" spans="1:16" ht="12.75">
      <c r="A143" s="200"/>
      <c r="B143" s="198"/>
      <c r="C143" s="198"/>
      <c r="D143" s="193"/>
      <c r="E143" s="193"/>
      <c r="F143" s="193"/>
      <c r="G143" s="193"/>
      <c r="H143" s="199"/>
      <c r="I143" s="193"/>
      <c r="J143" s="199" t="s">
        <v>161</v>
      </c>
      <c r="K143" s="193"/>
      <c r="L143" s="200"/>
      <c r="M143" s="200"/>
      <c r="N143" s="201" t="s">
        <v>287</v>
      </c>
      <c r="O143" s="200" t="s">
        <v>290</v>
      </c>
      <c r="P143" s="200" t="s">
        <v>295</v>
      </c>
    </row>
    <row r="144" spans="1:16" ht="12.75">
      <c r="A144" s="200"/>
      <c r="B144" s="198"/>
      <c r="C144" s="198"/>
      <c r="D144" s="193"/>
      <c r="E144" s="193"/>
      <c r="F144" s="193"/>
      <c r="G144" s="193"/>
      <c r="H144" s="199"/>
      <c r="I144" s="193"/>
      <c r="J144" s="199" t="s">
        <v>291</v>
      </c>
      <c r="K144" s="193"/>
      <c r="L144" s="200"/>
      <c r="M144" s="200"/>
      <c r="N144" s="201"/>
      <c r="O144" s="193" t="s">
        <v>291</v>
      </c>
      <c r="P144" s="200"/>
    </row>
    <row r="145" spans="1:16" ht="12.75">
      <c r="A145" s="205"/>
      <c r="B145" s="203"/>
      <c r="C145" s="203"/>
      <c r="D145" s="204"/>
      <c r="E145" s="204"/>
      <c r="F145" s="204"/>
      <c r="G145" s="204"/>
      <c r="H145" s="199"/>
      <c r="I145" s="204"/>
      <c r="J145" s="199" t="s">
        <v>162</v>
      </c>
      <c r="K145" s="204"/>
      <c r="L145" s="205"/>
      <c r="M145" s="205"/>
      <c r="N145" s="206"/>
      <c r="O145" s="204" t="s">
        <v>162</v>
      </c>
      <c r="P145" s="205"/>
    </row>
    <row r="146" spans="1:16" ht="12.75">
      <c r="A146" s="205">
        <v>1</v>
      </c>
      <c r="B146" s="205">
        <v>2</v>
      </c>
      <c r="C146" s="87">
        <v>3</v>
      </c>
      <c r="D146" s="88">
        <v>4</v>
      </c>
      <c r="E146" s="88">
        <v>5</v>
      </c>
      <c r="F146" s="88">
        <v>6</v>
      </c>
      <c r="G146" s="88">
        <v>7</v>
      </c>
      <c r="H146" s="88">
        <v>8</v>
      </c>
      <c r="I146" s="88">
        <v>9</v>
      </c>
      <c r="J146" s="88">
        <v>10</v>
      </c>
      <c r="K146" s="88">
        <v>11</v>
      </c>
      <c r="L146" s="87">
        <v>12</v>
      </c>
      <c r="M146" s="87">
        <v>13</v>
      </c>
      <c r="N146" s="87">
        <v>14</v>
      </c>
      <c r="O146" s="87">
        <v>15</v>
      </c>
      <c r="P146" s="87">
        <v>16</v>
      </c>
    </row>
    <row r="147" spans="1:16" ht="12.75">
      <c r="A147" s="255"/>
      <c r="B147" s="226">
        <v>80195</v>
      </c>
      <c r="C147" s="221" t="s">
        <v>170</v>
      </c>
      <c r="D147" s="223">
        <f>SUM(D148:D152)</f>
        <v>457620</v>
      </c>
      <c r="E147" s="223">
        <f>SUM(E148:E152)</f>
        <v>457620</v>
      </c>
      <c r="F147" s="223">
        <v>0</v>
      </c>
      <c r="G147" s="223">
        <f>SUM(G148:G152)</f>
        <v>457620</v>
      </c>
      <c r="H147" s="223">
        <v>0</v>
      </c>
      <c r="I147" s="223">
        <v>0</v>
      </c>
      <c r="J147" s="224">
        <v>0</v>
      </c>
      <c r="K147" s="224">
        <v>0</v>
      </c>
      <c r="L147" s="224">
        <v>0</v>
      </c>
      <c r="M147" s="227">
        <v>0</v>
      </c>
      <c r="N147" s="227">
        <v>0</v>
      </c>
      <c r="O147" s="227">
        <v>0</v>
      </c>
      <c r="P147" s="227">
        <v>0</v>
      </c>
    </row>
    <row r="148" spans="1:16" ht="12.75">
      <c r="A148" s="261"/>
      <c r="B148" s="272"/>
      <c r="C148" s="229" t="s">
        <v>316</v>
      </c>
      <c r="D148" s="230">
        <f>E148</f>
        <v>2669</v>
      </c>
      <c r="E148" s="230">
        <f>G148</f>
        <v>2669</v>
      </c>
      <c r="F148" s="230">
        <v>0</v>
      </c>
      <c r="G148" s="230">
        <v>2669</v>
      </c>
      <c r="H148" s="230">
        <v>0</v>
      </c>
      <c r="I148" s="230">
        <v>0</v>
      </c>
      <c r="J148" s="232">
        <v>0</v>
      </c>
      <c r="K148" s="232">
        <v>0</v>
      </c>
      <c r="L148" s="232">
        <v>0</v>
      </c>
      <c r="M148" s="225">
        <v>0</v>
      </c>
      <c r="N148" s="225">
        <v>0</v>
      </c>
      <c r="O148" s="225">
        <v>0</v>
      </c>
      <c r="P148" s="225">
        <v>0</v>
      </c>
    </row>
    <row r="149" spans="1:16" ht="12.75">
      <c r="A149" s="261"/>
      <c r="B149" s="272"/>
      <c r="C149" s="229" t="s">
        <v>301</v>
      </c>
      <c r="D149" s="230">
        <f>E149</f>
        <v>31300</v>
      </c>
      <c r="E149" s="230">
        <f>G149</f>
        <v>31300</v>
      </c>
      <c r="F149" s="230">
        <v>0</v>
      </c>
      <c r="G149" s="230">
        <v>31300</v>
      </c>
      <c r="H149" s="230">
        <v>0</v>
      </c>
      <c r="I149" s="230">
        <v>0</v>
      </c>
      <c r="J149" s="232">
        <v>0</v>
      </c>
      <c r="K149" s="232">
        <v>0</v>
      </c>
      <c r="L149" s="232">
        <v>0</v>
      </c>
      <c r="M149" s="225">
        <v>0</v>
      </c>
      <c r="N149" s="225">
        <v>0</v>
      </c>
      <c r="O149" s="225">
        <v>0</v>
      </c>
      <c r="P149" s="225">
        <v>0</v>
      </c>
    </row>
    <row r="150" spans="1:16" ht="12.75">
      <c r="A150" s="261"/>
      <c r="B150" s="272"/>
      <c r="C150" s="229" t="s">
        <v>183</v>
      </c>
      <c r="D150" s="230">
        <f>E150</f>
        <v>28426</v>
      </c>
      <c r="E150" s="230">
        <f>G150</f>
        <v>28426</v>
      </c>
      <c r="F150" s="230">
        <v>0</v>
      </c>
      <c r="G150" s="230">
        <v>28426</v>
      </c>
      <c r="H150" s="230">
        <v>0</v>
      </c>
      <c r="I150" s="230">
        <v>0</v>
      </c>
      <c r="J150" s="232">
        <v>0</v>
      </c>
      <c r="K150" s="232">
        <v>0</v>
      </c>
      <c r="L150" s="232">
        <v>0</v>
      </c>
      <c r="M150" s="225">
        <v>0</v>
      </c>
      <c r="N150" s="225">
        <v>0</v>
      </c>
      <c r="O150" s="225">
        <v>0</v>
      </c>
      <c r="P150" s="225">
        <v>0</v>
      </c>
    </row>
    <row r="151" spans="1:16" ht="12.75">
      <c r="A151" s="261"/>
      <c r="B151" s="272"/>
      <c r="C151" s="229" t="s">
        <v>186</v>
      </c>
      <c r="D151" s="230">
        <f>E151</f>
        <v>44678</v>
      </c>
      <c r="E151" s="230">
        <f>G151</f>
        <v>44678</v>
      </c>
      <c r="F151" s="230">
        <v>0</v>
      </c>
      <c r="G151" s="230">
        <v>44678</v>
      </c>
      <c r="H151" s="230">
        <v>0</v>
      </c>
      <c r="I151" s="230">
        <v>0</v>
      </c>
      <c r="J151" s="232">
        <v>0</v>
      </c>
      <c r="K151" s="232">
        <v>0</v>
      </c>
      <c r="L151" s="232">
        <v>0</v>
      </c>
      <c r="M151" s="225">
        <v>0</v>
      </c>
      <c r="N151" s="225">
        <v>0</v>
      </c>
      <c r="O151" s="225">
        <v>0</v>
      </c>
      <c r="P151" s="225">
        <v>0</v>
      </c>
    </row>
    <row r="152" spans="1:16" ht="12.75">
      <c r="A152" s="263"/>
      <c r="B152" s="272"/>
      <c r="C152" s="229" t="s">
        <v>346</v>
      </c>
      <c r="D152" s="230">
        <f>E152</f>
        <v>350547</v>
      </c>
      <c r="E152" s="230">
        <f>G152</f>
        <v>350547</v>
      </c>
      <c r="F152" s="230">
        <v>0</v>
      </c>
      <c r="G152" s="230">
        <v>350547</v>
      </c>
      <c r="H152" s="230">
        <v>0</v>
      </c>
      <c r="I152" s="230">
        <v>0</v>
      </c>
      <c r="J152" s="232">
        <v>0</v>
      </c>
      <c r="K152" s="232">
        <v>0</v>
      </c>
      <c r="L152" s="232">
        <v>0</v>
      </c>
      <c r="M152" s="225">
        <v>0</v>
      </c>
      <c r="N152" s="225">
        <v>0</v>
      </c>
      <c r="O152" s="225">
        <v>0</v>
      </c>
      <c r="P152" s="225">
        <v>0</v>
      </c>
    </row>
    <row r="153" spans="1:16" s="10" customFormat="1" ht="12.75">
      <c r="A153" s="550">
        <v>851</v>
      </c>
      <c r="B153" s="556"/>
      <c r="C153" s="556" t="s">
        <v>120</v>
      </c>
      <c r="D153" s="557">
        <f>E153+M153</f>
        <v>1611000</v>
      </c>
      <c r="E153" s="557">
        <f>E154+E155+E158+E161</f>
        <v>1611000</v>
      </c>
      <c r="F153" s="557">
        <v>0</v>
      </c>
      <c r="G153" s="557">
        <f>G154+G155+G158</f>
        <v>1611000</v>
      </c>
      <c r="H153" s="557">
        <v>0</v>
      </c>
      <c r="I153" s="557">
        <v>0</v>
      </c>
      <c r="J153" s="547">
        <f>J161</f>
        <v>0</v>
      </c>
      <c r="K153" s="547">
        <f>K154</f>
        <v>0</v>
      </c>
      <c r="L153" s="547">
        <v>0</v>
      </c>
      <c r="M153" s="547">
        <f>M154</f>
        <v>0</v>
      </c>
      <c r="N153" s="575">
        <f>N154</f>
        <v>0</v>
      </c>
      <c r="O153" s="575">
        <v>0</v>
      </c>
      <c r="P153" s="575">
        <v>0</v>
      </c>
    </row>
    <row r="154" spans="1:16" s="10" customFormat="1" ht="12.75">
      <c r="A154" s="259"/>
      <c r="B154" s="221">
        <v>85111</v>
      </c>
      <c r="C154" s="221" t="s">
        <v>268</v>
      </c>
      <c r="D154" s="223">
        <f>E154+M154</f>
        <v>0</v>
      </c>
      <c r="E154" s="223">
        <v>0</v>
      </c>
      <c r="F154" s="223">
        <v>0</v>
      </c>
      <c r="G154" s="223">
        <v>0</v>
      </c>
      <c r="H154" s="223">
        <v>0</v>
      </c>
      <c r="I154" s="223">
        <v>0</v>
      </c>
      <c r="J154" s="224">
        <v>0</v>
      </c>
      <c r="K154" s="224">
        <v>0</v>
      </c>
      <c r="L154" s="224">
        <v>0</v>
      </c>
      <c r="M154" s="224">
        <v>0</v>
      </c>
      <c r="N154" s="275">
        <v>0</v>
      </c>
      <c r="O154" s="275">
        <v>0</v>
      </c>
      <c r="P154" s="275">
        <v>0</v>
      </c>
    </row>
    <row r="155" spans="1:16" s="10" customFormat="1" ht="12.75">
      <c r="A155" s="253"/>
      <c r="B155" s="226">
        <v>85117</v>
      </c>
      <c r="C155" s="221" t="s">
        <v>326</v>
      </c>
      <c r="D155" s="223">
        <f>E155</f>
        <v>10000</v>
      </c>
      <c r="E155" s="223">
        <v>10000</v>
      </c>
      <c r="F155" s="223"/>
      <c r="G155" s="223">
        <v>10000</v>
      </c>
      <c r="H155" s="223">
        <v>0</v>
      </c>
      <c r="I155" s="223">
        <v>0</v>
      </c>
      <c r="J155" s="224">
        <v>0</v>
      </c>
      <c r="K155" s="224">
        <v>0</v>
      </c>
      <c r="L155" s="224">
        <v>0</v>
      </c>
      <c r="M155" s="224">
        <v>0</v>
      </c>
      <c r="N155" s="275">
        <v>0</v>
      </c>
      <c r="O155" s="276">
        <v>0</v>
      </c>
      <c r="P155" s="275">
        <v>0</v>
      </c>
    </row>
    <row r="156" spans="1:16" ht="12.75">
      <c r="A156" s="508"/>
      <c r="B156" s="226">
        <v>85156</v>
      </c>
      <c r="C156" s="221" t="s">
        <v>325</v>
      </c>
      <c r="D156" s="223"/>
      <c r="E156" s="223"/>
      <c r="F156" s="223"/>
      <c r="G156" s="223"/>
      <c r="H156" s="223"/>
      <c r="I156" s="223"/>
      <c r="J156" s="224"/>
      <c r="K156" s="224"/>
      <c r="L156" s="224"/>
      <c r="M156" s="224"/>
      <c r="N156" s="225"/>
      <c r="O156" s="225"/>
      <c r="P156" s="225"/>
    </row>
    <row r="157" spans="1:16" ht="12.75">
      <c r="A157" s="508"/>
      <c r="B157" s="271"/>
      <c r="C157" s="221" t="s">
        <v>189</v>
      </c>
      <c r="D157" s="223"/>
      <c r="E157" s="223"/>
      <c r="F157" s="223"/>
      <c r="G157" s="223"/>
      <c r="H157" s="223"/>
      <c r="I157" s="223"/>
      <c r="J157" s="219"/>
      <c r="K157" s="224"/>
      <c r="L157" s="224"/>
      <c r="M157" s="224"/>
      <c r="N157" s="227"/>
      <c r="O157" s="227"/>
      <c r="P157" s="227"/>
    </row>
    <row r="158" spans="1:16" ht="12.75">
      <c r="A158" s="508"/>
      <c r="B158" s="271"/>
      <c r="C158" s="221" t="s">
        <v>190</v>
      </c>
      <c r="D158" s="223">
        <f>D159+D160</f>
        <v>1601000</v>
      </c>
      <c r="E158" s="223">
        <f>G158</f>
        <v>1601000</v>
      </c>
      <c r="F158" s="223">
        <v>0</v>
      </c>
      <c r="G158" s="223">
        <f>G159+G160</f>
        <v>1601000</v>
      </c>
      <c r="H158" s="223">
        <v>0</v>
      </c>
      <c r="I158" s="223">
        <f>I159+I160</f>
        <v>0</v>
      </c>
      <c r="J158" s="219">
        <v>0</v>
      </c>
      <c r="K158" s="224">
        <v>0</v>
      </c>
      <c r="L158" s="224">
        <v>0</v>
      </c>
      <c r="M158" s="224">
        <v>0</v>
      </c>
      <c r="N158" s="227">
        <v>0</v>
      </c>
      <c r="O158" s="227">
        <v>0</v>
      </c>
      <c r="P158" s="227">
        <v>0</v>
      </c>
    </row>
    <row r="159" spans="1:16" ht="12.75">
      <c r="A159" s="244"/>
      <c r="B159" s="279"/>
      <c r="C159" s="229" t="s">
        <v>191</v>
      </c>
      <c r="D159" s="525">
        <f>E159</f>
        <v>1576000</v>
      </c>
      <c r="E159" s="525">
        <f>G159</f>
        <v>1576000</v>
      </c>
      <c r="F159" s="525">
        <v>0</v>
      </c>
      <c r="G159" s="525">
        <v>1576000</v>
      </c>
      <c r="H159" s="525">
        <v>0</v>
      </c>
      <c r="I159" s="525">
        <v>0</v>
      </c>
      <c r="J159" s="251">
        <v>0</v>
      </c>
      <c r="K159" s="251">
        <v>0</v>
      </c>
      <c r="L159" s="251">
        <v>0</v>
      </c>
      <c r="M159" s="251">
        <v>0</v>
      </c>
      <c r="N159" s="526">
        <v>0</v>
      </c>
      <c r="O159" s="526">
        <v>0</v>
      </c>
      <c r="P159" s="526">
        <v>0</v>
      </c>
    </row>
    <row r="160" spans="1:16" ht="12.75">
      <c r="A160" s="244"/>
      <c r="B160" s="278"/>
      <c r="C160" s="229" t="s">
        <v>498</v>
      </c>
      <c r="D160" s="525">
        <f>E160</f>
        <v>25000</v>
      </c>
      <c r="E160" s="525">
        <v>25000</v>
      </c>
      <c r="F160" s="525">
        <v>0</v>
      </c>
      <c r="G160" s="525">
        <v>25000</v>
      </c>
      <c r="H160" s="525">
        <v>0</v>
      </c>
      <c r="I160" s="525">
        <v>0</v>
      </c>
      <c r="J160" s="251">
        <v>0</v>
      </c>
      <c r="K160" s="251">
        <v>0</v>
      </c>
      <c r="L160" s="251">
        <v>0</v>
      </c>
      <c r="M160" s="251">
        <v>0</v>
      </c>
      <c r="N160" s="526">
        <v>0</v>
      </c>
      <c r="O160" s="526">
        <v>0</v>
      </c>
      <c r="P160" s="526">
        <v>0</v>
      </c>
    </row>
    <row r="161" spans="1:16" ht="12.75">
      <c r="A161" s="304"/>
      <c r="B161" s="228">
        <v>85195</v>
      </c>
      <c r="C161" s="221" t="s">
        <v>201</v>
      </c>
      <c r="D161" s="223">
        <f>E161</f>
        <v>0</v>
      </c>
      <c r="E161" s="223">
        <v>0</v>
      </c>
      <c r="F161" s="223">
        <v>0</v>
      </c>
      <c r="G161" s="223">
        <v>0</v>
      </c>
      <c r="H161" s="223">
        <v>0</v>
      </c>
      <c r="I161" s="223">
        <v>0</v>
      </c>
      <c r="J161" s="224">
        <v>0</v>
      </c>
      <c r="K161" s="224">
        <v>0</v>
      </c>
      <c r="L161" s="224">
        <v>0</v>
      </c>
      <c r="M161" s="224">
        <v>0</v>
      </c>
      <c r="N161" s="227">
        <v>0</v>
      </c>
      <c r="O161" s="227">
        <v>0</v>
      </c>
      <c r="P161" s="227">
        <v>0</v>
      </c>
    </row>
    <row r="162" spans="1:16" ht="12.75">
      <c r="A162" s="556">
        <v>852</v>
      </c>
      <c r="B162" s="550"/>
      <c r="C162" s="556" t="s">
        <v>123</v>
      </c>
      <c r="D162" s="557">
        <f>D163+D166+D168+D170+D171</f>
        <v>7710780</v>
      </c>
      <c r="E162" s="574">
        <f>E163+E166+E168+E170+E171</f>
        <v>7710780</v>
      </c>
      <c r="F162" s="557">
        <f>F163+F168+F170+F166</f>
        <v>5629786</v>
      </c>
      <c r="G162" s="557">
        <f>G163+G166+G168+G170</f>
        <v>2025644</v>
      </c>
      <c r="H162" s="557">
        <f>H163+H166+H168+H170+H171</f>
        <v>25000</v>
      </c>
      <c r="I162" s="557">
        <f>I163+I168</f>
        <v>30350</v>
      </c>
      <c r="J162" s="547">
        <v>0</v>
      </c>
      <c r="K162" s="547">
        <v>0</v>
      </c>
      <c r="L162" s="547">
        <v>0</v>
      </c>
      <c r="M162" s="547">
        <f>M168</f>
        <v>0</v>
      </c>
      <c r="N162" s="547">
        <f>N168</f>
        <v>0</v>
      </c>
      <c r="O162" s="547">
        <v>0</v>
      </c>
      <c r="P162" s="547"/>
    </row>
    <row r="163" spans="1:16" ht="12.75">
      <c r="A163" s="244"/>
      <c r="B163" s="226">
        <v>85202</v>
      </c>
      <c r="C163" s="221" t="s">
        <v>193</v>
      </c>
      <c r="D163" s="223">
        <f>D164+D165</f>
        <v>7152580</v>
      </c>
      <c r="E163" s="223">
        <f>E164+E165</f>
        <v>7152580</v>
      </c>
      <c r="F163" s="223">
        <f>F164+F165</f>
        <v>5150426</v>
      </c>
      <c r="G163" s="223">
        <f>G164+G165</f>
        <v>1971954</v>
      </c>
      <c r="H163" s="223">
        <v>0</v>
      </c>
      <c r="I163" s="223">
        <f>I164+I165</f>
        <v>30200</v>
      </c>
      <c r="J163" s="224">
        <v>0</v>
      </c>
      <c r="K163" s="224">
        <v>0</v>
      </c>
      <c r="L163" s="224">
        <v>0</v>
      </c>
      <c r="M163" s="224">
        <v>0</v>
      </c>
      <c r="N163" s="227">
        <v>0</v>
      </c>
      <c r="O163" s="227">
        <v>0</v>
      </c>
      <c r="P163" s="227">
        <v>0</v>
      </c>
    </row>
    <row r="164" spans="1:16" ht="12.75">
      <c r="A164" s="244"/>
      <c r="B164" s="279"/>
      <c r="C164" s="229" t="s">
        <v>194</v>
      </c>
      <c r="D164" s="230">
        <f>E164</f>
        <v>3136695</v>
      </c>
      <c r="E164" s="230">
        <f>SUM(F164:L164)</f>
        <v>3136695</v>
      </c>
      <c r="F164" s="230">
        <v>2223905</v>
      </c>
      <c r="G164" s="230">
        <v>902590</v>
      </c>
      <c r="H164" s="230">
        <v>0</v>
      </c>
      <c r="I164" s="230">
        <v>10200</v>
      </c>
      <c r="J164" s="231">
        <v>0</v>
      </c>
      <c r="K164" s="232">
        <v>0</v>
      </c>
      <c r="L164" s="232">
        <v>0</v>
      </c>
      <c r="M164" s="232">
        <v>0</v>
      </c>
      <c r="N164" s="225">
        <v>0</v>
      </c>
      <c r="O164" s="225">
        <v>0</v>
      </c>
      <c r="P164" s="225">
        <v>0</v>
      </c>
    </row>
    <row r="165" spans="1:16" ht="12.75">
      <c r="A165" s="244"/>
      <c r="B165" s="278"/>
      <c r="C165" s="229" t="s">
        <v>195</v>
      </c>
      <c r="D165" s="230">
        <f>E165</f>
        <v>4015885</v>
      </c>
      <c r="E165" s="230">
        <f>SUM(F165:L165)</f>
        <v>4015885</v>
      </c>
      <c r="F165" s="230">
        <v>2926521</v>
      </c>
      <c r="G165" s="230">
        <v>1069364</v>
      </c>
      <c r="H165" s="230">
        <v>0</v>
      </c>
      <c r="I165" s="230">
        <v>20000</v>
      </c>
      <c r="J165" s="232">
        <v>0</v>
      </c>
      <c r="K165" s="232">
        <v>0</v>
      </c>
      <c r="L165" s="232">
        <v>0</v>
      </c>
      <c r="M165" s="232">
        <v>0</v>
      </c>
      <c r="N165" s="225">
        <v>0</v>
      </c>
      <c r="O165" s="225">
        <v>0</v>
      </c>
      <c r="P165" s="225">
        <v>0</v>
      </c>
    </row>
    <row r="166" spans="1:16" ht="12.75">
      <c r="A166" s="248"/>
      <c r="B166" s="271">
        <v>85205</v>
      </c>
      <c r="C166" s="221" t="s">
        <v>274</v>
      </c>
      <c r="D166" s="223">
        <v>0</v>
      </c>
      <c r="E166" s="223">
        <v>0</v>
      </c>
      <c r="F166" s="223">
        <v>0</v>
      </c>
      <c r="G166" s="223">
        <v>0</v>
      </c>
      <c r="H166" s="223">
        <v>0</v>
      </c>
      <c r="I166" s="223">
        <v>0</v>
      </c>
      <c r="J166" s="219">
        <v>0</v>
      </c>
      <c r="K166" s="224">
        <v>0</v>
      </c>
      <c r="L166" s="224">
        <v>0</v>
      </c>
      <c r="M166" s="224">
        <v>0</v>
      </c>
      <c r="N166" s="227">
        <v>0</v>
      </c>
      <c r="O166" s="227">
        <v>0</v>
      </c>
      <c r="P166" s="227">
        <v>0</v>
      </c>
    </row>
    <row r="167" spans="1:16" ht="12.75">
      <c r="A167" s="248"/>
      <c r="B167" s="250"/>
      <c r="C167" s="229" t="s">
        <v>192</v>
      </c>
      <c r="D167" s="230">
        <v>0</v>
      </c>
      <c r="E167" s="230">
        <v>0</v>
      </c>
      <c r="F167" s="230">
        <v>0</v>
      </c>
      <c r="G167" s="230">
        <v>0</v>
      </c>
      <c r="H167" s="230">
        <v>0</v>
      </c>
      <c r="I167" s="230">
        <v>0</v>
      </c>
      <c r="J167" s="231">
        <v>0</v>
      </c>
      <c r="K167" s="232">
        <v>0</v>
      </c>
      <c r="L167" s="232">
        <v>0</v>
      </c>
      <c r="M167" s="232">
        <v>0</v>
      </c>
      <c r="N167" s="225">
        <v>0</v>
      </c>
      <c r="O167" s="225">
        <v>0</v>
      </c>
      <c r="P167" s="225">
        <v>0</v>
      </c>
    </row>
    <row r="168" spans="1:16" ht="12.75">
      <c r="A168" s="248"/>
      <c r="B168" s="226">
        <v>85218</v>
      </c>
      <c r="C168" s="221" t="s">
        <v>196</v>
      </c>
      <c r="D168" s="223">
        <f>E168+M168</f>
        <v>531200</v>
      </c>
      <c r="E168" s="223">
        <f>SUM(F168:L168)</f>
        <v>531200</v>
      </c>
      <c r="F168" s="223">
        <v>478360</v>
      </c>
      <c r="G168" s="223">
        <v>52690</v>
      </c>
      <c r="H168" s="223">
        <v>0</v>
      </c>
      <c r="I168" s="223">
        <v>150</v>
      </c>
      <c r="J168" s="219">
        <v>0</v>
      </c>
      <c r="K168" s="224">
        <v>0</v>
      </c>
      <c r="L168" s="224">
        <v>0</v>
      </c>
      <c r="M168" s="224"/>
      <c r="N168" s="227"/>
      <c r="O168" s="227">
        <v>0</v>
      </c>
      <c r="P168" s="227">
        <v>0</v>
      </c>
    </row>
    <row r="169" spans="1:16" ht="12.75">
      <c r="A169" s="282"/>
      <c r="B169" s="259">
        <v>85220</v>
      </c>
      <c r="C169" s="226" t="s">
        <v>305</v>
      </c>
      <c r="D169" s="210"/>
      <c r="E169" s="209"/>
      <c r="F169" s="210"/>
      <c r="G169" s="209"/>
      <c r="H169" s="210"/>
      <c r="I169" s="209"/>
      <c r="J169" s="224"/>
      <c r="K169" s="211"/>
      <c r="L169" s="211"/>
      <c r="M169" s="211"/>
      <c r="N169" s="283"/>
      <c r="O169" s="214"/>
      <c r="P169" s="516"/>
    </row>
    <row r="170" spans="1:16" ht="12.75">
      <c r="A170" s="282"/>
      <c r="B170" s="281"/>
      <c r="C170" s="226" t="s">
        <v>306</v>
      </c>
      <c r="D170" s="210">
        <f>E170</f>
        <v>2000</v>
      </c>
      <c r="E170" s="209">
        <f>F170+G170</f>
        <v>2000</v>
      </c>
      <c r="F170" s="210">
        <v>1000</v>
      </c>
      <c r="G170" s="209">
        <v>1000</v>
      </c>
      <c r="H170" s="210">
        <v>0</v>
      </c>
      <c r="I170" s="209">
        <v>0</v>
      </c>
      <c r="J170" s="224">
        <v>0</v>
      </c>
      <c r="K170" s="211">
        <v>0</v>
      </c>
      <c r="L170" s="211">
        <v>0</v>
      </c>
      <c r="M170" s="211">
        <v>0</v>
      </c>
      <c r="N170" s="283">
        <v>0</v>
      </c>
      <c r="O170" s="284">
        <v>0</v>
      </c>
      <c r="P170" s="285">
        <v>0</v>
      </c>
    </row>
    <row r="171" spans="1:16" ht="12.75">
      <c r="A171" s="248"/>
      <c r="B171" s="271">
        <v>85295</v>
      </c>
      <c r="C171" s="226" t="s">
        <v>201</v>
      </c>
      <c r="D171" s="210">
        <f>E171</f>
        <v>25000</v>
      </c>
      <c r="E171" s="209">
        <f>SUM(F171:L171)</f>
        <v>25000</v>
      </c>
      <c r="F171" s="210">
        <v>0</v>
      </c>
      <c r="G171" s="209">
        <v>0</v>
      </c>
      <c r="H171" s="210">
        <v>25000</v>
      </c>
      <c r="I171" s="209">
        <v>0</v>
      </c>
      <c r="J171" s="212">
        <v>0</v>
      </c>
      <c r="K171" s="211">
        <v>0</v>
      </c>
      <c r="L171" s="211">
        <v>0</v>
      </c>
      <c r="M171" s="211">
        <v>0</v>
      </c>
      <c r="N171" s="283">
        <v>0</v>
      </c>
      <c r="O171" s="284">
        <v>0</v>
      </c>
      <c r="P171" s="285">
        <v>0</v>
      </c>
    </row>
    <row r="172" spans="1:16" ht="12.75">
      <c r="A172" s="543">
        <v>853</v>
      </c>
      <c r="B172" s="576"/>
      <c r="C172" s="543" t="s">
        <v>197</v>
      </c>
      <c r="D172" s="577"/>
      <c r="E172" s="544"/>
      <c r="F172" s="577"/>
      <c r="G172" s="544"/>
      <c r="H172" s="577"/>
      <c r="I172" s="544"/>
      <c r="J172" s="578"/>
      <c r="K172" s="546"/>
      <c r="L172" s="579"/>
      <c r="M172" s="546"/>
      <c r="N172" s="565"/>
      <c r="O172" s="564"/>
      <c r="P172" s="566"/>
    </row>
    <row r="173" spans="1:16" ht="12.75">
      <c r="A173" s="550"/>
      <c r="B173" s="580"/>
      <c r="C173" s="550" t="s">
        <v>198</v>
      </c>
      <c r="D173" s="567">
        <f>SUM(D174:D178)</f>
        <v>2853632</v>
      </c>
      <c r="E173" s="551">
        <f>SUM(E174:E178)</f>
        <v>2853632</v>
      </c>
      <c r="F173" s="567">
        <f>SUM(F174:F178)</f>
        <v>1997249</v>
      </c>
      <c r="G173" s="551">
        <f>SUM(G174:G178)</f>
        <v>274661</v>
      </c>
      <c r="H173" s="567">
        <f>H175</f>
        <v>45222</v>
      </c>
      <c r="I173" s="551">
        <f>I176+I177</f>
        <v>1500</v>
      </c>
      <c r="J173" s="581">
        <f>J178</f>
        <v>535000</v>
      </c>
      <c r="K173" s="554">
        <v>0</v>
      </c>
      <c r="L173" s="568">
        <v>0</v>
      </c>
      <c r="M173" s="554">
        <v>0</v>
      </c>
      <c r="N173" s="569">
        <v>0</v>
      </c>
      <c r="O173" s="554">
        <v>0</v>
      </c>
      <c r="P173" s="581">
        <v>0</v>
      </c>
    </row>
    <row r="174" spans="1:16" ht="12.75">
      <c r="A174" s="259"/>
      <c r="B174" s="259">
        <v>85311</v>
      </c>
      <c r="C174" s="221" t="s">
        <v>199</v>
      </c>
      <c r="D174" s="286"/>
      <c r="E174" s="223"/>
      <c r="F174" s="286"/>
      <c r="G174" s="223"/>
      <c r="H174" s="286"/>
      <c r="I174" s="223"/>
      <c r="J174" s="287"/>
      <c r="K174" s="224"/>
      <c r="L174" s="256"/>
      <c r="M174" s="224"/>
      <c r="N174" s="523"/>
      <c r="O174" s="227"/>
      <c r="P174" s="524"/>
    </row>
    <row r="175" spans="1:16" ht="12.75">
      <c r="A175" s="253"/>
      <c r="B175" s="254"/>
      <c r="C175" s="228" t="s">
        <v>496</v>
      </c>
      <c r="D175" s="218">
        <f>E175</f>
        <v>45222</v>
      </c>
      <c r="E175" s="217">
        <f>H175</f>
        <v>45222</v>
      </c>
      <c r="F175" s="218">
        <v>0</v>
      </c>
      <c r="G175" s="217">
        <v>0</v>
      </c>
      <c r="H175" s="218">
        <v>45222</v>
      </c>
      <c r="I175" s="217">
        <v>0</v>
      </c>
      <c r="J175" s="220">
        <v>0</v>
      </c>
      <c r="K175" s="224">
        <v>0</v>
      </c>
      <c r="L175" s="256">
        <v>0</v>
      </c>
      <c r="M175" s="224">
        <v>0</v>
      </c>
      <c r="N175" s="523">
        <v>0</v>
      </c>
      <c r="O175" s="227">
        <v>0</v>
      </c>
      <c r="P175" s="524">
        <v>0</v>
      </c>
    </row>
    <row r="176" spans="1:16" ht="12.75">
      <c r="A176" s="248"/>
      <c r="B176" s="222">
        <v>85321</v>
      </c>
      <c r="C176" s="254" t="s">
        <v>128</v>
      </c>
      <c r="D176" s="217">
        <f>E176</f>
        <v>113000</v>
      </c>
      <c r="E176" s="217">
        <f>F176+G176+I176</f>
        <v>113000</v>
      </c>
      <c r="F176" s="217">
        <v>96549</v>
      </c>
      <c r="G176" s="217">
        <v>16201</v>
      </c>
      <c r="H176" s="217">
        <v>0</v>
      </c>
      <c r="I176" s="217">
        <v>250</v>
      </c>
      <c r="J176" s="219">
        <v>0</v>
      </c>
      <c r="K176" s="224">
        <v>0</v>
      </c>
      <c r="L176" s="256">
        <v>0</v>
      </c>
      <c r="M176" s="224">
        <v>0</v>
      </c>
      <c r="N176" s="523">
        <v>0</v>
      </c>
      <c r="O176" s="227">
        <v>0</v>
      </c>
      <c r="P176" s="524">
        <v>0</v>
      </c>
    </row>
    <row r="177" spans="1:16" ht="12.75">
      <c r="A177" s="248"/>
      <c r="B177" s="253">
        <v>85333</v>
      </c>
      <c r="C177" s="222" t="s">
        <v>200</v>
      </c>
      <c r="D177" s="223">
        <f>E177</f>
        <v>2160410</v>
      </c>
      <c r="E177" s="223">
        <f>SUM(F177:L177)</f>
        <v>2160410</v>
      </c>
      <c r="F177" s="223">
        <v>1900700</v>
      </c>
      <c r="G177" s="223">
        <v>258460</v>
      </c>
      <c r="H177" s="223">
        <v>0</v>
      </c>
      <c r="I177" s="223">
        <v>1250</v>
      </c>
      <c r="J177" s="219">
        <v>0</v>
      </c>
      <c r="K177" s="224">
        <v>0</v>
      </c>
      <c r="L177" s="223">
        <v>0</v>
      </c>
      <c r="M177" s="224">
        <v>0</v>
      </c>
      <c r="N177" s="523">
        <v>0</v>
      </c>
      <c r="O177" s="227">
        <v>0</v>
      </c>
      <c r="P177" s="524">
        <v>0</v>
      </c>
    </row>
    <row r="178" spans="1:16" ht="12.75">
      <c r="A178" s="252"/>
      <c r="B178" s="222">
        <v>85395</v>
      </c>
      <c r="C178" s="222" t="s">
        <v>497</v>
      </c>
      <c r="D178" s="223">
        <f>E178</f>
        <v>535000</v>
      </c>
      <c r="E178" s="223">
        <f>F178+J178</f>
        <v>535000</v>
      </c>
      <c r="F178" s="223">
        <v>0</v>
      </c>
      <c r="G178" s="223">
        <v>0</v>
      </c>
      <c r="H178" s="223">
        <v>0</v>
      </c>
      <c r="I178" s="223">
        <v>0</v>
      </c>
      <c r="J178" s="219">
        <v>535000</v>
      </c>
      <c r="K178" s="224">
        <v>0</v>
      </c>
      <c r="L178" s="256">
        <v>0</v>
      </c>
      <c r="M178" s="224">
        <v>0</v>
      </c>
      <c r="N178" s="523">
        <v>0</v>
      </c>
      <c r="O178" s="227">
        <v>0</v>
      </c>
      <c r="P178" s="524">
        <v>0</v>
      </c>
    </row>
    <row r="179" spans="1:16" ht="12.75">
      <c r="A179" s="517"/>
      <c r="B179" s="239"/>
      <c r="C179" s="239"/>
      <c r="D179" s="240"/>
      <c r="E179" s="240"/>
      <c r="F179" s="240"/>
      <c r="G179" s="240"/>
      <c r="H179" s="240"/>
      <c r="I179" s="240"/>
      <c r="J179" s="241"/>
      <c r="K179" s="241"/>
      <c r="L179" s="518"/>
      <c r="M179" s="241"/>
      <c r="N179" s="242"/>
      <c r="O179" s="242"/>
      <c r="P179" s="242"/>
    </row>
    <row r="180" spans="1:16" ht="12.75">
      <c r="A180" s="517"/>
      <c r="B180" s="239"/>
      <c r="C180" s="239"/>
      <c r="D180" s="240"/>
      <c r="E180" s="240"/>
      <c r="F180" s="240"/>
      <c r="G180" s="240"/>
      <c r="H180" s="266" t="s">
        <v>443</v>
      </c>
      <c r="I180" s="266"/>
      <c r="J180" s="241"/>
      <c r="K180" s="241"/>
      <c r="L180" s="518"/>
      <c r="M180" s="241"/>
      <c r="N180" s="242"/>
      <c r="O180" s="242"/>
      <c r="P180" s="242"/>
    </row>
    <row r="181" spans="1:16" ht="15">
      <c r="A181" s="239"/>
      <c r="B181" s="239"/>
      <c r="C181" s="239"/>
      <c r="D181" s="288"/>
      <c r="E181" s="288"/>
      <c r="F181" s="288"/>
      <c r="G181" s="138"/>
      <c r="H181" s="266"/>
      <c r="I181" s="138"/>
      <c r="J181" s="289"/>
      <c r="K181" s="289"/>
      <c r="L181" s="290"/>
      <c r="M181" s="172"/>
      <c r="N181" s="172"/>
      <c r="O181" s="172"/>
      <c r="P181" s="172"/>
    </row>
    <row r="182" spans="1:16" ht="12.75">
      <c r="A182" s="243"/>
      <c r="B182" s="181"/>
      <c r="C182" s="181"/>
      <c r="D182" s="182"/>
      <c r="E182" s="183"/>
      <c r="F182" s="184"/>
      <c r="G182" s="185" t="s">
        <v>67</v>
      </c>
      <c r="H182" s="186"/>
      <c r="I182" s="186"/>
      <c r="J182" s="187"/>
      <c r="K182" s="187"/>
      <c r="L182" s="188"/>
      <c r="M182" s="189"/>
      <c r="N182" s="190"/>
      <c r="O182" s="190"/>
      <c r="P182" s="191"/>
    </row>
    <row r="183" spans="1:16" ht="12.75">
      <c r="A183" s="244"/>
      <c r="B183" s="192"/>
      <c r="C183" s="192"/>
      <c r="D183" s="193"/>
      <c r="E183" s="245"/>
      <c r="F183" s="195"/>
      <c r="G183" s="196" t="s">
        <v>139</v>
      </c>
      <c r="H183" s="196"/>
      <c r="I183" s="196"/>
      <c r="J183" s="197"/>
      <c r="K183" s="197"/>
      <c r="L183" s="191"/>
      <c r="M183" s="192"/>
      <c r="N183" s="189" t="s">
        <v>139</v>
      </c>
      <c r="O183" s="190"/>
      <c r="P183" s="191"/>
    </row>
    <row r="184" spans="1:16" ht="12.75">
      <c r="A184" s="200" t="s">
        <v>1</v>
      </c>
      <c r="B184" s="198" t="s">
        <v>2</v>
      </c>
      <c r="C184" s="198" t="s">
        <v>140</v>
      </c>
      <c r="D184" s="193"/>
      <c r="E184" s="193"/>
      <c r="F184" s="193" t="s">
        <v>141</v>
      </c>
      <c r="G184" s="193" t="s">
        <v>6</v>
      </c>
      <c r="H184" s="199" t="s">
        <v>142</v>
      </c>
      <c r="I184" s="193" t="s">
        <v>143</v>
      </c>
      <c r="J184" s="199" t="s">
        <v>144</v>
      </c>
      <c r="K184" s="193" t="s">
        <v>145</v>
      </c>
      <c r="L184" s="200" t="s">
        <v>6</v>
      </c>
      <c r="M184" s="200" t="s">
        <v>145</v>
      </c>
      <c r="N184" s="201"/>
      <c r="O184" s="169" t="s">
        <v>139</v>
      </c>
      <c r="P184" s="169"/>
    </row>
    <row r="185" spans="1:16" ht="12.75">
      <c r="A185" s="200"/>
      <c r="B185" s="198"/>
      <c r="C185" s="198"/>
      <c r="D185" s="193" t="s">
        <v>66</v>
      </c>
      <c r="E185" s="193" t="s">
        <v>6</v>
      </c>
      <c r="F185" s="193" t="s">
        <v>146</v>
      </c>
      <c r="G185" s="193" t="s">
        <v>147</v>
      </c>
      <c r="H185" s="199" t="s">
        <v>148</v>
      </c>
      <c r="I185" s="193" t="s">
        <v>149</v>
      </c>
      <c r="J185" s="199" t="s">
        <v>150</v>
      </c>
      <c r="K185" s="193" t="s">
        <v>279</v>
      </c>
      <c r="L185" s="200" t="s">
        <v>226</v>
      </c>
      <c r="M185" s="200" t="s">
        <v>151</v>
      </c>
      <c r="N185" s="202" t="s">
        <v>284</v>
      </c>
      <c r="O185" s="200" t="s">
        <v>288</v>
      </c>
      <c r="P185" s="200" t="s">
        <v>292</v>
      </c>
    </row>
    <row r="186" spans="1:16" ht="12.75">
      <c r="A186" s="200"/>
      <c r="B186" s="198"/>
      <c r="C186" s="198"/>
      <c r="D186" s="193" t="s">
        <v>399</v>
      </c>
      <c r="E186" s="193" t="s">
        <v>152</v>
      </c>
      <c r="F186" s="193" t="s">
        <v>153</v>
      </c>
      <c r="G186" s="193" t="s">
        <v>154</v>
      </c>
      <c r="H186" s="199" t="s">
        <v>152</v>
      </c>
      <c r="I186" s="193" t="s">
        <v>155</v>
      </c>
      <c r="J186" s="199" t="s">
        <v>156</v>
      </c>
      <c r="K186" s="193" t="s">
        <v>280</v>
      </c>
      <c r="L186" s="200" t="s">
        <v>282</v>
      </c>
      <c r="M186" s="200"/>
      <c r="N186" s="201" t="s">
        <v>285</v>
      </c>
      <c r="O186" s="200" t="s">
        <v>289</v>
      </c>
      <c r="P186" s="200" t="s">
        <v>293</v>
      </c>
    </row>
    <row r="187" spans="1:16" s="14" customFormat="1" ht="12.75">
      <c r="A187" s="200"/>
      <c r="B187" s="198"/>
      <c r="C187" s="198"/>
      <c r="D187" s="193" t="s">
        <v>296</v>
      </c>
      <c r="E187" s="193"/>
      <c r="F187" s="193" t="s">
        <v>157</v>
      </c>
      <c r="G187" s="193" t="s">
        <v>158</v>
      </c>
      <c r="H187" s="199"/>
      <c r="I187" s="193" t="s">
        <v>159</v>
      </c>
      <c r="J187" s="199" t="s">
        <v>160</v>
      </c>
      <c r="K187" s="193" t="s">
        <v>281</v>
      </c>
      <c r="L187" s="200" t="s">
        <v>283</v>
      </c>
      <c r="M187" s="200"/>
      <c r="N187" s="201" t="s">
        <v>286</v>
      </c>
      <c r="O187" s="200" t="s">
        <v>160</v>
      </c>
      <c r="P187" s="200" t="s">
        <v>294</v>
      </c>
    </row>
    <row r="188" spans="1:16" s="17" customFormat="1" ht="12.75">
      <c r="A188" s="200"/>
      <c r="B188" s="198"/>
      <c r="C188" s="198"/>
      <c r="D188" s="193"/>
      <c r="E188" s="193"/>
      <c r="F188" s="193"/>
      <c r="G188" s="193"/>
      <c r="H188" s="199"/>
      <c r="I188" s="193"/>
      <c r="J188" s="199" t="s">
        <v>161</v>
      </c>
      <c r="K188" s="193"/>
      <c r="L188" s="200"/>
      <c r="M188" s="200"/>
      <c r="N188" s="201" t="s">
        <v>287</v>
      </c>
      <c r="O188" s="200" t="s">
        <v>290</v>
      </c>
      <c r="P188" s="200" t="s">
        <v>295</v>
      </c>
    </row>
    <row r="189" spans="1:16" ht="12.75">
      <c r="A189" s="200"/>
      <c r="B189" s="198"/>
      <c r="C189" s="198"/>
      <c r="D189" s="193"/>
      <c r="E189" s="193"/>
      <c r="F189" s="193"/>
      <c r="G189" s="193"/>
      <c r="H189" s="199"/>
      <c r="I189" s="193"/>
      <c r="J189" s="199" t="s">
        <v>291</v>
      </c>
      <c r="K189" s="193"/>
      <c r="L189" s="200"/>
      <c r="M189" s="200"/>
      <c r="N189" s="201"/>
      <c r="O189" s="193" t="s">
        <v>291</v>
      </c>
      <c r="P189" s="200"/>
    </row>
    <row r="190" spans="1:16" ht="12.75">
      <c r="A190" s="205"/>
      <c r="B190" s="203"/>
      <c r="C190" s="203"/>
      <c r="D190" s="204"/>
      <c r="E190" s="204"/>
      <c r="F190" s="204"/>
      <c r="G190" s="204"/>
      <c r="H190" s="199"/>
      <c r="I190" s="204"/>
      <c r="J190" s="199" t="s">
        <v>162</v>
      </c>
      <c r="K190" s="204"/>
      <c r="L190" s="205"/>
      <c r="M190" s="205"/>
      <c r="N190" s="206"/>
      <c r="O190" s="204" t="s">
        <v>162</v>
      </c>
      <c r="P190" s="205"/>
    </row>
    <row r="191" spans="1:16" ht="12.75">
      <c r="A191" s="205">
        <v>1</v>
      </c>
      <c r="B191" s="205">
        <v>2</v>
      </c>
      <c r="C191" s="87">
        <v>3</v>
      </c>
      <c r="D191" s="88">
        <v>4</v>
      </c>
      <c r="E191" s="88">
        <v>5</v>
      </c>
      <c r="F191" s="88">
        <v>6</v>
      </c>
      <c r="G191" s="88">
        <v>7</v>
      </c>
      <c r="H191" s="88">
        <v>8</v>
      </c>
      <c r="I191" s="88">
        <v>9</v>
      </c>
      <c r="J191" s="88">
        <v>10</v>
      </c>
      <c r="K191" s="88">
        <v>11</v>
      </c>
      <c r="L191" s="87">
        <v>12</v>
      </c>
      <c r="M191" s="87">
        <v>13</v>
      </c>
      <c r="N191" s="87">
        <v>14</v>
      </c>
      <c r="O191" s="87">
        <v>15</v>
      </c>
      <c r="P191" s="87">
        <v>16</v>
      </c>
    </row>
    <row r="192" spans="1:16" ht="12.75">
      <c r="A192" s="559">
        <v>854</v>
      </c>
      <c r="B192" s="556"/>
      <c r="C192" s="550" t="s">
        <v>202</v>
      </c>
      <c r="D192" s="551">
        <f>E192+M192</f>
        <v>10447001</v>
      </c>
      <c r="E192" s="582">
        <f>E193+E198+E201+E204+E210+E212+E217+E208+E195+E206</f>
        <v>10447001</v>
      </c>
      <c r="F192" s="551">
        <f>F193+F198+F201+F204+F208+F195+F206</f>
        <v>5013882</v>
      </c>
      <c r="G192" s="551">
        <f>G193+G198+G201+G204+G212+G217+G208+G195+G206</f>
        <v>2036479</v>
      </c>
      <c r="H192" s="582">
        <f>H210</f>
        <v>3252138</v>
      </c>
      <c r="I192" s="551">
        <f>I193+I198+I201+I204+I208+I195+I217</f>
        <v>144502</v>
      </c>
      <c r="J192" s="583"/>
      <c r="K192" s="554"/>
      <c r="L192" s="547"/>
      <c r="M192" s="547">
        <f>M193+M204</f>
        <v>0</v>
      </c>
      <c r="N192" s="548">
        <f>N193</f>
        <v>0</v>
      </c>
      <c r="O192" s="547">
        <v>0</v>
      </c>
      <c r="P192" s="584">
        <v>0</v>
      </c>
    </row>
    <row r="193" spans="1:16" ht="12.75">
      <c r="A193" s="258"/>
      <c r="B193" s="259">
        <v>85403</v>
      </c>
      <c r="C193" s="510" t="s">
        <v>134</v>
      </c>
      <c r="D193" s="223">
        <f>D194</f>
        <v>1272596</v>
      </c>
      <c r="E193" s="223">
        <f>E194</f>
        <v>1272596</v>
      </c>
      <c r="F193" s="223">
        <f>F194</f>
        <v>1055683</v>
      </c>
      <c r="G193" s="223">
        <f>G194</f>
        <v>177448</v>
      </c>
      <c r="H193" s="223">
        <v>0</v>
      </c>
      <c r="I193" s="223">
        <f>I194</f>
        <v>39465</v>
      </c>
      <c r="J193" s="224">
        <v>0</v>
      </c>
      <c r="K193" s="224">
        <v>0</v>
      </c>
      <c r="L193" s="224">
        <v>0</v>
      </c>
      <c r="M193" s="224">
        <f>M194</f>
        <v>0</v>
      </c>
      <c r="N193" s="227">
        <f>N194</f>
        <v>0</v>
      </c>
      <c r="O193" s="227">
        <v>0</v>
      </c>
      <c r="P193" s="227">
        <v>0</v>
      </c>
    </row>
    <row r="194" spans="1:16" s="17" customFormat="1" ht="12.75">
      <c r="A194" s="260"/>
      <c r="B194" s="513"/>
      <c r="C194" s="229" t="s">
        <v>316</v>
      </c>
      <c r="D194" s="230">
        <f>E194+M194</f>
        <v>1272596</v>
      </c>
      <c r="E194" s="230">
        <f>F194+G194+I194</f>
        <v>1272596</v>
      </c>
      <c r="F194" s="230">
        <v>1055683</v>
      </c>
      <c r="G194" s="230">
        <v>177448</v>
      </c>
      <c r="H194" s="230">
        <v>0</v>
      </c>
      <c r="I194" s="230">
        <v>39465</v>
      </c>
      <c r="J194" s="232">
        <v>0</v>
      </c>
      <c r="K194" s="232">
        <v>0</v>
      </c>
      <c r="L194" s="232">
        <v>0</v>
      </c>
      <c r="M194" s="232">
        <v>0</v>
      </c>
      <c r="N194" s="225">
        <v>0</v>
      </c>
      <c r="O194" s="225">
        <v>0</v>
      </c>
      <c r="P194" s="225">
        <v>0</v>
      </c>
    </row>
    <row r="195" spans="1:16" s="17" customFormat="1" ht="12.75">
      <c r="A195" s="260"/>
      <c r="B195" s="271">
        <v>85404</v>
      </c>
      <c r="C195" s="510" t="s">
        <v>343</v>
      </c>
      <c r="D195" s="223">
        <f>D196+D197</f>
        <v>62404</v>
      </c>
      <c r="E195" s="223">
        <f>E196+E197</f>
        <v>62404</v>
      </c>
      <c r="F195" s="223">
        <f>F196+F197</f>
        <v>59074</v>
      </c>
      <c r="G195" s="223">
        <f>G196+G197</f>
        <v>3008</v>
      </c>
      <c r="H195" s="223">
        <v>0</v>
      </c>
      <c r="I195" s="223">
        <f>I196+I197</f>
        <v>322</v>
      </c>
      <c r="J195" s="219">
        <v>0</v>
      </c>
      <c r="K195" s="224">
        <v>0</v>
      </c>
      <c r="L195" s="224">
        <v>0</v>
      </c>
      <c r="M195" s="224">
        <v>0</v>
      </c>
      <c r="N195" s="227">
        <v>0</v>
      </c>
      <c r="O195" s="227">
        <v>0</v>
      </c>
      <c r="P195" s="227">
        <v>0</v>
      </c>
    </row>
    <row r="196" spans="1:16" s="17" customFormat="1" ht="12.75">
      <c r="A196" s="260"/>
      <c r="B196" s="279"/>
      <c r="C196" s="229" t="s">
        <v>316</v>
      </c>
      <c r="D196" s="230">
        <f>E196+M196</f>
        <v>43552</v>
      </c>
      <c r="E196" s="230">
        <f>SUM(F196:L196)</f>
        <v>43552</v>
      </c>
      <c r="F196" s="230">
        <v>42222</v>
      </c>
      <c r="G196" s="230">
        <v>1008</v>
      </c>
      <c r="H196" s="230">
        <v>0</v>
      </c>
      <c r="I196" s="230">
        <v>322</v>
      </c>
      <c r="J196" s="231">
        <v>0</v>
      </c>
      <c r="K196" s="232">
        <v>0</v>
      </c>
      <c r="L196" s="232">
        <v>0</v>
      </c>
      <c r="M196" s="232">
        <v>0</v>
      </c>
      <c r="N196" s="225">
        <v>0</v>
      </c>
      <c r="O196" s="225">
        <v>0</v>
      </c>
      <c r="P196" s="225">
        <v>0</v>
      </c>
    </row>
    <row r="197" spans="1:16" s="17" customFormat="1" ht="12.75">
      <c r="A197" s="260"/>
      <c r="B197" s="279"/>
      <c r="C197" s="229" t="s">
        <v>204</v>
      </c>
      <c r="D197" s="230">
        <f>E197</f>
        <v>18852</v>
      </c>
      <c r="E197" s="230">
        <f>SUM(F197:L197)</f>
        <v>18852</v>
      </c>
      <c r="F197" s="230">
        <v>16852</v>
      </c>
      <c r="G197" s="230">
        <v>2000</v>
      </c>
      <c r="H197" s="230">
        <v>0</v>
      </c>
      <c r="I197" s="230">
        <v>0</v>
      </c>
      <c r="J197" s="231">
        <v>0</v>
      </c>
      <c r="K197" s="232">
        <v>0</v>
      </c>
      <c r="L197" s="232">
        <v>0</v>
      </c>
      <c r="M197" s="232">
        <v>0</v>
      </c>
      <c r="N197" s="225">
        <v>0</v>
      </c>
      <c r="O197" s="225">
        <v>0</v>
      </c>
      <c r="P197" s="225">
        <v>0</v>
      </c>
    </row>
    <row r="198" spans="1:16" ht="12.75">
      <c r="A198" s="248"/>
      <c r="B198" s="226">
        <v>85406</v>
      </c>
      <c r="C198" s="221" t="s">
        <v>203</v>
      </c>
      <c r="D198" s="223">
        <f>D199+D200</f>
        <v>1076303</v>
      </c>
      <c r="E198" s="223">
        <f>E199+E200</f>
        <v>1076303</v>
      </c>
      <c r="F198" s="223">
        <f>F199+F200</f>
        <v>926843</v>
      </c>
      <c r="G198" s="223">
        <f>G199+G200</f>
        <v>148990</v>
      </c>
      <c r="H198" s="223">
        <v>0</v>
      </c>
      <c r="I198" s="223">
        <f>I199+I200</f>
        <v>470</v>
      </c>
      <c r="J198" s="219">
        <v>0</v>
      </c>
      <c r="K198" s="224">
        <v>0</v>
      </c>
      <c r="L198" s="224">
        <v>0</v>
      </c>
      <c r="M198" s="224">
        <v>0</v>
      </c>
      <c r="N198" s="227">
        <v>0</v>
      </c>
      <c r="O198" s="227">
        <v>0</v>
      </c>
      <c r="P198" s="227">
        <v>0</v>
      </c>
    </row>
    <row r="199" spans="1:16" ht="12.75">
      <c r="A199" s="260"/>
      <c r="B199" s="279"/>
      <c r="C199" s="229" t="s">
        <v>204</v>
      </c>
      <c r="D199" s="230">
        <f>E199</f>
        <v>477084</v>
      </c>
      <c r="E199" s="230">
        <f>F199+G199+I199</f>
        <v>477084</v>
      </c>
      <c r="F199" s="230">
        <v>416843</v>
      </c>
      <c r="G199" s="230">
        <v>60041</v>
      </c>
      <c r="H199" s="230">
        <v>0</v>
      </c>
      <c r="I199" s="230">
        <v>200</v>
      </c>
      <c r="J199" s="232">
        <v>0</v>
      </c>
      <c r="K199" s="224">
        <v>0</v>
      </c>
      <c r="L199" s="224">
        <v>0</v>
      </c>
      <c r="M199" s="224">
        <v>0</v>
      </c>
      <c r="N199" s="225">
        <v>0</v>
      </c>
      <c r="O199" s="225">
        <v>0</v>
      </c>
      <c r="P199" s="225">
        <v>0</v>
      </c>
    </row>
    <row r="200" spans="1:16" ht="12.75">
      <c r="A200" s="260"/>
      <c r="B200" s="278"/>
      <c r="C200" s="229" t="s">
        <v>205</v>
      </c>
      <c r="D200" s="230">
        <f>E200</f>
        <v>599219</v>
      </c>
      <c r="E200" s="230">
        <f>SUM(F200:L200)</f>
        <v>599219</v>
      </c>
      <c r="F200" s="230">
        <v>510000</v>
      </c>
      <c r="G200" s="230">
        <v>88949</v>
      </c>
      <c r="H200" s="230">
        <v>0</v>
      </c>
      <c r="I200" s="230">
        <v>270</v>
      </c>
      <c r="J200" s="232">
        <v>0</v>
      </c>
      <c r="K200" s="232">
        <v>0</v>
      </c>
      <c r="L200" s="232">
        <v>0</v>
      </c>
      <c r="M200" s="232">
        <v>0</v>
      </c>
      <c r="N200" s="225">
        <v>0</v>
      </c>
      <c r="O200" s="225">
        <v>0</v>
      </c>
      <c r="P200" s="225">
        <v>0</v>
      </c>
    </row>
    <row r="201" spans="1:16" ht="12.75">
      <c r="A201" s="248"/>
      <c r="B201" s="226">
        <v>85410</v>
      </c>
      <c r="C201" s="221" t="s">
        <v>206</v>
      </c>
      <c r="D201" s="223">
        <f>D202+D203</f>
        <v>2461439</v>
      </c>
      <c r="E201" s="223">
        <f>E202+E203</f>
        <v>2461439</v>
      </c>
      <c r="F201" s="223">
        <f>F202+F203</f>
        <v>1494642</v>
      </c>
      <c r="G201" s="223">
        <f>G202+G203</f>
        <v>957679</v>
      </c>
      <c r="H201" s="223">
        <v>0</v>
      </c>
      <c r="I201" s="223">
        <f>I202+I203</f>
        <v>9118</v>
      </c>
      <c r="J201" s="219">
        <v>0</v>
      </c>
      <c r="K201" s="224">
        <v>0</v>
      </c>
      <c r="L201" s="224">
        <v>0</v>
      </c>
      <c r="M201" s="224">
        <v>0</v>
      </c>
      <c r="N201" s="227">
        <v>0</v>
      </c>
      <c r="O201" s="227">
        <v>0</v>
      </c>
      <c r="P201" s="227">
        <v>0</v>
      </c>
    </row>
    <row r="202" spans="1:16" ht="12.75">
      <c r="A202" s="260"/>
      <c r="B202" s="279"/>
      <c r="C202" s="229" t="s">
        <v>186</v>
      </c>
      <c r="D202" s="230">
        <f>E202</f>
        <v>2151045</v>
      </c>
      <c r="E202" s="230">
        <f>F202+G202+I202</f>
        <v>2151045</v>
      </c>
      <c r="F202" s="230">
        <v>1379317</v>
      </c>
      <c r="G202" s="230">
        <v>768310</v>
      </c>
      <c r="H202" s="230">
        <v>0</v>
      </c>
      <c r="I202" s="230">
        <v>3418</v>
      </c>
      <c r="J202" s="232">
        <v>0</v>
      </c>
      <c r="K202" s="232">
        <v>0</v>
      </c>
      <c r="L202" s="232">
        <v>0</v>
      </c>
      <c r="M202" s="232">
        <v>0</v>
      </c>
      <c r="N202" s="225">
        <v>0</v>
      </c>
      <c r="O202" s="225">
        <v>0</v>
      </c>
      <c r="P202" s="225">
        <v>0</v>
      </c>
    </row>
    <row r="203" spans="1:16" ht="12.75">
      <c r="A203" s="260"/>
      <c r="B203" s="279"/>
      <c r="C203" s="229" t="s">
        <v>321</v>
      </c>
      <c r="D203" s="230">
        <f>E203</f>
        <v>310394</v>
      </c>
      <c r="E203" s="230">
        <f>F203+G203+I203</f>
        <v>310394</v>
      </c>
      <c r="F203" s="230">
        <v>115325</v>
      </c>
      <c r="G203" s="230">
        <v>189369</v>
      </c>
      <c r="H203" s="230">
        <v>0</v>
      </c>
      <c r="I203" s="230">
        <v>5700</v>
      </c>
      <c r="J203" s="232">
        <v>0</v>
      </c>
      <c r="K203" s="232">
        <v>0</v>
      </c>
      <c r="L203" s="232">
        <v>0</v>
      </c>
      <c r="M203" s="232">
        <v>0</v>
      </c>
      <c r="N203" s="225">
        <v>0</v>
      </c>
      <c r="O203" s="225">
        <v>0</v>
      </c>
      <c r="P203" s="225">
        <v>0</v>
      </c>
    </row>
    <row r="204" spans="1:16" ht="12.75">
      <c r="A204" s="248"/>
      <c r="B204" s="226">
        <v>85411</v>
      </c>
      <c r="C204" s="221" t="s">
        <v>136</v>
      </c>
      <c r="D204" s="223">
        <f>D205</f>
        <v>1271316</v>
      </c>
      <c r="E204" s="223">
        <f>E205</f>
        <v>1271316</v>
      </c>
      <c r="F204" s="223">
        <f>F205</f>
        <v>969271</v>
      </c>
      <c r="G204" s="223">
        <f>G205</f>
        <v>297045</v>
      </c>
      <c r="H204" s="223">
        <v>0</v>
      </c>
      <c r="I204" s="223">
        <f>I205</f>
        <v>5000</v>
      </c>
      <c r="J204" s="219">
        <v>0</v>
      </c>
      <c r="K204" s="224">
        <v>0</v>
      </c>
      <c r="L204" s="224">
        <v>0</v>
      </c>
      <c r="M204" s="224">
        <v>0</v>
      </c>
      <c r="N204" s="227">
        <v>0</v>
      </c>
      <c r="O204" s="227">
        <v>0</v>
      </c>
      <c r="P204" s="227">
        <v>0</v>
      </c>
    </row>
    <row r="205" spans="1:16" ht="12.75">
      <c r="A205" s="260"/>
      <c r="B205" s="278"/>
      <c r="C205" s="229" t="s">
        <v>321</v>
      </c>
      <c r="D205" s="230">
        <f>E205</f>
        <v>1271316</v>
      </c>
      <c r="E205" s="230">
        <f>F205+G205+I205</f>
        <v>1271316</v>
      </c>
      <c r="F205" s="230">
        <v>969271</v>
      </c>
      <c r="G205" s="230">
        <v>297045</v>
      </c>
      <c r="H205" s="230">
        <v>0</v>
      </c>
      <c r="I205" s="230">
        <v>5000</v>
      </c>
      <c r="J205" s="232">
        <v>0</v>
      </c>
      <c r="K205" s="232">
        <v>0</v>
      </c>
      <c r="L205" s="232">
        <v>0</v>
      </c>
      <c r="M205" s="232">
        <v>0</v>
      </c>
      <c r="N205" s="225">
        <v>0</v>
      </c>
      <c r="O205" s="225">
        <v>0</v>
      </c>
      <c r="P205" s="225">
        <v>0</v>
      </c>
    </row>
    <row r="206" spans="1:16" ht="12.75">
      <c r="A206" s="260"/>
      <c r="B206" s="259">
        <v>85417</v>
      </c>
      <c r="C206" s="221" t="s">
        <v>409</v>
      </c>
      <c r="D206" s="223">
        <f aca="true" t="shared" si="3" ref="D206:I206">D207</f>
        <v>263220</v>
      </c>
      <c r="E206" s="223">
        <f t="shared" si="3"/>
        <v>263220</v>
      </c>
      <c r="F206" s="223">
        <f t="shared" si="3"/>
        <v>71670</v>
      </c>
      <c r="G206" s="223">
        <f t="shared" si="3"/>
        <v>191550</v>
      </c>
      <c r="H206" s="223">
        <f t="shared" si="3"/>
        <v>0</v>
      </c>
      <c r="I206" s="223">
        <f t="shared" si="3"/>
        <v>0</v>
      </c>
      <c r="J206" s="224">
        <v>0</v>
      </c>
      <c r="K206" s="224">
        <v>0</v>
      </c>
      <c r="L206" s="224">
        <v>0</v>
      </c>
      <c r="M206" s="224">
        <v>0</v>
      </c>
      <c r="N206" s="227">
        <v>0</v>
      </c>
      <c r="O206" s="227">
        <v>0</v>
      </c>
      <c r="P206" s="227">
        <v>0</v>
      </c>
    </row>
    <row r="207" spans="1:16" ht="12.75">
      <c r="A207" s="260"/>
      <c r="B207" s="513"/>
      <c r="C207" s="229" t="s">
        <v>186</v>
      </c>
      <c r="D207" s="230">
        <f>E207+M207</f>
        <v>263220</v>
      </c>
      <c r="E207" s="230">
        <f>SUM(F207:L207)</f>
        <v>263220</v>
      </c>
      <c r="F207" s="230">
        <v>71670</v>
      </c>
      <c r="G207" s="230">
        <v>191550</v>
      </c>
      <c r="H207" s="230"/>
      <c r="I207" s="230">
        <v>0</v>
      </c>
      <c r="J207" s="232">
        <v>0</v>
      </c>
      <c r="K207" s="232">
        <v>0</v>
      </c>
      <c r="L207" s="232">
        <v>0</v>
      </c>
      <c r="M207" s="232">
        <v>0</v>
      </c>
      <c r="N207" s="225">
        <v>0</v>
      </c>
      <c r="O207" s="225">
        <v>0</v>
      </c>
      <c r="P207" s="225">
        <v>0</v>
      </c>
    </row>
    <row r="208" spans="1:16" ht="12.75">
      <c r="A208" s="260"/>
      <c r="B208" s="271">
        <v>85419</v>
      </c>
      <c r="C208" s="221" t="s">
        <v>318</v>
      </c>
      <c r="D208" s="223">
        <f>D209</f>
        <v>463430</v>
      </c>
      <c r="E208" s="223">
        <f>E209</f>
        <v>463430</v>
      </c>
      <c r="F208" s="223">
        <f>F209</f>
        <v>436699</v>
      </c>
      <c r="G208" s="223">
        <f>G209</f>
        <v>21604</v>
      </c>
      <c r="H208" s="223">
        <f>H2118</f>
        <v>0</v>
      </c>
      <c r="I208" s="223">
        <f>I209</f>
        <v>5127</v>
      </c>
      <c r="J208" s="224">
        <v>0</v>
      </c>
      <c r="K208" s="224">
        <v>0</v>
      </c>
      <c r="L208" s="224">
        <v>0</v>
      </c>
      <c r="M208" s="224">
        <v>0</v>
      </c>
      <c r="N208" s="227">
        <v>0</v>
      </c>
      <c r="O208" s="227">
        <v>0</v>
      </c>
      <c r="P208" s="227">
        <v>0</v>
      </c>
    </row>
    <row r="209" spans="1:16" ht="12.75">
      <c r="A209" s="260"/>
      <c r="B209" s="279"/>
      <c r="C209" s="229" t="s">
        <v>316</v>
      </c>
      <c r="D209" s="230">
        <f>E209+M209</f>
        <v>463430</v>
      </c>
      <c r="E209" s="230">
        <f>SUM(F209:L209)</f>
        <v>463430</v>
      </c>
      <c r="F209" s="230">
        <v>436699</v>
      </c>
      <c r="G209" s="230">
        <v>21604</v>
      </c>
      <c r="H209" s="230">
        <v>0</v>
      </c>
      <c r="I209" s="230">
        <v>5127</v>
      </c>
      <c r="J209" s="232">
        <v>0</v>
      </c>
      <c r="K209" s="232">
        <v>0</v>
      </c>
      <c r="L209" s="232">
        <v>0</v>
      </c>
      <c r="M209" s="232">
        <v>0</v>
      </c>
      <c r="N209" s="225">
        <v>0</v>
      </c>
      <c r="O209" s="225">
        <v>0</v>
      </c>
      <c r="P209" s="225">
        <v>0</v>
      </c>
    </row>
    <row r="210" spans="1:16" ht="12.75">
      <c r="A210" s="248"/>
      <c r="B210" s="226">
        <v>85420</v>
      </c>
      <c r="C210" s="221" t="s">
        <v>207</v>
      </c>
      <c r="D210" s="223">
        <f>E210</f>
        <v>3252138</v>
      </c>
      <c r="E210" s="223">
        <f>E211</f>
        <v>3252138</v>
      </c>
      <c r="F210" s="223">
        <v>0</v>
      </c>
      <c r="G210" s="223">
        <v>0</v>
      </c>
      <c r="H210" s="291">
        <f>H211</f>
        <v>3252138</v>
      </c>
      <c r="I210" s="223">
        <f>I211</f>
        <v>0</v>
      </c>
      <c r="J210" s="224">
        <v>0</v>
      </c>
      <c r="K210" s="224">
        <v>0</v>
      </c>
      <c r="L210" s="224">
        <v>0</v>
      </c>
      <c r="M210" s="224">
        <v>0</v>
      </c>
      <c r="N210" s="227">
        <v>0</v>
      </c>
      <c r="O210" s="227">
        <v>0</v>
      </c>
      <c r="P210" s="227">
        <v>0</v>
      </c>
    </row>
    <row r="211" spans="1:16" ht="12.75">
      <c r="A211" s="260"/>
      <c r="B211" s="278"/>
      <c r="C211" s="229" t="s">
        <v>208</v>
      </c>
      <c r="D211" s="230">
        <f>E211</f>
        <v>3252138</v>
      </c>
      <c r="E211" s="230">
        <f>H211</f>
        <v>3252138</v>
      </c>
      <c r="F211" s="230">
        <v>0</v>
      </c>
      <c r="G211" s="230">
        <v>0</v>
      </c>
      <c r="H211" s="292">
        <v>3252138</v>
      </c>
      <c r="I211" s="230">
        <v>0</v>
      </c>
      <c r="J211" s="231">
        <v>0</v>
      </c>
      <c r="K211" s="232">
        <v>0</v>
      </c>
      <c r="L211" s="232">
        <v>0</v>
      </c>
      <c r="M211" s="232">
        <v>0</v>
      </c>
      <c r="N211" s="225">
        <v>0</v>
      </c>
      <c r="O211" s="225">
        <v>0</v>
      </c>
      <c r="P211" s="225">
        <v>0</v>
      </c>
    </row>
    <row r="212" spans="1:16" ht="12.75">
      <c r="A212" s="248"/>
      <c r="B212" s="226">
        <v>85446</v>
      </c>
      <c r="C212" s="221" t="s">
        <v>209</v>
      </c>
      <c r="D212" s="223">
        <f>SUM(D213:D216)</f>
        <v>7433</v>
      </c>
      <c r="E212" s="223">
        <f>SUM(E213:E216)</f>
        <v>7433</v>
      </c>
      <c r="F212" s="223">
        <v>0</v>
      </c>
      <c r="G212" s="223">
        <f>SUM(G213:G216)</f>
        <v>7433</v>
      </c>
      <c r="H212" s="223">
        <v>0</v>
      </c>
      <c r="I212" s="223">
        <v>0</v>
      </c>
      <c r="J212" s="224">
        <v>0</v>
      </c>
      <c r="K212" s="224">
        <v>0</v>
      </c>
      <c r="L212" s="224">
        <v>0</v>
      </c>
      <c r="M212" s="224">
        <v>0</v>
      </c>
      <c r="N212" s="227">
        <v>0</v>
      </c>
      <c r="O212" s="227">
        <v>0</v>
      </c>
      <c r="P212" s="227">
        <v>0</v>
      </c>
    </row>
    <row r="213" spans="1:16" ht="12.75">
      <c r="A213" s="260"/>
      <c r="B213" s="279"/>
      <c r="C213" s="229" t="s">
        <v>204</v>
      </c>
      <c r="D213" s="230">
        <f>E213</f>
        <v>2203</v>
      </c>
      <c r="E213" s="230">
        <f>G213</f>
        <v>2203</v>
      </c>
      <c r="F213" s="230">
        <v>0</v>
      </c>
      <c r="G213" s="230">
        <v>2203</v>
      </c>
      <c r="H213" s="230">
        <v>0</v>
      </c>
      <c r="I213" s="230">
        <v>0</v>
      </c>
      <c r="J213" s="232">
        <v>0</v>
      </c>
      <c r="K213" s="232">
        <v>0</v>
      </c>
      <c r="L213" s="232">
        <v>0</v>
      </c>
      <c r="M213" s="232">
        <v>0</v>
      </c>
      <c r="N213" s="225">
        <v>0</v>
      </c>
      <c r="O213" s="225">
        <v>0</v>
      </c>
      <c r="P213" s="225">
        <v>0</v>
      </c>
    </row>
    <row r="214" spans="1:16" ht="12.75">
      <c r="A214" s="260"/>
      <c r="B214" s="279"/>
      <c r="C214" s="229" t="s">
        <v>205</v>
      </c>
      <c r="D214" s="230">
        <f>E214</f>
        <v>2907</v>
      </c>
      <c r="E214" s="230">
        <f>G214</f>
        <v>2907</v>
      </c>
      <c r="F214" s="230">
        <v>0</v>
      </c>
      <c r="G214" s="230">
        <v>2907</v>
      </c>
      <c r="H214" s="230">
        <v>0</v>
      </c>
      <c r="I214" s="230">
        <v>0</v>
      </c>
      <c r="J214" s="232">
        <v>0</v>
      </c>
      <c r="K214" s="232">
        <v>0</v>
      </c>
      <c r="L214" s="232">
        <v>0</v>
      </c>
      <c r="M214" s="232">
        <v>0</v>
      </c>
      <c r="N214" s="225">
        <v>0</v>
      </c>
      <c r="O214" s="225">
        <v>0</v>
      </c>
      <c r="P214" s="225">
        <v>0</v>
      </c>
    </row>
    <row r="215" spans="1:16" ht="12.75">
      <c r="A215" s="200"/>
      <c r="B215" s="273"/>
      <c r="C215" s="229" t="s">
        <v>321</v>
      </c>
      <c r="D215" s="230">
        <f>E215</f>
        <v>1208</v>
      </c>
      <c r="E215" s="230">
        <f>G215</f>
        <v>1208</v>
      </c>
      <c r="F215" s="230">
        <v>0</v>
      </c>
      <c r="G215" s="230">
        <v>1208</v>
      </c>
      <c r="H215" s="230">
        <v>0</v>
      </c>
      <c r="I215" s="230">
        <v>0</v>
      </c>
      <c r="J215" s="232">
        <v>0</v>
      </c>
      <c r="K215" s="232">
        <v>0</v>
      </c>
      <c r="L215" s="232">
        <v>0</v>
      </c>
      <c r="M215" s="232">
        <v>0</v>
      </c>
      <c r="N215" s="225">
        <v>0</v>
      </c>
      <c r="O215" s="225">
        <v>0</v>
      </c>
      <c r="P215" s="225">
        <v>0</v>
      </c>
    </row>
    <row r="216" spans="1:16" ht="12.75">
      <c r="A216" s="200"/>
      <c r="B216" s="274"/>
      <c r="C216" s="229" t="s">
        <v>319</v>
      </c>
      <c r="D216" s="230">
        <f>E216</f>
        <v>1115</v>
      </c>
      <c r="E216" s="230">
        <f>G216</f>
        <v>1115</v>
      </c>
      <c r="F216" s="230">
        <v>0</v>
      </c>
      <c r="G216" s="230">
        <v>1115</v>
      </c>
      <c r="H216" s="230">
        <v>0</v>
      </c>
      <c r="I216" s="230">
        <v>0</v>
      </c>
      <c r="J216" s="232">
        <v>0</v>
      </c>
      <c r="K216" s="232">
        <v>0</v>
      </c>
      <c r="L216" s="232">
        <v>0</v>
      </c>
      <c r="M216" s="232">
        <v>0</v>
      </c>
      <c r="N216" s="225">
        <v>0</v>
      </c>
      <c r="O216" s="225">
        <v>0</v>
      </c>
      <c r="P216" s="225">
        <v>0</v>
      </c>
    </row>
    <row r="217" spans="1:16" ht="12.75">
      <c r="A217" s="248"/>
      <c r="B217" s="226">
        <v>85495</v>
      </c>
      <c r="C217" s="221" t="s">
        <v>170</v>
      </c>
      <c r="D217" s="223">
        <f>SUM(D218:D222)</f>
        <v>316722</v>
      </c>
      <c r="E217" s="223">
        <f>SUM(E218:E222)</f>
        <v>316722</v>
      </c>
      <c r="F217" s="223">
        <v>0</v>
      </c>
      <c r="G217" s="223">
        <f>SUM(G218:G222)</f>
        <v>231722</v>
      </c>
      <c r="H217" s="223">
        <v>0</v>
      </c>
      <c r="I217" s="223">
        <f>I222</f>
        <v>85000</v>
      </c>
      <c r="J217" s="219">
        <v>0</v>
      </c>
      <c r="K217" s="224">
        <v>0</v>
      </c>
      <c r="L217" s="224">
        <v>0</v>
      </c>
      <c r="M217" s="224">
        <v>0</v>
      </c>
      <c r="N217" s="227">
        <v>0</v>
      </c>
      <c r="O217" s="227">
        <v>0</v>
      </c>
      <c r="P217" s="227">
        <v>0</v>
      </c>
    </row>
    <row r="218" spans="1:16" ht="12.75">
      <c r="A218" s="260"/>
      <c r="B218" s="279"/>
      <c r="C218" s="229" t="s">
        <v>316</v>
      </c>
      <c r="D218" s="230">
        <f>E218</f>
        <v>10775</v>
      </c>
      <c r="E218" s="230">
        <v>10775</v>
      </c>
      <c r="F218" s="230">
        <v>0</v>
      </c>
      <c r="G218" s="230">
        <v>10775</v>
      </c>
      <c r="H218" s="230">
        <v>0</v>
      </c>
      <c r="I218" s="230">
        <v>0</v>
      </c>
      <c r="J218" s="232">
        <v>0</v>
      </c>
      <c r="K218" s="232">
        <v>0</v>
      </c>
      <c r="L218" s="232">
        <v>0</v>
      </c>
      <c r="M218" s="232">
        <v>0</v>
      </c>
      <c r="N218" s="225">
        <v>0</v>
      </c>
      <c r="O218" s="225">
        <v>0</v>
      </c>
      <c r="P218" s="225">
        <v>0</v>
      </c>
    </row>
    <row r="219" spans="1:16" ht="12.75">
      <c r="A219" s="260"/>
      <c r="B219" s="279"/>
      <c r="C219" s="229" t="s">
        <v>204</v>
      </c>
      <c r="D219" s="230">
        <f>E219</f>
        <v>5135</v>
      </c>
      <c r="E219" s="230">
        <f>G219</f>
        <v>5135</v>
      </c>
      <c r="F219" s="230">
        <v>0</v>
      </c>
      <c r="G219" s="230">
        <v>5135</v>
      </c>
      <c r="H219" s="230">
        <v>0</v>
      </c>
      <c r="I219" s="230">
        <v>0</v>
      </c>
      <c r="J219" s="232">
        <v>0</v>
      </c>
      <c r="K219" s="232">
        <v>0</v>
      </c>
      <c r="L219" s="232">
        <v>0</v>
      </c>
      <c r="M219" s="232">
        <v>0</v>
      </c>
      <c r="N219" s="225">
        <v>0</v>
      </c>
      <c r="O219" s="225">
        <v>0</v>
      </c>
      <c r="P219" s="225">
        <v>0</v>
      </c>
    </row>
    <row r="220" spans="1:16" ht="12.75">
      <c r="A220" s="260"/>
      <c r="B220" s="279"/>
      <c r="C220" s="229" t="s">
        <v>205</v>
      </c>
      <c r="D220" s="230">
        <f>E220</f>
        <v>962</v>
      </c>
      <c r="E220" s="230">
        <f>G220</f>
        <v>962</v>
      </c>
      <c r="F220" s="230">
        <v>0</v>
      </c>
      <c r="G220" s="230">
        <v>962</v>
      </c>
      <c r="H220" s="230">
        <v>0</v>
      </c>
      <c r="I220" s="230">
        <v>0</v>
      </c>
      <c r="J220" s="232">
        <v>0</v>
      </c>
      <c r="K220" s="232">
        <v>0</v>
      </c>
      <c r="L220" s="232">
        <v>0</v>
      </c>
      <c r="M220" s="232">
        <v>0</v>
      </c>
      <c r="N220" s="225">
        <v>0</v>
      </c>
      <c r="O220" s="225">
        <v>0</v>
      </c>
      <c r="P220" s="225">
        <v>0</v>
      </c>
    </row>
    <row r="221" spans="1:16" ht="12.75">
      <c r="A221" s="260"/>
      <c r="B221" s="279"/>
      <c r="C221" s="229" t="s">
        <v>321</v>
      </c>
      <c r="D221" s="293">
        <f>E221</f>
        <v>0</v>
      </c>
      <c r="E221" s="293">
        <f>G221</f>
        <v>0</v>
      </c>
      <c r="F221" s="293">
        <v>0</v>
      </c>
      <c r="G221" s="293">
        <v>0</v>
      </c>
      <c r="H221" s="293">
        <v>0</v>
      </c>
      <c r="I221" s="293">
        <v>0</v>
      </c>
      <c r="J221" s="294">
        <v>0</v>
      </c>
      <c r="K221" s="232">
        <v>0</v>
      </c>
      <c r="L221" s="232">
        <v>0</v>
      </c>
      <c r="M221" s="232">
        <v>0</v>
      </c>
      <c r="N221" s="225">
        <v>0</v>
      </c>
      <c r="O221" s="225">
        <v>0</v>
      </c>
      <c r="P221" s="225">
        <v>0</v>
      </c>
    </row>
    <row r="222" spans="1:16" ht="12.75">
      <c r="A222" s="262"/>
      <c r="B222" s="278"/>
      <c r="C222" s="229" t="s">
        <v>420</v>
      </c>
      <c r="D222" s="230">
        <f>E222</f>
        <v>299850</v>
      </c>
      <c r="E222" s="230">
        <f>I222+G222</f>
        <v>299850</v>
      </c>
      <c r="F222" s="230">
        <v>0</v>
      </c>
      <c r="G222" s="230">
        <v>214850</v>
      </c>
      <c r="H222" s="230">
        <v>0</v>
      </c>
      <c r="I222" s="230">
        <v>85000</v>
      </c>
      <c r="J222" s="232">
        <v>0</v>
      </c>
      <c r="K222" s="232">
        <v>0</v>
      </c>
      <c r="L222" s="232">
        <v>0</v>
      </c>
      <c r="M222" s="232">
        <v>0</v>
      </c>
      <c r="N222" s="225">
        <v>0</v>
      </c>
      <c r="O222" s="225">
        <v>0</v>
      </c>
      <c r="P222" s="225">
        <v>0</v>
      </c>
    </row>
    <row r="223" spans="1:16" ht="12.75">
      <c r="A223" s="295"/>
      <c r="B223" s="173"/>
      <c r="C223" s="264"/>
      <c r="D223" s="269"/>
      <c r="E223" s="269"/>
      <c r="F223" s="269"/>
      <c r="G223" s="269"/>
      <c r="H223" s="269"/>
      <c r="I223" s="269"/>
      <c r="J223" s="268"/>
      <c r="K223" s="268"/>
      <c r="L223" s="268"/>
      <c r="M223" s="268"/>
      <c r="N223" s="242"/>
      <c r="O223" s="242"/>
      <c r="P223" s="242"/>
    </row>
    <row r="224" spans="1:16" ht="15">
      <c r="A224" s="295"/>
      <c r="B224" s="173"/>
      <c r="C224" s="264"/>
      <c r="D224" s="269"/>
      <c r="E224" s="269"/>
      <c r="F224" s="138"/>
      <c r="G224" s="138"/>
      <c r="H224" s="266" t="s">
        <v>444</v>
      </c>
      <c r="I224" s="138"/>
      <c r="J224" s="268"/>
      <c r="K224" s="268"/>
      <c r="L224" s="268"/>
      <c r="M224" s="268"/>
      <c r="N224" s="242"/>
      <c r="O224" s="242"/>
      <c r="P224" s="242"/>
    </row>
    <row r="225" spans="1:16" ht="15">
      <c r="A225" s="295"/>
      <c r="B225" s="173"/>
      <c r="C225" s="264"/>
      <c r="D225" s="138"/>
      <c r="E225" s="138"/>
      <c r="F225" s="70"/>
      <c r="G225" s="138"/>
      <c r="H225" s="138"/>
      <c r="I225" s="138"/>
      <c r="J225" s="296"/>
      <c r="K225" s="297"/>
      <c r="L225" s="297"/>
      <c r="M225" s="172"/>
      <c r="N225" s="172"/>
      <c r="O225" s="172"/>
      <c r="P225" s="172"/>
    </row>
    <row r="226" spans="1:16" ht="12.75">
      <c r="A226" s="243"/>
      <c r="B226" s="181"/>
      <c r="C226" s="181"/>
      <c r="D226" s="182"/>
      <c r="E226" s="183"/>
      <c r="F226" s="184"/>
      <c r="G226" s="185" t="s">
        <v>67</v>
      </c>
      <c r="H226" s="186"/>
      <c r="I226" s="186"/>
      <c r="J226" s="187"/>
      <c r="K226" s="187"/>
      <c r="L226" s="188"/>
      <c r="M226" s="189"/>
      <c r="N226" s="190"/>
      <c r="O226" s="190"/>
      <c r="P226" s="191"/>
    </row>
    <row r="227" spans="1:16" ht="12.75">
      <c r="A227" s="244"/>
      <c r="B227" s="192"/>
      <c r="C227" s="192"/>
      <c r="D227" s="193"/>
      <c r="E227" s="245"/>
      <c r="F227" s="195"/>
      <c r="G227" s="196" t="s">
        <v>139</v>
      </c>
      <c r="H227" s="196"/>
      <c r="I227" s="196"/>
      <c r="J227" s="197"/>
      <c r="K227" s="197"/>
      <c r="L227" s="191"/>
      <c r="M227" s="192"/>
      <c r="N227" s="189" t="s">
        <v>139</v>
      </c>
      <c r="O227" s="190"/>
      <c r="P227" s="191"/>
    </row>
    <row r="228" spans="1:16" ht="12.75">
      <c r="A228" s="200" t="s">
        <v>1</v>
      </c>
      <c r="B228" s="198" t="s">
        <v>2</v>
      </c>
      <c r="C228" s="198" t="s">
        <v>140</v>
      </c>
      <c r="D228" s="193"/>
      <c r="E228" s="193"/>
      <c r="F228" s="193" t="s">
        <v>141</v>
      </c>
      <c r="G228" s="193" t="s">
        <v>6</v>
      </c>
      <c r="H228" s="199" t="s">
        <v>142</v>
      </c>
      <c r="I228" s="193" t="s">
        <v>143</v>
      </c>
      <c r="J228" s="199" t="s">
        <v>144</v>
      </c>
      <c r="K228" s="193" t="s">
        <v>145</v>
      </c>
      <c r="L228" s="200" t="s">
        <v>6</v>
      </c>
      <c r="M228" s="200" t="s">
        <v>145</v>
      </c>
      <c r="N228" s="201"/>
      <c r="O228" s="169" t="s">
        <v>139</v>
      </c>
      <c r="P228" s="169"/>
    </row>
    <row r="229" spans="1:16" ht="12.75">
      <c r="A229" s="200"/>
      <c r="B229" s="198"/>
      <c r="C229" s="198"/>
      <c r="D229" s="193" t="s">
        <v>66</v>
      </c>
      <c r="E229" s="193" t="s">
        <v>6</v>
      </c>
      <c r="F229" s="193" t="s">
        <v>146</v>
      </c>
      <c r="G229" s="193" t="s">
        <v>147</v>
      </c>
      <c r="H229" s="199" t="s">
        <v>148</v>
      </c>
      <c r="I229" s="193" t="s">
        <v>149</v>
      </c>
      <c r="J229" s="199" t="s">
        <v>150</v>
      </c>
      <c r="K229" s="193" t="s">
        <v>279</v>
      </c>
      <c r="L229" s="200" t="s">
        <v>226</v>
      </c>
      <c r="M229" s="200" t="s">
        <v>151</v>
      </c>
      <c r="N229" s="202" t="s">
        <v>284</v>
      </c>
      <c r="O229" s="200" t="s">
        <v>288</v>
      </c>
      <c r="P229" s="200" t="s">
        <v>292</v>
      </c>
    </row>
    <row r="230" spans="1:16" ht="12.75">
      <c r="A230" s="200"/>
      <c r="B230" s="198"/>
      <c r="C230" s="198"/>
      <c r="D230" s="193" t="s">
        <v>399</v>
      </c>
      <c r="E230" s="193" t="s">
        <v>152</v>
      </c>
      <c r="F230" s="193" t="s">
        <v>153</v>
      </c>
      <c r="G230" s="193" t="s">
        <v>154</v>
      </c>
      <c r="H230" s="199" t="s">
        <v>152</v>
      </c>
      <c r="I230" s="193" t="s">
        <v>155</v>
      </c>
      <c r="J230" s="199" t="s">
        <v>156</v>
      </c>
      <c r="K230" s="193" t="s">
        <v>280</v>
      </c>
      <c r="L230" s="200" t="s">
        <v>282</v>
      </c>
      <c r="M230" s="200"/>
      <c r="N230" s="201" t="s">
        <v>285</v>
      </c>
      <c r="O230" s="200" t="s">
        <v>289</v>
      </c>
      <c r="P230" s="200" t="s">
        <v>293</v>
      </c>
    </row>
    <row r="231" spans="1:16" ht="12.75">
      <c r="A231" s="200"/>
      <c r="B231" s="198"/>
      <c r="C231" s="198"/>
      <c r="D231" s="193" t="s">
        <v>296</v>
      </c>
      <c r="E231" s="193"/>
      <c r="F231" s="193" t="s">
        <v>157</v>
      </c>
      <c r="G231" s="193" t="s">
        <v>158</v>
      </c>
      <c r="H231" s="199"/>
      <c r="I231" s="193" t="s">
        <v>159</v>
      </c>
      <c r="J231" s="199" t="s">
        <v>160</v>
      </c>
      <c r="K231" s="193" t="s">
        <v>281</v>
      </c>
      <c r="L231" s="200" t="s">
        <v>283</v>
      </c>
      <c r="M231" s="200"/>
      <c r="N231" s="201" t="s">
        <v>286</v>
      </c>
      <c r="O231" s="200" t="s">
        <v>160</v>
      </c>
      <c r="P231" s="200" t="s">
        <v>294</v>
      </c>
    </row>
    <row r="232" spans="1:16" ht="12.75">
      <c r="A232" s="200"/>
      <c r="B232" s="198"/>
      <c r="C232" s="198"/>
      <c r="D232" s="193"/>
      <c r="E232" s="193"/>
      <c r="F232" s="193"/>
      <c r="G232" s="193"/>
      <c r="H232" s="199"/>
      <c r="I232" s="193"/>
      <c r="J232" s="199" t="s">
        <v>161</v>
      </c>
      <c r="K232" s="193"/>
      <c r="L232" s="200"/>
      <c r="M232" s="200"/>
      <c r="N232" s="201" t="s">
        <v>287</v>
      </c>
      <c r="O232" s="200" t="s">
        <v>290</v>
      </c>
      <c r="P232" s="200" t="s">
        <v>295</v>
      </c>
    </row>
    <row r="233" spans="1:16" ht="12.75">
      <c r="A233" s="200"/>
      <c r="B233" s="198"/>
      <c r="C233" s="198"/>
      <c r="D233" s="193"/>
      <c r="E233" s="193"/>
      <c r="F233" s="193"/>
      <c r="G233" s="193"/>
      <c r="H233" s="199"/>
      <c r="I233" s="193"/>
      <c r="J233" s="199" t="s">
        <v>291</v>
      </c>
      <c r="K233" s="193"/>
      <c r="L233" s="200"/>
      <c r="M233" s="200"/>
      <c r="N233" s="201"/>
      <c r="O233" s="193" t="s">
        <v>291</v>
      </c>
      <c r="P233" s="200"/>
    </row>
    <row r="234" spans="1:16" s="18" customFormat="1" ht="12.75">
      <c r="A234" s="205"/>
      <c r="B234" s="203"/>
      <c r="C234" s="203"/>
      <c r="D234" s="204"/>
      <c r="E234" s="204"/>
      <c r="F234" s="204"/>
      <c r="G234" s="204"/>
      <c r="H234" s="199"/>
      <c r="I234" s="204"/>
      <c r="J234" s="199" t="s">
        <v>162</v>
      </c>
      <c r="K234" s="204"/>
      <c r="L234" s="205"/>
      <c r="M234" s="205"/>
      <c r="N234" s="206"/>
      <c r="O234" s="204" t="s">
        <v>162</v>
      </c>
      <c r="P234" s="205"/>
    </row>
    <row r="235" spans="1:16" ht="12.75">
      <c r="A235" s="205">
        <v>1</v>
      </c>
      <c r="B235" s="205">
        <v>2</v>
      </c>
      <c r="C235" s="87">
        <v>3</v>
      </c>
      <c r="D235" s="88">
        <v>4</v>
      </c>
      <c r="E235" s="88">
        <v>5</v>
      </c>
      <c r="F235" s="88">
        <v>6</v>
      </c>
      <c r="G235" s="88">
        <v>7</v>
      </c>
      <c r="H235" s="88">
        <v>8</v>
      </c>
      <c r="I235" s="88">
        <v>9</v>
      </c>
      <c r="J235" s="88">
        <v>10</v>
      </c>
      <c r="K235" s="88">
        <v>11</v>
      </c>
      <c r="L235" s="87">
        <v>12</v>
      </c>
      <c r="M235" s="87">
        <v>13</v>
      </c>
      <c r="N235" s="87">
        <v>14</v>
      </c>
      <c r="O235" s="87">
        <v>15</v>
      </c>
      <c r="P235" s="87">
        <v>16</v>
      </c>
    </row>
    <row r="236" spans="1:16" ht="12.75">
      <c r="A236" s="664">
        <v>855</v>
      </c>
      <c r="B236" s="665"/>
      <c r="C236" s="666" t="s">
        <v>370</v>
      </c>
      <c r="D236" s="675">
        <f>E236+M236</f>
        <v>4971366</v>
      </c>
      <c r="E236" s="676">
        <f>E237+E241</f>
        <v>4971366</v>
      </c>
      <c r="F236" s="675">
        <f>F237+F241</f>
        <v>1517636</v>
      </c>
      <c r="G236" s="676">
        <f>G237+G241</f>
        <v>1149999</v>
      </c>
      <c r="H236" s="675">
        <f>H237+H241</f>
        <v>35736</v>
      </c>
      <c r="I236" s="676">
        <f>I237+I241</f>
        <v>2267995</v>
      </c>
      <c r="J236" s="675"/>
      <c r="K236" s="677"/>
      <c r="L236" s="675"/>
      <c r="M236" s="675"/>
      <c r="N236" s="678"/>
      <c r="O236" s="678"/>
      <c r="P236" s="678"/>
    </row>
    <row r="237" spans="1:16" ht="12.75">
      <c r="A237" s="169"/>
      <c r="B237" s="253">
        <v>85508</v>
      </c>
      <c r="C237" s="228" t="s">
        <v>127</v>
      </c>
      <c r="D237" s="671">
        <f>E237+M237</f>
        <v>2669422</v>
      </c>
      <c r="E237" s="672">
        <f>E238+E239</f>
        <v>2669422</v>
      </c>
      <c r="F237" s="671">
        <f>F238</f>
        <v>273046</v>
      </c>
      <c r="G237" s="672">
        <f>G238</f>
        <v>210825</v>
      </c>
      <c r="H237" s="671">
        <f>H239</f>
        <v>35736</v>
      </c>
      <c r="I237" s="672">
        <f>I238</f>
        <v>2149815</v>
      </c>
      <c r="J237" s="671">
        <v>0</v>
      </c>
      <c r="K237" s="673">
        <v>0</v>
      </c>
      <c r="L237" s="671">
        <v>0</v>
      </c>
      <c r="M237" s="671">
        <v>0</v>
      </c>
      <c r="N237" s="674">
        <v>0</v>
      </c>
      <c r="O237" s="674">
        <v>0</v>
      </c>
      <c r="P237" s="674">
        <v>0</v>
      </c>
    </row>
    <row r="238" spans="1:16" ht="12.75">
      <c r="A238" s="200"/>
      <c r="B238" s="255"/>
      <c r="C238" s="229" t="s">
        <v>192</v>
      </c>
      <c r="D238" s="667">
        <f>E238</f>
        <v>2633686</v>
      </c>
      <c r="E238" s="669">
        <f>F238+G238+I238+M238</f>
        <v>2633686</v>
      </c>
      <c r="F238" s="667">
        <v>273046</v>
      </c>
      <c r="G238" s="669">
        <v>210825</v>
      </c>
      <c r="H238" s="667">
        <v>0</v>
      </c>
      <c r="I238" s="669">
        <v>2149815</v>
      </c>
      <c r="J238" s="667">
        <v>0</v>
      </c>
      <c r="K238" s="670">
        <v>0</v>
      </c>
      <c r="L238" s="667">
        <v>0</v>
      </c>
      <c r="M238" s="667">
        <v>0</v>
      </c>
      <c r="N238" s="668">
        <v>0</v>
      </c>
      <c r="O238" s="668">
        <v>0</v>
      </c>
      <c r="P238" s="668">
        <v>0</v>
      </c>
    </row>
    <row r="239" spans="1:16" ht="12.75">
      <c r="A239" s="200"/>
      <c r="B239" s="281"/>
      <c r="C239" s="229" t="s">
        <v>188</v>
      </c>
      <c r="D239" s="667">
        <f>E239</f>
        <v>35736</v>
      </c>
      <c r="E239" s="669">
        <f>H239</f>
        <v>35736</v>
      </c>
      <c r="F239" s="667">
        <v>0</v>
      </c>
      <c r="G239" s="669">
        <v>0</v>
      </c>
      <c r="H239" s="667">
        <v>35736</v>
      </c>
      <c r="I239" s="669">
        <v>0</v>
      </c>
      <c r="J239" s="667">
        <v>0</v>
      </c>
      <c r="K239" s="670">
        <v>0</v>
      </c>
      <c r="L239" s="667">
        <v>0</v>
      </c>
      <c r="M239" s="667">
        <v>0</v>
      </c>
      <c r="N239" s="668">
        <v>0</v>
      </c>
      <c r="O239" s="668">
        <v>0</v>
      </c>
      <c r="P239" s="668">
        <v>0</v>
      </c>
    </row>
    <row r="240" spans="1:16" ht="12.75">
      <c r="A240" s="200"/>
      <c r="B240" s="271">
        <v>85510</v>
      </c>
      <c r="C240" s="221" t="s">
        <v>372</v>
      </c>
      <c r="D240" s="671"/>
      <c r="E240" s="672"/>
      <c r="F240" s="671"/>
      <c r="G240" s="672"/>
      <c r="H240" s="671"/>
      <c r="I240" s="672"/>
      <c r="J240" s="671"/>
      <c r="K240" s="673"/>
      <c r="L240" s="671"/>
      <c r="M240" s="671"/>
      <c r="N240" s="674"/>
      <c r="O240" s="674"/>
      <c r="P240" s="674"/>
    </row>
    <row r="241" spans="1:16" ht="12.75">
      <c r="A241" s="200"/>
      <c r="B241" s="250"/>
      <c r="C241" s="221" t="s">
        <v>371</v>
      </c>
      <c r="D241" s="671">
        <f>E241+M241</f>
        <v>2301944</v>
      </c>
      <c r="E241" s="672">
        <f>E242+E243+E244</f>
        <v>2301944</v>
      </c>
      <c r="F241" s="671">
        <f>F242</f>
        <v>1244590</v>
      </c>
      <c r="G241" s="672">
        <f>G242+G243</f>
        <v>939174</v>
      </c>
      <c r="H241" s="671">
        <f>H244</f>
        <v>0</v>
      </c>
      <c r="I241" s="672">
        <f>I242+I243</f>
        <v>118180</v>
      </c>
      <c r="J241" s="671">
        <v>0</v>
      </c>
      <c r="K241" s="673">
        <v>0</v>
      </c>
      <c r="L241" s="671">
        <v>0</v>
      </c>
      <c r="M241" s="671">
        <v>0</v>
      </c>
      <c r="N241" s="674">
        <f>N242</f>
        <v>0</v>
      </c>
      <c r="O241" s="674">
        <v>0</v>
      </c>
      <c r="P241" s="674">
        <v>0</v>
      </c>
    </row>
    <row r="242" spans="1:16" ht="12.75">
      <c r="A242" s="200"/>
      <c r="B242" s="250"/>
      <c r="C242" s="229" t="s">
        <v>373</v>
      </c>
      <c r="D242" s="667">
        <f>E242+M242</f>
        <v>1614020</v>
      </c>
      <c r="E242" s="669">
        <f>F242+G242+I242+H242</f>
        <v>1614020</v>
      </c>
      <c r="F242" s="667">
        <v>1244590</v>
      </c>
      <c r="G242" s="669">
        <v>356250</v>
      </c>
      <c r="H242" s="667">
        <v>0</v>
      </c>
      <c r="I242" s="669">
        <v>13180</v>
      </c>
      <c r="J242" s="667">
        <v>0</v>
      </c>
      <c r="K242" s="670">
        <v>0</v>
      </c>
      <c r="L242" s="667">
        <v>0</v>
      </c>
      <c r="M242" s="667">
        <v>0</v>
      </c>
      <c r="N242" s="668">
        <v>0</v>
      </c>
      <c r="O242" s="668">
        <v>0</v>
      </c>
      <c r="P242" s="668"/>
    </row>
    <row r="243" spans="1:16" ht="12.75">
      <c r="A243" s="200"/>
      <c r="B243" s="250"/>
      <c r="C243" s="229" t="s">
        <v>192</v>
      </c>
      <c r="D243" s="667">
        <f>E243</f>
        <v>687924</v>
      </c>
      <c r="E243" s="669">
        <f>F243+G243+I243</f>
        <v>687924</v>
      </c>
      <c r="F243" s="667">
        <v>0</v>
      </c>
      <c r="G243" s="669">
        <v>582924</v>
      </c>
      <c r="H243" s="667">
        <v>0</v>
      </c>
      <c r="I243" s="669">
        <v>105000</v>
      </c>
      <c r="J243" s="667">
        <v>0</v>
      </c>
      <c r="K243" s="670">
        <v>0</v>
      </c>
      <c r="L243" s="667">
        <v>0</v>
      </c>
      <c r="M243" s="667">
        <v>0</v>
      </c>
      <c r="N243" s="668">
        <v>0</v>
      </c>
      <c r="O243" s="668">
        <v>0</v>
      </c>
      <c r="P243" s="668">
        <v>0</v>
      </c>
    </row>
    <row r="244" spans="1:16" ht="12.75">
      <c r="A244" s="200"/>
      <c r="B244" s="250"/>
      <c r="C244" s="679" t="s">
        <v>419</v>
      </c>
      <c r="D244" s="667">
        <f>E244</f>
        <v>0</v>
      </c>
      <c r="E244" s="669">
        <f>H244</f>
        <v>0</v>
      </c>
      <c r="F244" s="667">
        <v>0</v>
      </c>
      <c r="G244" s="669">
        <v>0</v>
      </c>
      <c r="H244" s="667">
        <v>0</v>
      </c>
      <c r="I244" s="669">
        <v>0</v>
      </c>
      <c r="J244" s="667">
        <v>0</v>
      </c>
      <c r="K244" s="670">
        <v>0</v>
      </c>
      <c r="L244" s="667">
        <v>0</v>
      </c>
      <c r="M244" s="667">
        <v>0</v>
      </c>
      <c r="N244" s="668">
        <v>0</v>
      </c>
      <c r="O244" s="668">
        <v>0</v>
      </c>
      <c r="P244" s="668">
        <v>0</v>
      </c>
    </row>
    <row r="245" spans="1:16" ht="12.75">
      <c r="A245" s="556">
        <v>900</v>
      </c>
      <c r="B245" s="680"/>
      <c r="C245" s="680" t="s">
        <v>275</v>
      </c>
      <c r="D245" s="544">
        <f>D248+D249</f>
        <v>140700</v>
      </c>
      <c r="E245" s="577">
        <f>E248+E249</f>
        <v>140700</v>
      </c>
      <c r="F245" s="544">
        <v>0</v>
      </c>
      <c r="G245" s="577">
        <f>G248+G249</f>
        <v>78700</v>
      </c>
      <c r="H245" s="544">
        <f>H248</f>
        <v>62000</v>
      </c>
      <c r="I245" s="577">
        <v>0</v>
      </c>
      <c r="J245" s="546">
        <v>0</v>
      </c>
      <c r="K245" s="586">
        <v>0</v>
      </c>
      <c r="L245" s="546">
        <v>0</v>
      </c>
      <c r="M245" s="546">
        <v>0</v>
      </c>
      <c r="N245" s="547">
        <v>0</v>
      </c>
      <c r="O245" s="547">
        <v>0</v>
      </c>
      <c r="P245" s="547">
        <v>0</v>
      </c>
    </row>
    <row r="246" spans="1:16" ht="12.75">
      <c r="A246" s="260"/>
      <c r="B246" s="259">
        <v>90019</v>
      </c>
      <c r="C246" s="208" t="s">
        <v>276</v>
      </c>
      <c r="D246" s="209"/>
      <c r="E246" s="210"/>
      <c r="F246" s="209"/>
      <c r="G246" s="210"/>
      <c r="H246" s="209"/>
      <c r="I246" s="210"/>
      <c r="J246" s="211"/>
      <c r="K246" s="298"/>
      <c r="L246" s="211"/>
      <c r="M246" s="211"/>
      <c r="N246" s="225"/>
      <c r="O246" s="225"/>
      <c r="P246" s="225"/>
    </row>
    <row r="247" spans="1:16" ht="12.75">
      <c r="A247" s="260"/>
      <c r="B247" s="253"/>
      <c r="C247" s="208" t="s">
        <v>277</v>
      </c>
      <c r="D247" s="293"/>
      <c r="E247" s="299"/>
      <c r="F247" s="293"/>
      <c r="G247" s="299"/>
      <c r="H247" s="293"/>
      <c r="I247" s="299"/>
      <c r="J247" s="294"/>
      <c r="K247" s="300"/>
      <c r="L247" s="294"/>
      <c r="M247" s="294"/>
      <c r="N247" s="225"/>
      <c r="O247" s="225"/>
      <c r="P247" s="225"/>
    </row>
    <row r="248" spans="1:16" ht="12.75">
      <c r="A248" s="260"/>
      <c r="B248" s="254"/>
      <c r="C248" s="208" t="s">
        <v>278</v>
      </c>
      <c r="D248" s="209">
        <f>E248+M248</f>
        <v>140000</v>
      </c>
      <c r="E248" s="210">
        <f>SUM(F248:L248)</f>
        <v>140000</v>
      </c>
      <c r="F248" s="209">
        <v>0</v>
      </c>
      <c r="G248" s="210">
        <v>78000</v>
      </c>
      <c r="H248" s="209">
        <v>62000</v>
      </c>
      <c r="I248" s="210">
        <v>0</v>
      </c>
      <c r="J248" s="211">
        <v>0</v>
      </c>
      <c r="K248" s="298">
        <v>0</v>
      </c>
      <c r="L248" s="211">
        <v>0</v>
      </c>
      <c r="M248" s="211">
        <v>0</v>
      </c>
      <c r="N248" s="227">
        <v>0</v>
      </c>
      <c r="O248" s="227">
        <v>0</v>
      </c>
      <c r="P248" s="227">
        <v>0</v>
      </c>
    </row>
    <row r="249" spans="1:16" ht="12.75">
      <c r="A249" s="260"/>
      <c r="B249" s="253">
        <v>90095</v>
      </c>
      <c r="C249" s="208" t="s">
        <v>170</v>
      </c>
      <c r="D249" s="209">
        <f>E249</f>
        <v>700</v>
      </c>
      <c r="E249" s="210">
        <f>G249</f>
        <v>700</v>
      </c>
      <c r="F249" s="209">
        <v>0</v>
      </c>
      <c r="G249" s="210">
        <v>700</v>
      </c>
      <c r="H249" s="209">
        <v>0</v>
      </c>
      <c r="I249" s="210">
        <v>0</v>
      </c>
      <c r="J249" s="211">
        <v>0</v>
      </c>
      <c r="K249" s="298">
        <v>0</v>
      </c>
      <c r="L249" s="298">
        <v>0</v>
      </c>
      <c r="M249" s="298">
        <v>0</v>
      </c>
      <c r="N249" s="284">
        <v>0</v>
      </c>
      <c r="O249" s="283">
        <v>0</v>
      </c>
      <c r="P249" s="284">
        <v>0</v>
      </c>
    </row>
    <row r="250" spans="1:16" ht="12.75">
      <c r="A250" s="543">
        <v>921</v>
      </c>
      <c r="B250" s="543"/>
      <c r="C250" s="585" t="s">
        <v>210</v>
      </c>
      <c r="D250" s="544"/>
      <c r="E250" s="577"/>
      <c r="F250" s="544"/>
      <c r="G250" s="577"/>
      <c r="H250" s="544"/>
      <c r="I250" s="577"/>
      <c r="J250" s="546"/>
      <c r="K250" s="586"/>
      <c r="L250" s="586"/>
      <c r="M250" s="586"/>
      <c r="N250" s="564"/>
      <c r="O250" s="565"/>
      <c r="P250" s="564"/>
    </row>
    <row r="251" spans="1:16" ht="12.75">
      <c r="A251" s="559"/>
      <c r="B251" s="550"/>
      <c r="C251" s="587" t="s">
        <v>211</v>
      </c>
      <c r="D251" s="551">
        <f>D252+D253</f>
        <v>78600</v>
      </c>
      <c r="E251" s="567">
        <f>E252+E253</f>
        <v>78600</v>
      </c>
      <c r="F251" s="551">
        <v>0</v>
      </c>
      <c r="G251" s="567">
        <v>0</v>
      </c>
      <c r="H251" s="551">
        <f>H252+H253</f>
        <v>78600</v>
      </c>
      <c r="I251" s="567">
        <v>0</v>
      </c>
      <c r="J251" s="554">
        <v>0</v>
      </c>
      <c r="K251" s="588">
        <v>0</v>
      </c>
      <c r="L251" s="588">
        <v>0</v>
      </c>
      <c r="M251" s="588">
        <v>0</v>
      </c>
      <c r="N251" s="554">
        <v>0</v>
      </c>
      <c r="O251" s="569">
        <v>0</v>
      </c>
      <c r="P251" s="554">
        <v>0</v>
      </c>
    </row>
    <row r="252" spans="1:16" ht="12.75">
      <c r="A252" s="258"/>
      <c r="B252" s="271">
        <v>92116</v>
      </c>
      <c r="C252" s="228" t="s">
        <v>212</v>
      </c>
      <c r="D252" s="217">
        <f>E252</f>
        <v>18600</v>
      </c>
      <c r="E252" s="217">
        <f>H252</f>
        <v>18600</v>
      </c>
      <c r="F252" s="217">
        <v>0</v>
      </c>
      <c r="G252" s="217">
        <v>0</v>
      </c>
      <c r="H252" s="217">
        <v>18600</v>
      </c>
      <c r="I252" s="217">
        <v>0</v>
      </c>
      <c r="J252" s="219">
        <v>0</v>
      </c>
      <c r="K252" s="301">
        <v>0</v>
      </c>
      <c r="L252" s="219">
        <v>0</v>
      </c>
      <c r="M252" s="219">
        <v>0</v>
      </c>
      <c r="N252" s="514">
        <v>0</v>
      </c>
      <c r="O252" s="514">
        <v>0</v>
      </c>
      <c r="P252" s="514">
        <v>0</v>
      </c>
    </row>
    <row r="253" spans="1:16" ht="12.75">
      <c r="A253" s="277"/>
      <c r="B253" s="259">
        <v>92120</v>
      </c>
      <c r="C253" s="228" t="s">
        <v>307</v>
      </c>
      <c r="D253" s="217">
        <f>E253</f>
        <v>60000</v>
      </c>
      <c r="E253" s="217">
        <f>H253</f>
        <v>60000</v>
      </c>
      <c r="F253" s="217">
        <v>0</v>
      </c>
      <c r="G253" s="217">
        <v>0</v>
      </c>
      <c r="H253" s="217">
        <v>60000</v>
      </c>
      <c r="I253" s="217">
        <v>0</v>
      </c>
      <c r="J253" s="219">
        <v>0</v>
      </c>
      <c r="K253" s="224">
        <v>0</v>
      </c>
      <c r="L253" s="219">
        <v>0</v>
      </c>
      <c r="M253" s="219">
        <v>0</v>
      </c>
      <c r="N253" s="227">
        <v>0</v>
      </c>
      <c r="O253" s="227">
        <v>0</v>
      </c>
      <c r="P253" s="227">
        <v>0</v>
      </c>
    </row>
    <row r="254" spans="1:16" ht="12.75">
      <c r="A254" s="556">
        <v>926</v>
      </c>
      <c r="B254" s="556"/>
      <c r="C254" s="550" t="s">
        <v>137</v>
      </c>
      <c r="D254" s="551">
        <f>D257+D255</f>
        <v>107700</v>
      </c>
      <c r="E254" s="551">
        <f>E255+E257</f>
        <v>107700</v>
      </c>
      <c r="F254" s="551"/>
      <c r="G254" s="551">
        <f>G255+G257</f>
        <v>16700</v>
      </c>
      <c r="H254" s="551">
        <f>H255+H257</f>
        <v>91000</v>
      </c>
      <c r="I254" s="551"/>
      <c r="J254" s="583"/>
      <c r="K254" s="547"/>
      <c r="L254" s="547"/>
      <c r="M254" s="547">
        <f>M255+M257</f>
        <v>0</v>
      </c>
      <c r="N254" s="547">
        <v>0</v>
      </c>
      <c r="O254" s="573">
        <v>0</v>
      </c>
      <c r="P254" s="573">
        <v>0</v>
      </c>
    </row>
    <row r="255" spans="1:16" ht="12.75">
      <c r="A255" s="253"/>
      <c r="B255" s="259">
        <v>92601</v>
      </c>
      <c r="C255" s="228" t="s">
        <v>315</v>
      </c>
      <c r="D255" s="217">
        <v>0</v>
      </c>
      <c r="E255" s="217">
        <v>0</v>
      </c>
      <c r="F255" s="217">
        <v>0</v>
      </c>
      <c r="G255" s="217">
        <v>0</v>
      </c>
      <c r="H255" s="217">
        <v>0</v>
      </c>
      <c r="I255" s="217">
        <v>0</v>
      </c>
      <c r="J255" s="280">
        <v>0</v>
      </c>
      <c r="K255" s="224">
        <v>0</v>
      </c>
      <c r="L255" s="224">
        <v>0</v>
      </c>
      <c r="M255" s="224">
        <f>M256</f>
        <v>0</v>
      </c>
      <c r="N255" s="224">
        <v>0</v>
      </c>
      <c r="O255" s="224">
        <v>0</v>
      </c>
      <c r="P255" s="224">
        <v>0</v>
      </c>
    </row>
    <row r="256" spans="1:16" ht="12.75">
      <c r="A256" s="253"/>
      <c r="B256" s="254"/>
      <c r="C256" s="278" t="s">
        <v>188</v>
      </c>
      <c r="D256" s="302">
        <f>M256</f>
        <v>0</v>
      </c>
      <c r="E256" s="302">
        <v>0</v>
      </c>
      <c r="F256" s="302">
        <v>0</v>
      </c>
      <c r="G256" s="302">
        <v>0</v>
      </c>
      <c r="H256" s="302">
        <v>0</v>
      </c>
      <c r="I256" s="302">
        <v>0</v>
      </c>
      <c r="J256" s="303">
        <v>0</v>
      </c>
      <c r="K256" s="251">
        <v>0</v>
      </c>
      <c r="L256" s="251">
        <v>0</v>
      </c>
      <c r="M256" s="251">
        <v>0</v>
      </c>
      <c r="N256" s="251">
        <v>0</v>
      </c>
      <c r="O256" s="232">
        <v>0</v>
      </c>
      <c r="P256" s="232">
        <v>0</v>
      </c>
    </row>
    <row r="257" spans="1:16" ht="12.75">
      <c r="A257" s="248"/>
      <c r="B257" s="271">
        <v>92695</v>
      </c>
      <c r="C257" s="221" t="s">
        <v>201</v>
      </c>
      <c r="D257" s="223">
        <f>E257</f>
        <v>107700</v>
      </c>
      <c r="E257" s="223">
        <f>G257+H257</f>
        <v>107700</v>
      </c>
      <c r="F257" s="223">
        <v>0</v>
      </c>
      <c r="G257" s="223">
        <v>16700</v>
      </c>
      <c r="H257" s="223">
        <v>91000</v>
      </c>
      <c r="I257" s="223">
        <v>0</v>
      </c>
      <c r="J257" s="219">
        <v>0</v>
      </c>
      <c r="K257" s="224">
        <v>0</v>
      </c>
      <c r="L257" s="224">
        <v>0</v>
      </c>
      <c r="M257" s="224">
        <v>0</v>
      </c>
      <c r="N257" s="227">
        <v>0</v>
      </c>
      <c r="O257" s="227">
        <v>0</v>
      </c>
      <c r="P257" s="227">
        <v>0</v>
      </c>
    </row>
    <row r="258" spans="1:16" ht="12.75">
      <c r="A258" s="304"/>
      <c r="B258" s="278"/>
      <c r="C258" s="278" t="s">
        <v>188</v>
      </c>
      <c r="D258" s="302">
        <f>E258</f>
        <v>107700</v>
      </c>
      <c r="E258" s="302">
        <f>G258+H258</f>
        <v>107700</v>
      </c>
      <c r="F258" s="302">
        <v>0</v>
      </c>
      <c r="G258" s="302">
        <v>16700</v>
      </c>
      <c r="H258" s="302">
        <v>91000</v>
      </c>
      <c r="I258" s="302">
        <v>0</v>
      </c>
      <c r="J258" s="305">
        <v>0</v>
      </c>
      <c r="K258" s="305">
        <v>0</v>
      </c>
      <c r="L258" s="251">
        <v>0</v>
      </c>
      <c r="M258" s="251">
        <v>0</v>
      </c>
      <c r="N258" s="225">
        <v>0</v>
      </c>
      <c r="O258" s="225">
        <v>0</v>
      </c>
      <c r="P258" s="225">
        <v>0</v>
      </c>
    </row>
    <row r="259" spans="1:16" ht="12.75">
      <c r="A259" s="550"/>
      <c r="B259" s="550"/>
      <c r="C259" s="550" t="s">
        <v>213</v>
      </c>
      <c r="D259" s="551">
        <f>D16+D19+D22+D26+D30+D35+D58+D63+D65+D69+D153+D162+D173+D192+D245+D251+D254+D236+D61</f>
        <v>74792000</v>
      </c>
      <c r="E259" s="589">
        <f>E16+E19+E22+E26+E30+E35+E58+E63+E65+E69+E153+E162+E173+E192+E245+E251+E254+E236+E61</f>
        <v>59905561</v>
      </c>
      <c r="F259" s="589">
        <f>F16+F19+F22+F26+F30+F35+F58+F63+F65+F69+F153+F162+F173+F192+F245+F251+F254+F236</f>
        <v>35882793</v>
      </c>
      <c r="G259" s="582">
        <f>G16+G19+G22+G26+G30+G35+G58+G65+G69+G162+G173+G192+G254+G245+G153+G63+G236+G251+G61</f>
        <v>14171872</v>
      </c>
      <c r="H259" s="582">
        <f>H69+H162+H173+H192+H245+H251+H254+H236</f>
        <v>4506870</v>
      </c>
      <c r="I259" s="589">
        <f>I19+I22+I35+I58+I69+I162+I173+I192+I26+I30+I63+I65+I153+I236+I245+I251+I254</f>
        <v>3180338</v>
      </c>
      <c r="J259" s="589">
        <f>J35+J178</f>
        <v>1763688</v>
      </c>
      <c r="K259" s="589">
        <f>K153+K63</f>
        <v>0</v>
      </c>
      <c r="L259" s="572">
        <f>L63</f>
        <v>400000</v>
      </c>
      <c r="M259" s="694">
        <f>M22+M30+M35+M69+M153+M192+M245+M162+M236+M254</f>
        <v>14886439</v>
      </c>
      <c r="N259" s="694">
        <f>N30+N22+N35+N69+N16+N19+N58+N63+N65+N153+N162+N173+N192+N236+N245+N251+N254</f>
        <v>3813872</v>
      </c>
      <c r="O259" s="694">
        <f>O245+O22+O35+O69+O153+O162+O173+O30</f>
        <v>11072567</v>
      </c>
      <c r="P259" s="694">
        <v>0</v>
      </c>
    </row>
    <row r="260" spans="1:16" ht="12.75">
      <c r="A260" s="175"/>
      <c r="B260" s="306"/>
      <c r="C260" s="306"/>
      <c r="D260" s="307"/>
      <c r="E260" s="308"/>
      <c r="F260" s="307"/>
      <c r="G260" s="307"/>
      <c r="H260" s="307"/>
      <c r="I260" s="307"/>
      <c r="J260" s="309"/>
      <c r="K260" s="306"/>
      <c r="L260" s="310"/>
      <c r="M260" s="311"/>
      <c r="N260" s="311"/>
      <c r="O260" s="311"/>
      <c r="P260" s="311"/>
    </row>
    <row r="261" spans="1:16" ht="12.75">
      <c r="A261" s="175"/>
      <c r="B261" s="306"/>
      <c r="C261" s="306"/>
      <c r="D261" s="312">
        <f>E259+M259</f>
        <v>74792000</v>
      </c>
      <c r="E261" s="308"/>
      <c r="F261" s="307"/>
      <c r="G261" s="307"/>
      <c r="H261" s="307"/>
      <c r="I261" s="307"/>
      <c r="J261" s="309"/>
      <c r="K261" s="306"/>
      <c r="L261" s="310"/>
      <c r="M261" s="313"/>
      <c r="N261" s="314"/>
      <c r="O261" s="315"/>
      <c r="P261" s="315"/>
    </row>
    <row r="262" spans="1:16" ht="12.75">
      <c r="A262" s="175"/>
      <c r="B262" s="306"/>
      <c r="C262" s="306"/>
      <c r="D262" s="307"/>
      <c r="E262" s="308"/>
      <c r="F262" s="307"/>
      <c r="G262" s="308"/>
      <c r="H262" s="308"/>
      <c r="I262" s="307"/>
      <c r="J262" s="307"/>
      <c r="K262" s="306"/>
      <c r="L262" s="310"/>
      <c r="M262" s="316"/>
      <c r="N262" s="311"/>
      <c r="O262" s="172"/>
      <c r="P262" s="172"/>
    </row>
    <row r="263" spans="1:16" ht="12.75">
      <c r="A263" s="175"/>
      <c r="B263" s="306"/>
      <c r="C263" s="306"/>
      <c r="D263" s="307"/>
      <c r="E263" s="308"/>
      <c r="F263" s="307"/>
      <c r="G263" s="307"/>
      <c r="H263" s="307"/>
      <c r="I263" s="307"/>
      <c r="J263" s="309"/>
      <c r="K263" s="306"/>
      <c r="L263" s="306"/>
      <c r="M263" s="316"/>
      <c r="N263" s="311"/>
      <c r="O263" s="172"/>
      <c r="P263" s="172"/>
    </row>
    <row r="264" spans="1:16" ht="12.75">
      <c r="A264" s="175"/>
      <c r="B264" s="306"/>
      <c r="C264" s="306"/>
      <c r="D264" s="307"/>
      <c r="E264" s="307"/>
      <c r="F264" s="307"/>
      <c r="G264" s="307"/>
      <c r="H264" s="307"/>
      <c r="I264" s="307"/>
      <c r="J264" s="309"/>
      <c r="K264" s="306"/>
      <c r="L264" s="306"/>
      <c r="M264" s="311"/>
      <c r="N264" s="311"/>
      <c r="O264" s="172"/>
      <c r="P264" s="172"/>
    </row>
    <row r="265" spans="1:16" ht="12.75">
      <c r="A265" s="175"/>
      <c r="B265" s="306"/>
      <c r="C265" s="306"/>
      <c r="D265" s="307"/>
      <c r="E265" s="307"/>
      <c r="F265" s="307"/>
      <c r="G265" s="307"/>
      <c r="H265" s="307"/>
      <c r="I265" s="307"/>
      <c r="J265" s="309"/>
      <c r="K265" s="306"/>
      <c r="L265" s="306"/>
      <c r="M265" s="311"/>
      <c r="N265" s="311"/>
      <c r="O265" s="172"/>
      <c r="P265" s="172"/>
    </row>
    <row r="266" spans="1:16" ht="12.75">
      <c r="A266" s="175"/>
      <c r="B266" s="306"/>
      <c r="C266" s="306"/>
      <c r="D266" s="307"/>
      <c r="E266" s="308"/>
      <c r="F266" s="307"/>
      <c r="G266" s="307"/>
      <c r="H266" s="307"/>
      <c r="I266" s="307"/>
      <c r="J266" s="309"/>
      <c r="K266" s="306"/>
      <c r="L266" s="306"/>
      <c r="M266" s="311"/>
      <c r="N266" s="311"/>
      <c r="O266" s="172"/>
      <c r="P266" s="172"/>
    </row>
    <row r="267" spans="1:16" ht="12.75">
      <c r="A267" s="175"/>
      <c r="B267" s="306"/>
      <c r="C267" s="306"/>
      <c r="D267" s="307"/>
      <c r="E267" s="307"/>
      <c r="F267" s="307"/>
      <c r="G267" s="307"/>
      <c r="H267" s="307"/>
      <c r="I267" s="307"/>
      <c r="J267" s="309"/>
      <c r="K267" s="306"/>
      <c r="L267" s="306"/>
      <c r="M267" s="311"/>
      <c r="N267" s="311"/>
      <c r="O267" s="172"/>
      <c r="P267" s="172"/>
    </row>
    <row r="268" spans="1:16" ht="12.75">
      <c r="A268" s="175"/>
      <c r="B268" s="306"/>
      <c r="C268" s="306"/>
      <c r="D268" s="317"/>
      <c r="E268" s="307"/>
      <c r="F268" s="307"/>
      <c r="G268" s="307"/>
      <c r="H268" s="307"/>
      <c r="I268" s="307"/>
      <c r="J268" s="309"/>
      <c r="K268" s="306"/>
      <c r="L268" s="306"/>
      <c r="M268" s="311"/>
      <c r="N268" s="311"/>
      <c r="O268" s="172"/>
      <c r="P268" s="172"/>
    </row>
    <row r="269" spans="1:16" ht="12.75">
      <c r="A269" s="175"/>
      <c r="B269" s="306"/>
      <c r="C269" s="306"/>
      <c r="D269" s="318"/>
      <c r="E269" s="307"/>
      <c r="F269" s="307"/>
      <c r="G269" s="307"/>
      <c r="H269" s="307" t="s">
        <v>434</v>
      </c>
      <c r="I269" s="307"/>
      <c r="J269" s="309"/>
      <c r="K269" s="306"/>
      <c r="L269" s="306"/>
      <c r="M269" s="311"/>
      <c r="N269" s="311"/>
      <c r="O269" s="172"/>
      <c r="P269" s="172"/>
    </row>
    <row r="270" spans="1:16" ht="15">
      <c r="A270" s="175"/>
      <c r="B270" s="306"/>
      <c r="C270" s="306"/>
      <c r="D270" s="307"/>
      <c r="E270" s="307"/>
      <c r="F270" s="307"/>
      <c r="G270" s="168"/>
      <c r="H270" s="319"/>
      <c r="I270" s="307"/>
      <c r="J270" s="309"/>
      <c r="K270" s="306"/>
      <c r="L270" s="306"/>
      <c r="M270" s="311"/>
      <c r="N270" s="311"/>
      <c r="O270" s="172"/>
      <c r="P270" s="172"/>
    </row>
    <row r="271" spans="1:16" ht="12.75">
      <c r="A271" s="175"/>
      <c r="B271" s="306"/>
      <c r="C271" s="306"/>
      <c r="D271" s="307"/>
      <c r="E271" s="307"/>
      <c r="F271" s="307"/>
      <c r="G271" s="307"/>
      <c r="H271" s="307"/>
      <c r="I271" s="307"/>
      <c r="J271" s="309"/>
      <c r="K271" s="306"/>
      <c r="L271" s="306"/>
      <c r="M271" s="311"/>
      <c r="N271" s="311"/>
      <c r="O271" s="172"/>
      <c r="P271" s="172"/>
    </row>
    <row r="272" spans="1:16" ht="12.75">
      <c r="A272" s="175"/>
      <c r="B272" s="306"/>
      <c r="C272" s="306"/>
      <c r="D272" s="307"/>
      <c r="E272" s="320"/>
      <c r="F272" s="307"/>
      <c r="G272" s="307"/>
      <c r="H272" s="307"/>
      <c r="I272" s="307"/>
      <c r="J272" s="309"/>
      <c r="K272" s="306"/>
      <c r="L272" s="306"/>
      <c r="M272" s="311"/>
      <c r="N272" s="311"/>
      <c r="O272" s="172"/>
      <c r="P272" s="172"/>
    </row>
    <row r="273" spans="2:14" ht="12.75">
      <c r="B273" s="48"/>
      <c r="C273" s="48"/>
      <c r="D273" s="47"/>
      <c r="E273" s="47"/>
      <c r="F273" s="47"/>
      <c r="G273" s="47"/>
      <c r="H273" s="47"/>
      <c r="I273" s="47"/>
      <c r="J273" s="49"/>
      <c r="K273" s="48"/>
      <c r="L273" s="48"/>
      <c r="M273" s="31"/>
      <c r="N273" s="19"/>
    </row>
    <row r="274" spans="2:14" ht="12.75">
      <c r="B274" s="48"/>
      <c r="C274" s="48"/>
      <c r="D274" s="50"/>
      <c r="E274" s="47"/>
      <c r="F274" s="47"/>
      <c r="G274" s="47"/>
      <c r="H274" s="47"/>
      <c r="I274" s="47"/>
      <c r="J274" s="49"/>
      <c r="K274" s="48"/>
      <c r="L274" s="48"/>
      <c r="M274" s="31"/>
      <c r="N274" s="19"/>
    </row>
    <row r="275" spans="2:14" ht="12.75">
      <c r="B275" s="48"/>
      <c r="C275" s="48"/>
      <c r="D275" s="47"/>
      <c r="E275" s="47"/>
      <c r="F275" s="47"/>
      <c r="G275" s="47"/>
      <c r="H275" s="47"/>
      <c r="I275" s="47"/>
      <c r="J275" s="49"/>
      <c r="K275" s="48"/>
      <c r="L275" s="48"/>
      <c r="M275" s="31"/>
      <c r="N275" s="19"/>
    </row>
    <row r="276" spans="2:14" ht="15">
      <c r="B276" s="48"/>
      <c r="C276" s="48"/>
      <c r="D276" s="47"/>
      <c r="E276" s="47"/>
      <c r="F276" s="47"/>
      <c r="G276" s="28"/>
      <c r="H276" s="47"/>
      <c r="I276" s="47"/>
      <c r="J276" s="49"/>
      <c r="K276" s="48"/>
      <c r="L276" s="48"/>
      <c r="M276" s="31"/>
      <c r="N276" s="19"/>
    </row>
    <row r="277" spans="2:14" ht="12.75">
      <c r="B277" s="48"/>
      <c r="C277" s="48"/>
      <c r="D277" s="47"/>
      <c r="E277" s="47"/>
      <c r="F277" s="47"/>
      <c r="G277" s="47"/>
      <c r="H277" s="47"/>
      <c r="I277" s="47"/>
      <c r="J277" s="49"/>
      <c r="K277" s="48"/>
      <c r="L277" s="48"/>
      <c r="M277" s="31"/>
      <c r="N277" s="19"/>
    </row>
    <row r="278" spans="2:14" ht="12.75">
      <c r="B278" s="48"/>
      <c r="C278" s="48"/>
      <c r="D278" s="51"/>
      <c r="E278" s="47"/>
      <c r="F278" s="47"/>
      <c r="G278" s="47"/>
      <c r="H278" s="47"/>
      <c r="I278" s="47"/>
      <c r="J278" s="49"/>
      <c r="K278" s="48"/>
      <c r="L278" s="48"/>
      <c r="M278" s="31"/>
      <c r="N278" s="19"/>
    </row>
    <row r="279" spans="2:14" ht="12.75">
      <c r="B279" s="48"/>
      <c r="C279" s="48"/>
      <c r="D279" s="47"/>
      <c r="E279" s="47"/>
      <c r="F279" s="47"/>
      <c r="G279" s="47"/>
      <c r="H279" s="47"/>
      <c r="I279" s="47"/>
      <c r="J279" s="49"/>
      <c r="K279" s="48"/>
      <c r="L279" s="48"/>
      <c r="M279" s="31"/>
      <c r="N279" s="19"/>
    </row>
    <row r="280" spans="2:14" ht="12.75">
      <c r="B280" s="48"/>
      <c r="C280" s="48"/>
      <c r="D280" s="51"/>
      <c r="E280" s="29"/>
      <c r="F280" s="47"/>
      <c r="G280" s="47"/>
      <c r="H280" s="47"/>
      <c r="I280" s="47"/>
      <c r="J280" s="49"/>
      <c r="K280" s="53"/>
      <c r="L280" s="53"/>
      <c r="M280" s="31"/>
      <c r="N280" s="19"/>
    </row>
    <row r="281" spans="2:14" ht="12.75">
      <c r="B281" s="48"/>
      <c r="C281" s="48"/>
      <c r="D281" s="51"/>
      <c r="E281" s="47"/>
      <c r="F281" s="47"/>
      <c r="G281" s="47"/>
      <c r="H281" s="47"/>
      <c r="I281" s="47"/>
      <c r="J281" s="49"/>
      <c r="K281" s="48"/>
      <c r="L281" s="48"/>
      <c r="M281" s="31"/>
      <c r="N281" s="19"/>
    </row>
    <row r="282" spans="2:14" ht="12.75">
      <c r="B282" s="48"/>
      <c r="C282" s="48"/>
      <c r="D282" s="47"/>
      <c r="E282" s="47"/>
      <c r="F282" s="47"/>
      <c r="G282" s="47"/>
      <c r="H282" s="52"/>
      <c r="I282" s="47"/>
      <c r="J282" s="49"/>
      <c r="K282" s="54"/>
      <c r="L282" s="54"/>
      <c r="M282" s="31"/>
      <c r="N282" s="19"/>
    </row>
    <row r="283" spans="2:14" ht="12.75">
      <c r="B283" s="48"/>
      <c r="C283" s="48"/>
      <c r="D283" s="47"/>
      <c r="E283" s="47"/>
      <c r="F283" s="47"/>
      <c r="G283" s="47"/>
      <c r="H283" s="47"/>
      <c r="I283" s="47"/>
      <c r="J283" s="49"/>
      <c r="K283" s="54"/>
      <c r="L283" s="54"/>
      <c r="M283" s="31"/>
      <c r="N283" s="19"/>
    </row>
    <row r="284" spans="2:14" ht="12.75">
      <c r="B284" s="48"/>
      <c r="C284" s="48"/>
      <c r="D284" s="47"/>
      <c r="E284" s="47"/>
      <c r="F284" s="47"/>
      <c r="G284" s="47"/>
      <c r="H284" s="47"/>
      <c r="I284" s="47"/>
      <c r="J284" s="49"/>
      <c r="K284" s="55"/>
      <c r="L284" s="55"/>
      <c r="M284" s="31"/>
      <c r="N284" s="19"/>
    </row>
    <row r="285" spans="2:14" ht="12.75">
      <c r="B285" s="48"/>
      <c r="C285" s="48"/>
      <c r="D285" s="47"/>
      <c r="E285" s="47"/>
      <c r="F285" s="47"/>
      <c r="G285" s="47"/>
      <c r="H285" s="47"/>
      <c r="I285" s="47"/>
      <c r="J285" s="49"/>
      <c r="K285" s="55"/>
      <c r="L285" s="55"/>
      <c r="M285" s="31"/>
      <c r="N285" s="19"/>
    </row>
    <row r="286" spans="2:14" ht="12.75">
      <c r="B286" s="48"/>
      <c r="C286" s="48"/>
      <c r="D286" s="47"/>
      <c r="E286" s="47"/>
      <c r="F286" s="47"/>
      <c r="G286" s="47"/>
      <c r="H286" s="47"/>
      <c r="I286" s="47"/>
      <c r="J286" s="49"/>
      <c r="K286" s="55"/>
      <c r="L286" s="55"/>
      <c r="M286" s="31"/>
      <c r="N286" s="19"/>
    </row>
    <row r="287" spans="2:14" ht="12.75">
      <c r="B287" s="48"/>
      <c r="C287" s="48"/>
      <c r="D287" s="47"/>
      <c r="E287" s="47"/>
      <c r="F287" s="47"/>
      <c r="G287" s="47"/>
      <c r="H287" s="47"/>
      <c r="I287" s="47"/>
      <c r="J287" s="49"/>
      <c r="K287" s="55"/>
      <c r="L287" s="55"/>
      <c r="M287" s="31"/>
      <c r="N287" s="19"/>
    </row>
    <row r="288" spans="2:14" ht="12.75">
      <c r="B288" s="31"/>
      <c r="C288" s="31"/>
      <c r="D288" s="56"/>
      <c r="E288" s="56"/>
      <c r="F288" s="56"/>
      <c r="G288" s="56"/>
      <c r="H288" s="56"/>
      <c r="I288" s="56"/>
      <c r="J288" s="57"/>
      <c r="K288" s="58"/>
      <c r="L288" s="58"/>
      <c r="M288" s="31"/>
      <c r="N288" s="19"/>
    </row>
    <row r="289" spans="2:14" ht="12.75">
      <c r="B289" s="31"/>
      <c r="C289" s="31"/>
      <c r="D289" s="56"/>
      <c r="E289" s="56"/>
      <c r="F289" s="56"/>
      <c r="G289" s="56"/>
      <c r="H289" s="56"/>
      <c r="I289" s="56"/>
      <c r="J289" s="57"/>
      <c r="K289" s="59"/>
      <c r="L289" s="59"/>
      <c r="M289" s="31"/>
      <c r="N289" s="19"/>
    </row>
    <row r="290" spans="2:14" ht="12.75">
      <c r="B290" s="31"/>
      <c r="C290" s="31"/>
      <c r="D290" s="56"/>
      <c r="E290" s="56"/>
      <c r="F290" s="56"/>
      <c r="G290" s="56"/>
      <c r="H290" s="56"/>
      <c r="I290" s="56"/>
      <c r="J290" s="57"/>
      <c r="K290" s="59"/>
      <c r="L290" s="59"/>
      <c r="M290" s="31"/>
      <c r="N290" s="19"/>
    </row>
    <row r="291" spans="2:14" ht="12.75">
      <c r="B291" s="31"/>
      <c r="C291" s="31"/>
      <c r="D291" s="56"/>
      <c r="E291" s="56"/>
      <c r="F291" s="56"/>
      <c r="G291" s="56"/>
      <c r="H291" s="56"/>
      <c r="I291" s="56"/>
      <c r="J291" s="57"/>
      <c r="K291" s="59"/>
      <c r="L291" s="59"/>
      <c r="M291" s="31"/>
      <c r="N291" s="19"/>
    </row>
    <row r="292" spans="2:14" ht="12.75">
      <c r="B292" s="31"/>
      <c r="C292" s="31"/>
      <c r="D292" s="56"/>
      <c r="E292" s="56"/>
      <c r="F292" s="56"/>
      <c r="G292" s="56"/>
      <c r="H292" s="56"/>
      <c r="I292" s="56"/>
      <c r="J292" s="57"/>
      <c r="K292" s="59"/>
      <c r="L292" s="59"/>
      <c r="M292" s="31"/>
      <c r="N292" s="19"/>
    </row>
    <row r="293" spans="2:14" ht="12.75">
      <c r="B293" s="31"/>
      <c r="C293" s="31"/>
      <c r="D293" s="56"/>
      <c r="E293" s="56"/>
      <c r="F293" s="56"/>
      <c r="G293" s="56"/>
      <c r="H293" s="56"/>
      <c r="I293" s="56"/>
      <c r="J293" s="57"/>
      <c r="K293" s="59"/>
      <c r="L293" s="59"/>
      <c r="M293" s="31"/>
      <c r="N293" s="19"/>
    </row>
    <row r="294" spans="2:14" ht="12.75">
      <c r="B294" s="31"/>
      <c r="C294" s="31"/>
      <c r="D294" s="56"/>
      <c r="E294" s="56"/>
      <c r="F294" s="56"/>
      <c r="G294" s="56"/>
      <c r="H294" s="56"/>
      <c r="I294" s="56"/>
      <c r="J294" s="57"/>
      <c r="K294" s="59"/>
      <c r="L294" s="59"/>
      <c r="M294" s="31"/>
      <c r="N294" s="19"/>
    </row>
    <row r="295" spans="2:14" ht="12.75">
      <c r="B295" s="31"/>
      <c r="C295" s="31"/>
      <c r="D295" s="56"/>
      <c r="E295" s="56"/>
      <c r="F295" s="56"/>
      <c r="G295" s="56"/>
      <c r="H295" s="56"/>
      <c r="I295" s="56"/>
      <c r="J295" s="57"/>
      <c r="K295" s="31"/>
      <c r="L295" s="31"/>
      <c r="M295" s="31"/>
      <c r="N295" s="19"/>
    </row>
    <row r="296" spans="2:14" ht="12.75">
      <c r="B296" s="31"/>
      <c r="C296" s="31"/>
      <c r="D296" s="56"/>
      <c r="E296" s="56"/>
      <c r="F296" s="56"/>
      <c r="G296" s="56"/>
      <c r="H296" s="56"/>
      <c r="I296" s="56"/>
      <c r="J296" s="57"/>
      <c r="K296" s="31"/>
      <c r="L296" s="31"/>
      <c r="M296" s="31"/>
      <c r="N296" s="19"/>
    </row>
    <row r="297" spans="2:14" ht="12.75">
      <c r="B297" s="31"/>
      <c r="C297" s="31"/>
      <c r="D297" s="56"/>
      <c r="E297" s="56"/>
      <c r="F297" s="56"/>
      <c r="G297" s="56"/>
      <c r="H297" s="56"/>
      <c r="I297" s="56"/>
      <c r="J297" s="57"/>
      <c r="K297" s="31"/>
      <c r="L297" s="31"/>
      <c r="M297" s="31"/>
      <c r="N297" s="19"/>
    </row>
    <row r="298" spans="2:14" ht="12.75">
      <c r="B298" s="31"/>
      <c r="C298" s="31"/>
      <c r="D298" s="56"/>
      <c r="E298" s="56"/>
      <c r="F298" s="56"/>
      <c r="G298" s="56"/>
      <c r="H298" s="56"/>
      <c r="I298" s="56"/>
      <c r="J298" s="57"/>
      <c r="K298" s="31"/>
      <c r="L298" s="31"/>
      <c r="M298" s="31"/>
      <c r="N298" s="19"/>
    </row>
    <row r="299" spans="2:14" ht="12.75">
      <c r="B299" s="31"/>
      <c r="C299" s="31"/>
      <c r="D299" s="56"/>
      <c r="E299" s="56"/>
      <c r="F299" s="56"/>
      <c r="G299" s="56"/>
      <c r="H299" s="56"/>
      <c r="I299" s="56"/>
      <c r="J299" s="57"/>
      <c r="K299" s="31"/>
      <c r="L299" s="31"/>
      <c r="M299" s="31"/>
      <c r="N299" s="19"/>
    </row>
    <row r="300" spans="2:14" ht="12.75">
      <c r="B300" s="31"/>
      <c r="C300" s="31"/>
      <c r="D300" s="56"/>
      <c r="E300" s="56"/>
      <c r="F300" s="56"/>
      <c r="G300" s="56"/>
      <c r="H300" s="56"/>
      <c r="I300" s="56"/>
      <c r="J300" s="57"/>
      <c r="K300" s="31"/>
      <c r="L300" s="31"/>
      <c r="M300" s="31"/>
      <c r="N300" s="19"/>
    </row>
    <row r="301" spans="2:14" ht="12.75">
      <c r="B301" s="31"/>
      <c r="C301" s="31"/>
      <c r="D301" s="56"/>
      <c r="E301" s="56"/>
      <c r="F301" s="56"/>
      <c r="G301" s="56"/>
      <c r="H301" s="56"/>
      <c r="I301" s="56"/>
      <c r="J301" s="57"/>
      <c r="K301" s="31"/>
      <c r="L301" s="31"/>
      <c r="M301" s="31"/>
      <c r="N301" s="19"/>
    </row>
    <row r="302" spans="2:14" ht="12.75">
      <c r="B302" s="31"/>
      <c r="C302" s="31"/>
      <c r="D302" s="56"/>
      <c r="E302" s="56"/>
      <c r="F302" s="56"/>
      <c r="G302" s="56"/>
      <c r="H302" s="56"/>
      <c r="I302" s="56"/>
      <c r="J302" s="57"/>
      <c r="K302" s="31"/>
      <c r="L302" s="31"/>
      <c r="M302" s="31"/>
      <c r="N302" s="19"/>
    </row>
    <row r="303" spans="2:14" ht="12.75">
      <c r="B303" s="31"/>
      <c r="C303" s="31"/>
      <c r="D303" s="56"/>
      <c r="E303" s="56"/>
      <c r="F303" s="56"/>
      <c r="G303" s="56"/>
      <c r="H303" s="56"/>
      <c r="I303" s="56"/>
      <c r="J303" s="57"/>
      <c r="K303" s="31"/>
      <c r="L303" s="31"/>
      <c r="M303" s="31"/>
      <c r="N303" s="19"/>
    </row>
    <row r="304" spans="2:14" ht="12.75">
      <c r="B304" s="60"/>
      <c r="C304" s="60"/>
      <c r="D304" s="31"/>
      <c r="E304" s="61"/>
      <c r="F304" s="56"/>
      <c r="G304" s="56"/>
      <c r="H304" s="56"/>
      <c r="I304" s="56"/>
      <c r="J304" s="57"/>
      <c r="K304" s="31"/>
      <c r="L304" s="31"/>
      <c r="M304" s="31"/>
      <c r="N304" s="19"/>
    </row>
    <row r="305" spans="2:14" ht="12.75">
      <c r="B305" s="60"/>
      <c r="C305" s="60"/>
      <c r="D305" s="31"/>
      <c r="E305" s="61"/>
      <c r="F305" s="56"/>
      <c r="G305" s="56"/>
      <c r="H305" s="56"/>
      <c r="I305" s="56"/>
      <c r="J305" s="57"/>
      <c r="K305" s="31"/>
      <c r="L305" s="31"/>
      <c r="M305" s="31"/>
      <c r="N305" s="19"/>
    </row>
    <row r="306" spans="2:14" ht="12.75">
      <c r="B306" s="60"/>
      <c r="C306" s="60"/>
      <c r="D306" s="31"/>
      <c r="E306" s="61"/>
      <c r="F306" s="56"/>
      <c r="G306" s="56"/>
      <c r="H306" s="56"/>
      <c r="I306" s="56"/>
      <c r="J306" s="57"/>
      <c r="K306" s="58"/>
      <c r="L306" s="58"/>
      <c r="M306" s="31"/>
      <c r="N306" s="19"/>
    </row>
    <row r="307" spans="2:14" ht="12.75">
      <c r="B307" s="60"/>
      <c r="C307" s="60"/>
      <c r="D307" s="62"/>
      <c r="E307" s="56"/>
      <c r="F307" s="56"/>
      <c r="G307" s="56"/>
      <c r="H307" s="56"/>
      <c r="I307" s="56"/>
      <c r="J307" s="57"/>
      <c r="K307" s="59"/>
      <c r="L307" s="59"/>
      <c r="M307" s="31"/>
      <c r="N307" s="19"/>
    </row>
    <row r="308" spans="2:14" ht="12.75">
      <c r="B308" s="60"/>
      <c r="C308" s="31"/>
      <c r="D308" s="62"/>
      <c r="E308" s="56"/>
      <c r="F308" s="56"/>
      <c r="G308" s="56"/>
      <c r="H308" s="56"/>
      <c r="I308" s="56"/>
      <c r="J308" s="57"/>
      <c r="K308" s="59"/>
      <c r="L308" s="59"/>
      <c r="M308" s="31"/>
      <c r="N308" s="19"/>
    </row>
    <row r="309" spans="2:14" ht="12.75">
      <c r="B309" s="60"/>
      <c r="C309" s="31"/>
      <c r="D309" s="63"/>
      <c r="E309" s="56"/>
      <c r="F309" s="56"/>
      <c r="G309" s="56"/>
      <c r="H309" s="56"/>
      <c r="I309" s="56"/>
      <c r="J309" s="57"/>
      <c r="K309" s="59"/>
      <c r="L309" s="59"/>
      <c r="M309" s="31"/>
      <c r="N309" s="19"/>
    </row>
    <row r="310" spans="2:14" ht="12.75">
      <c r="B310" s="60"/>
      <c r="C310" s="31"/>
      <c r="D310" s="63"/>
      <c r="E310" s="56"/>
      <c r="F310" s="56"/>
      <c r="G310" s="56"/>
      <c r="H310" s="56"/>
      <c r="I310" s="56"/>
      <c r="J310" s="57"/>
      <c r="K310" s="59"/>
      <c r="L310" s="59"/>
      <c r="M310" s="31"/>
      <c r="N310" s="19"/>
    </row>
    <row r="311" spans="2:14" ht="12.75">
      <c r="B311" s="31"/>
      <c r="C311" s="31"/>
      <c r="D311" s="63"/>
      <c r="E311" s="56"/>
      <c r="F311" s="56"/>
      <c r="G311" s="56"/>
      <c r="H311" s="56"/>
      <c r="I311" s="56"/>
      <c r="J311" s="57"/>
      <c r="K311" s="59"/>
      <c r="L311" s="59"/>
      <c r="M311" s="31"/>
      <c r="N311" s="19"/>
    </row>
    <row r="312" spans="2:14" ht="12.75">
      <c r="B312" s="31"/>
      <c r="C312" s="31"/>
      <c r="D312" s="56"/>
      <c r="E312" s="56"/>
      <c r="F312" s="56"/>
      <c r="G312" s="56"/>
      <c r="H312" s="56"/>
      <c r="I312" s="56"/>
      <c r="J312" s="57"/>
      <c r="K312" s="59"/>
      <c r="L312" s="59"/>
      <c r="M312" s="31"/>
      <c r="N312" s="19"/>
    </row>
    <row r="313" spans="2:14" ht="12.75">
      <c r="B313" s="31"/>
      <c r="C313" s="31"/>
      <c r="D313" s="56"/>
      <c r="E313" s="56"/>
      <c r="F313" s="56"/>
      <c r="G313" s="56"/>
      <c r="H313" s="56"/>
      <c r="I313" s="56"/>
      <c r="J313" s="57"/>
      <c r="K313" s="59"/>
      <c r="L313" s="59"/>
      <c r="M313" s="31"/>
      <c r="N313" s="19"/>
    </row>
    <row r="314" spans="2:14" ht="12.75">
      <c r="B314" s="31"/>
      <c r="C314" s="31"/>
      <c r="D314" s="56"/>
      <c r="E314" s="56"/>
      <c r="F314" s="56"/>
      <c r="G314" s="56"/>
      <c r="H314" s="56"/>
      <c r="I314" s="56"/>
      <c r="J314" s="57"/>
      <c r="K314" s="31"/>
      <c r="L314" s="31"/>
      <c r="M314" s="31"/>
      <c r="N314" s="19"/>
    </row>
    <row r="315" spans="2:14" ht="12.75">
      <c r="B315" s="31"/>
      <c r="C315" s="31"/>
      <c r="D315" s="56"/>
      <c r="E315" s="56"/>
      <c r="F315" s="56"/>
      <c r="G315" s="56"/>
      <c r="H315" s="56"/>
      <c r="I315" s="56"/>
      <c r="J315" s="57"/>
      <c r="K315" s="31"/>
      <c r="L315" s="31"/>
      <c r="M315" s="31"/>
      <c r="N315" s="19"/>
    </row>
    <row r="316" spans="2:14" ht="12.75">
      <c r="B316" s="31"/>
      <c r="C316" s="31"/>
      <c r="D316" s="56"/>
      <c r="E316" s="56"/>
      <c r="F316" s="56"/>
      <c r="G316" s="56"/>
      <c r="H316" s="56"/>
      <c r="I316" s="56"/>
      <c r="J316" s="57"/>
      <c r="K316" s="31"/>
      <c r="L316" s="31"/>
      <c r="M316" s="31"/>
      <c r="N316" s="19"/>
    </row>
    <row r="317" spans="2:14" ht="12.75">
      <c r="B317" s="31"/>
      <c r="C317" s="31"/>
      <c r="D317" s="56"/>
      <c r="E317" s="56"/>
      <c r="F317" s="56"/>
      <c r="G317" s="56"/>
      <c r="H317" s="56"/>
      <c r="I317" s="56"/>
      <c r="J317" s="57"/>
      <c r="K317" s="31"/>
      <c r="L317" s="31"/>
      <c r="M317" s="31"/>
      <c r="N317" s="19"/>
    </row>
    <row r="318" spans="2:14" ht="12.75">
      <c r="B318" s="31"/>
      <c r="C318" s="31"/>
      <c r="D318" s="56"/>
      <c r="E318" s="56"/>
      <c r="F318" s="56"/>
      <c r="G318" s="56"/>
      <c r="H318" s="56"/>
      <c r="I318" s="56"/>
      <c r="J318" s="57"/>
      <c r="K318" s="31"/>
      <c r="L318" s="31"/>
      <c r="M318" s="31"/>
      <c r="N318" s="19"/>
    </row>
    <row r="319" spans="2:14" ht="12.75">
      <c r="B319" s="31"/>
      <c r="C319" s="31"/>
      <c r="D319" s="56"/>
      <c r="E319" s="56"/>
      <c r="F319" s="56"/>
      <c r="G319" s="56"/>
      <c r="H319" s="56"/>
      <c r="I319" s="56"/>
      <c r="J319" s="57"/>
      <c r="K319" s="31"/>
      <c r="L319" s="31"/>
      <c r="M319" s="31"/>
      <c r="N319" s="19"/>
    </row>
    <row r="320" spans="2:14" ht="12.75">
      <c r="B320" s="31"/>
      <c r="C320" s="31"/>
      <c r="D320" s="56"/>
      <c r="E320" s="56"/>
      <c r="F320" s="56"/>
      <c r="G320" s="56"/>
      <c r="H320" s="56"/>
      <c r="I320" s="56"/>
      <c r="J320" s="57"/>
      <c r="K320" s="31"/>
      <c r="L320" s="31"/>
      <c r="M320" s="31"/>
      <c r="N320" s="19"/>
    </row>
    <row r="321" spans="2:14" ht="12.75">
      <c r="B321" s="31"/>
      <c r="C321" s="31"/>
      <c r="D321" s="56"/>
      <c r="E321" s="56"/>
      <c r="F321" s="56"/>
      <c r="G321" s="56"/>
      <c r="H321" s="56"/>
      <c r="I321" s="56"/>
      <c r="J321" s="57"/>
      <c r="K321" s="31"/>
      <c r="L321" s="31"/>
      <c r="M321" s="31"/>
      <c r="N321" s="19"/>
    </row>
    <row r="322" spans="2:14" ht="12.75">
      <c r="B322" s="31"/>
      <c r="C322" s="31"/>
      <c r="D322" s="56"/>
      <c r="E322" s="56"/>
      <c r="F322" s="56"/>
      <c r="G322" s="56"/>
      <c r="H322" s="56"/>
      <c r="I322" s="56"/>
      <c r="J322" s="57"/>
      <c r="K322" s="31"/>
      <c r="L322" s="31"/>
      <c r="M322" s="31"/>
      <c r="N322" s="19"/>
    </row>
    <row r="323" spans="2:14" ht="12.75">
      <c r="B323" s="31"/>
      <c r="C323" s="31"/>
      <c r="D323" s="56"/>
      <c r="E323" s="56"/>
      <c r="F323" s="56"/>
      <c r="G323" s="56"/>
      <c r="H323" s="56"/>
      <c r="I323" s="56"/>
      <c r="J323" s="57"/>
      <c r="K323" s="31"/>
      <c r="L323" s="31"/>
      <c r="M323" s="31"/>
      <c r="N323" s="19"/>
    </row>
    <row r="324" spans="2:14" ht="12.75">
      <c r="B324" s="31"/>
      <c r="C324" s="31"/>
      <c r="D324" s="56"/>
      <c r="E324" s="56"/>
      <c r="F324" s="56"/>
      <c r="G324" s="56"/>
      <c r="H324" s="56"/>
      <c r="I324" s="56"/>
      <c r="J324" s="57"/>
      <c r="K324" s="31"/>
      <c r="L324" s="31"/>
      <c r="M324" s="31"/>
      <c r="N324" s="19"/>
    </row>
    <row r="325" spans="2:14" ht="12.75">
      <c r="B325" s="31"/>
      <c r="C325" s="31"/>
      <c r="D325" s="56"/>
      <c r="E325" s="56"/>
      <c r="F325" s="56"/>
      <c r="G325" s="56"/>
      <c r="H325" s="56"/>
      <c r="I325" s="56"/>
      <c r="J325" s="57"/>
      <c r="K325" s="31"/>
      <c r="L325" s="31"/>
      <c r="M325" s="31"/>
      <c r="N325" s="19"/>
    </row>
    <row r="326" spans="2:14" ht="12.75">
      <c r="B326" s="31"/>
      <c r="C326" s="31"/>
      <c r="D326" s="64"/>
      <c r="E326" s="56"/>
      <c r="F326" s="56"/>
      <c r="G326" s="56"/>
      <c r="H326" s="56"/>
      <c r="I326" s="56"/>
      <c r="J326" s="57"/>
      <c r="K326" s="31"/>
      <c r="L326" s="31"/>
      <c r="M326" s="31"/>
      <c r="N326" s="19"/>
    </row>
    <row r="327" spans="2:14" ht="12.75">
      <c r="B327" s="31"/>
      <c r="C327" s="31"/>
      <c r="D327" s="56"/>
      <c r="E327" s="56"/>
      <c r="F327" s="56"/>
      <c r="G327" s="56"/>
      <c r="H327" s="56"/>
      <c r="I327" s="56"/>
      <c r="J327" s="57"/>
      <c r="K327" s="31"/>
      <c r="L327" s="31"/>
      <c r="M327" s="31"/>
      <c r="N327" s="19"/>
    </row>
    <row r="328" spans="2:14" ht="12.75">
      <c r="B328" s="31"/>
      <c r="C328" s="31"/>
      <c r="D328" s="56"/>
      <c r="E328" s="56"/>
      <c r="F328" s="56"/>
      <c r="G328" s="56"/>
      <c r="H328" s="56"/>
      <c r="I328" s="56"/>
      <c r="J328" s="57"/>
      <c r="K328" s="31"/>
      <c r="L328" s="31"/>
      <c r="M328" s="31"/>
      <c r="N328" s="19"/>
    </row>
    <row r="329" spans="2:14" ht="12.75">
      <c r="B329" s="31"/>
      <c r="C329" s="31"/>
      <c r="D329" s="56"/>
      <c r="E329" s="56"/>
      <c r="F329" s="56"/>
      <c r="G329" s="56"/>
      <c r="H329" s="56"/>
      <c r="I329" s="56"/>
      <c r="J329" s="57"/>
      <c r="K329" s="31"/>
      <c r="L329" s="31"/>
      <c r="M329" s="31"/>
      <c r="N329" s="19"/>
    </row>
    <row r="330" spans="2:14" ht="12.75">
      <c r="B330" s="60"/>
      <c r="C330" s="60"/>
      <c r="D330" s="31"/>
      <c r="E330" s="61"/>
      <c r="F330" s="56"/>
      <c r="G330" s="56"/>
      <c r="H330" s="56"/>
      <c r="I330" s="56"/>
      <c r="J330" s="57"/>
      <c r="K330" s="31"/>
      <c r="L330" s="31"/>
      <c r="M330" s="31"/>
      <c r="N330" s="19"/>
    </row>
    <row r="331" spans="2:14" ht="12.75">
      <c r="B331" s="60"/>
      <c r="C331" s="60"/>
      <c r="D331" s="31"/>
      <c r="E331" s="61"/>
      <c r="F331" s="56"/>
      <c r="G331" s="56"/>
      <c r="H331" s="56"/>
      <c r="I331" s="56"/>
      <c r="J331" s="57"/>
      <c r="K331" s="31"/>
      <c r="L331" s="31"/>
      <c r="M331" s="31"/>
      <c r="N331" s="19"/>
    </row>
    <row r="332" spans="2:14" ht="12.75">
      <c r="B332" s="60"/>
      <c r="C332" s="60"/>
      <c r="D332" s="31"/>
      <c r="E332" s="61"/>
      <c r="F332" s="56"/>
      <c r="G332" s="56"/>
      <c r="H332" s="56"/>
      <c r="I332" s="56"/>
      <c r="J332" s="57"/>
      <c r="K332" s="31"/>
      <c r="L332" s="31"/>
      <c r="M332" s="31"/>
      <c r="N332" s="19"/>
    </row>
    <row r="333" spans="2:14" ht="12.75">
      <c r="B333" s="60"/>
      <c r="C333" s="60"/>
      <c r="D333" s="31"/>
      <c r="E333" s="56"/>
      <c r="F333" s="56"/>
      <c r="G333" s="56"/>
      <c r="H333" s="56"/>
      <c r="I333" s="56"/>
      <c r="J333" s="57"/>
      <c r="K333" s="31"/>
      <c r="L333" s="31"/>
      <c r="M333" s="31"/>
      <c r="N333" s="19"/>
    </row>
    <row r="334" spans="2:14" ht="12.75">
      <c r="B334" s="60"/>
      <c r="C334" s="31"/>
      <c r="D334" s="62"/>
      <c r="E334" s="56"/>
      <c r="F334" s="56"/>
      <c r="G334" s="56"/>
      <c r="H334" s="56"/>
      <c r="I334" s="56"/>
      <c r="J334" s="57"/>
      <c r="K334" s="31"/>
      <c r="L334" s="31"/>
      <c r="M334" s="31"/>
      <c r="N334" s="19"/>
    </row>
    <row r="335" spans="2:14" ht="12.75">
      <c r="B335" s="60"/>
      <c r="C335" s="31"/>
      <c r="D335" s="62"/>
      <c r="E335" s="56"/>
      <c r="F335" s="56"/>
      <c r="G335" s="56"/>
      <c r="H335" s="56"/>
      <c r="I335" s="56"/>
      <c r="J335" s="57"/>
      <c r="K335" s="31"/>
      <c r="L335" s="31"/>
      <c r="M335" s="31"/>
      <c r="N335" s="19"/>
    </row>
    <row r="336" spans="2:14" ht="12.75">
      <c r="B336" s="60"/>
      <c r="C336" s="31"/>
      <c r="D336" s="63"/>
      <c r="E336" s="56"/>
      <c r="F336" s="56"/>
      <c r="G336" s="56"/>
      <c r="H336" s="56"/>
      <c r="I336" s="56"/>
      <c r="J336" s="57"/>
      <c r="K336" s="31"/>
      <c r="L336" s="31"/>
      <c r="M336" s="31"/>
      <c r="N336" s="19"/>
    </row>
    <row r="337" spans="2:14" ht="12.75">
      <c r="B337" s="31"/>
      <c r="C337" s="31"/>
      <c r="D337" s="63"/>
      <c r="E337" s="56"/>
      <c r="F337" s="56"/>
      <c r="G337" s="56"/>
      <c r="H337" s="56"/>
      <c r="I337" s="56"/>
      <c r="J337" s="57"/>
      <c r="K337" s="58"/>
      <c r="L337" s="58"/>
      <c r="M337" s="31"/>
      <c r="N337" s="19"/>
    </row>
    <row r="338" spans="2:14" ht="12.75">
      <c r="B338" s="31"/>
      <c r="C338" s="31"/>
      <c r="D338" s="63"/>
      <c r="E338" s="56"/>
      <c r="F338" s="56"/>
      <c r="G338" s="56"/>
      <c r="H338" s="56"/>
      <c r="I338" s="56"/>
      <c r="J338" s="57"/>
      <c r="K338" s="59"/>
      <c r="L338" s="59"/>
      <c r="M338" s="31"/>
      <c r="N338" s="19"/>
    </row>
    <row r="339" spans="2:14" ht="12.75">
      <c r="B339" s="31"/>
      <c r="C339" s="31"/>
      <c r="D339" s="56"/>
      <c r="E339" s="56"/>
      <c r="F339" s="56"/>
      <c r="G339" s="56"/>
      <c r="H339" s="56"/>
      <c r="I339" s="56"/>
      <c r="J339" s="57"/>
      <c r="K339" s="58"/>
      <c r="L339" s="58"/>
      <c r="M339" s="31"/>
      <c r="N339" s="19"/>
    </row>
    <row r="340" spans="2:14" ht="12.75">
      <c r="B340" s="31"/>
      <c r="C340" s="31"/>
      <c r="D340" s="56"/>
      <c r="E340" s="56"/>
      <c r="F340" s="56"/>
      <c r="G340" s="56"/>
      <c r="H340" s="56"/>
      <c r="I340" s="56"/>
      <c r="J340" s="57"/>
      <c r="K340" s="59"/>
      <c r="L340" s="59"/>
      <c r="M340" s="31"/>
      <c r="N340" s="19"/>
    </row>
    <row r="341" spans="11:12" ht="15">
      <c r="K341" s="25"/>
      <c r="L341" s="25"/>
    </row>
    <row r="342" spans="11:12" ht="15">
      <c r="K342" s="25"/>
      <c r="L342" s="25"/>
    </row>
    <row r="343" spans="11:12" ht="15">
      <c r="K343" s="11"/>
      <c r="L343" s="11"/>
    </row>
    <row r="350" spans="1:10" ht="15">
      <c r="A350" s="46"/>
      <c r="B350" s="46"/>
      <c r="C350" s="46"/>
      <c r="D350" s="3"/>
      <c r="E350" s="24"/>
      <c r="F350" s="24"/>
      <c r="G350" s="24"/>
      <c r="H350" s="24"/>
      <c r="I350" s="24"/>
      <c r="J350" s="26"/>
    </row>
    <row r="381" spans="11:12" ht="15">
      <c r="K381" s="13"/>
      <c r="L381" s="13"/>
    </row>
    <row r="390" spans="11:12" ht="15">
      <c r="K390" s="13"/>
      <c r="L390" s="13"/>
    </row>
    <row r="392" spans="11:12" ht="15">
      <c r="K392" s="9"/>
      <c r="L392" s="9"/>
    </row>
    <row r="393" spans="11:12" ht="15">
      <c r="K393" s="9"/>
      <c r="L393" s="9"/>
    </row>
    <row r="397" spans="11:12" ht="15">
      <c r="K397" s="9"/>
      <c r="L397" s="9"/>
    </row>
    <row r="476" spans="11:12" ht="15">
      <c r="K476" s="11"/>
      <c r="L476" s="11"/>
    </row>
    <row r="477" spans="11:12" ht="15">
      <c r="K477" s="12"/>
      <c r="L477" s="12"/>
    </row>
    <row r="488" spans="11:12" ht="15">
      <c r="K488" s="27"/>
      <c r="L488" s="27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0" customWidth="1"/>
    <col min="4" max="4" width="16.75390625" style="2" customWidth="1"/>
  </cols>
  <sheetData>
    <row r="1" spans="1:4" ht="15">
      <c r="A1" s="69"/>
      <c r="B1" s="69"/>
      <c r="C1" s="71"/>
      <c r="D1" s="72" t="s">
        <v>15</v>
      </c>
    </row>
    <row r="2" spans="1:4" ht="15">
      <c r="A2" s="69"/>
      <c r="B2" s="69"/>
      <c r="C2" s="71"/>
      <c r="D2" s="72" t="s">
        <v>0</v>
      </c>
    </row>
    <row r="3" spans="1:4" ht="15">
      <c r="A3" s="69"/>
      <c r="B3" s="69"/>
      <c r="C3" s="505" t="s">
        <v>502</v>
      </c>
      <c r="D3" s="72"/>
    </row>
    <row r="4" spans="1:4" ht="15">
      <c r="A4" s="69"/>
      <c r="B4" s="69"/>
      <c r="C4" s="71"/>
      <c r="D4" s="70"/>
    </row>
    <row r="5" spans="1:4" ht="17.25">
      <c r="A5" s="69"/>
      <c r="B5" s="321" t="s">
        <v>432</v>
      </c>
      <c r="C5" s="71"/>
      <c r="D5" s="70"/>
    </row>
    <row r="6" spans="1:4" ht="15">
      <c r="A6" s="69"/>
      <c r="B6" s="69"/>
      <c r="C6" s="71"/>
      <c r="D6" s="70"/>
    </row>
    <row r="7" spans="1:4" ht="15">
      <c r="A7" s="69"/>
      <c r="B7" s="69"/>
      <c r="C7" s="71"/>
      <c r="D7" s="322" t="s">
        <v>312</v>
      </c>
    </row>
    <row r="8" spans="1:4" ht="15">
      <c r="A8" s="77" t="s">
        <v>8</v>
      </c>
      <c r="B8" s="78" t="s">
        <v>16</v>
      </c>
      <c r="C8" s="323" t="s">
        <v>17</v>
      </c>
      <c r="D8" s="324" t="s">
        <v>18</v>
      </c>
    </row>
    <row r="9" spans="1:4" ht="15">
      <c r="A9" s="325"/>
      <c r="B9" s="326"/>
      <c r="C9" s="327" t="s">
        <v>19</v>
      </c>
      <c r="D9" s="86" t="s">
        <v>501</v>
      </c>
    </row>
    <row r="10" spans="1:4" ht="15">
      <c r="A10" s="84">
        <v>1</v>
      </c>
      <c r="B10" s="84">
        <v>2</v>
      </c>
      <c r="C10" s="86">
        <v>3</v>
      </c>
      <c r="D10" s="86">
        <v>4</v>
      </c>
    </row>
    <row r="11" spans="1:4" ht="15.75">
      <c r="A11" s="328"/>
      <c r="B11" s="329" t="s">
        <v>20</v>
      </c>
      <c r="C11" s="330" t="s">
        <v>11</v>
      </c>
      <c r="D11" s="330">
        <f>D12+D20</f>
        <v>4435000</v>
      </c>
    </row>
    <row r="12" spans="1:4" ht="15">
      <c r="A12" s="332" t="s">
        <v>12</v>
      </c>
      <c r="B12" s="328" t="s">
        <v>21</v>
      </c>
      <c r="C12" s="333" t="s">
        <v>22</v>
      </c>
      <c r="D12" s="333">
        <v>3500000</v>
      </c>
    </row>
    <row r="13" spans="1:4" ht="15">
      <c r="A13" s="334" t="s">
        <v>13</v>
      </c>
      <c r="B13" s="335" t="s">
        <v>23</v>
      </c>
      <c r="C13" s="324" t="s">
        <v>22</v>
      </c>
      <c r="D13" s="324"/>
    </row>
    <row r="14" spans="1:4" ht="15">
      <c r="A14" s="337" t="s">
        <v>14</v>
      </c>
      <c r="B14" s="335" t="s">
        <v>24</v>
      </c>
      <c r="C14" s="323" t="s">
        <v>25</v>
      </c>
      <c r="D14" s="324"/>
    </row>
    <row r="15" spans="1:4" ht="15">
      <c r="A15" s="338"/>
      <c r="B15" s="326" t="s">
        <v>26</v>
      </c>
      <c r="C15" s="327"/>
      <c r="D15" s="86"/>
    </row>
    <row r="16" spans="1:4" ht="15">
      <c r="A16" s="340" t="s">
        <v>27</v>
      </c>
      <c r="B16" s="326" t="s">
        <v>28</v>
      </c>
      <c r="C16" s="86" t="s">
        <v>29</v>
      </c>
      <c r="D16" s="86"/>
    </row>
    <row r="17" spans="1:4" ht="15">
      <c r="A17" s="332" t="s">
        <v>30</v>
      </c>
      <c r="B17" s="328" t="s">
        <v>31</v>
      </c>
      <c r="C17" s="333" t="s">
        <v>32</v>
      </c>
      <c r="D17" s="333"/>
    </row>
    <row r="18" spans="1:4" ht="15">
      <c r="A18" s="332" t="s">
        <v>33</v>
      </c>
      <c r="B18" s="328" t="s">
        <v>34</v>
      </c>
      <c r="C18" s="333" t="s">
        <v>35</v>
      </c>
      <c r="D18" s="333"/>
    </row>
    <row r="19" spans="1:4" ht="15">
      <c r="A19" s="332" t="s">
        <v>36</v>
      </c>
      <c r="B19" s="328" t="s">
        <v>37</v>
      </c>
      <c r="C19" s="333" t="s">
        <v>38</v>
      </c>
      <c r="D19" s="333"/>
    </row>
    <row r="20" spans="1:4" ht="15">
      <c r="A20" s="332" t="s">
        <v>39</v>
      </c>
      <c r="B20" s="328" t="s">
        <v>40</v>
      </c>
      <c r="C20" s="333" t="s">
        <v>311</v>
      </c>
      <c r="D20" s="333">
        <v>935000</v>
      </c>
    </row>
    <row r="21" spans="1:4" ht="15.75">
      <c r="A21" s="332"/>
      <c r="B21" s="329" t="s">
        <v>41</v>
      </c>
      <c r="C21" s="330" t="s">
        <v>11</v>
      </c>
      <c r="D21" s="330">
        <f>D22</f>
        <v>1935000</v>
      </c>
    </row>
    <row r="22" spans="1:4" ht="15">
      <c r="A22" s="332" t="s">
        <v>12</v>
      </c>
      <c r="B22" s="328" t="s">
        <v>42</v>
      </c>
      <c r="C22" s="333" t="s">
        <v>43</v>
      </c>
      <c r="D22" s="333">
        <v>1935000</v>
      </c>
    </row>
    <row r="23" spans="1:4" ht="15">
      <c r="A23" s="334" t="s">
        <v>13</v>
      </c>
      <c r="B23" s="335" t="s">
        <v>44</v>
      </c>
      <c r="C23" s="324" t="s">
        <v>43</v>
      </c>
      <c r="D23" s="324"/>
    </row>
    <row r="24" spans="1:4" ht="15">
      <c r="A24" s="337" t="s">
        <v>14</v>
      </c>
      <c r="B24" s="335" t="s">
        <v>45</v>
      </c>
      <c r="C24" s="323"/>
      <c r="D24" s="324"/>
    </row>
    <row r="25" spans="1:4" ht="15">
      <c r="A25" s="341"/>
      <c r="B25" s="342" t="s">
        <v>46</v>
      </c>
      <c r="C25" s="343" t="s">
        <v>47</v>
      </c>
      <c r="D25" s="777"/>
    </row>
    <row r="26" spans="1:4" ht="15">
      <c r="A26" s="338"/>
      <c r="B26" s="326" t="s">
        <v>48</v>
      </c>
      <c r="C26" s="327"/>
      <c r="D26" s="86"/>
    </row>
    <row r="27" spans="1:4" ht="15">
      <c r="A27" s="340" t="s">
        <v>27</v>
      </c>
      <c r="B27" s="326" t="s">
        <v>49</v>
      </c>
      <c r="C27" s="86" t="s">
        <v>50</v>
      </c>
      <c r="D27" s="86"/>
    </row>
    <row r="28" spans="1:4" ht="15">
      <c r="A28" s="332" t="s">
        <v>30</v>
      </c>
      <c r="B28" s="328" t="s">
        <v>51</v>
      </c>
      <c r="C28" s="86" t="s">
        <v>52</v>
      </c>
      <c r="D28" s="333"/>
    </row>
    <row r="29" spans="1:4" ht="15">
      <c r="A29" s="332" t="s">
        <v>33</v>
      </c>
      <c r="B29" s="328" t="s">
        <v>53</v>
      </c>
      <c r="C29" s="333" t="s">
        <v>54</v>
      </c>
      <c r="D29" s="333"/>
    </row>
    <row r="30" spans="1:4" ht="15">
      <c r="A30" s="332" t="s">
        <v>36</v>
      </c>
      <c r="B30" s="328" t="s">
        <v>55</v>
      </c>
      <c r="C30" s="333" t="s">
        <v>56</v>
      </c>
      <c r="D30" s="333"/>
    </row>
    <row r="31" spans="1:4" ht="15">
      <c r="A31" s="69"/>
      <c r="B31" s="69"/>
      <c r="C31" s="71"/>
      <c r="D31" s="70"/>
    </row>
    <row r="32" spans="1:4" ht="15">
      <c r="A32" s="69"/>
      <c r="B32" s="69"/>
      <c r="C32" s="71"/>
      <c r="D32" s="70"/>
    </row>
    <row r="33" spans="1:4" ht="15">
      <c r="A33" s="69"/>
      <c r="B33" s="69"/>
      <c r="C33" s="71"/>
      <c r="D33" s="70"/>
    </row>
    <row r="34" spans="1:4" ht="15">
      <c r="A34" s="69"/>
      <c r="B34" s="69"/>
      <c r="C34" s="71"/>
      <c r="D34" s="70"/>
    </row>
    <row r="35" spans="1:4" ht="15">
      <c r="A35" s="69"/>
      <c r="B35" s="69"/>
      <c r="C35" s="71"/>
      <c r="D35" s="70"/>
    </row>
    <row r="36" spans="1:4" ht="15">
      <c r="A36" s="69"/>
      <c r="B36" s="69"/>
      <c r="C36" s="71"/>
      <c r="D36" s="70"/>
    </row>
    <row r="37" spans="1:4" ht="15">
      <c r="A37" s="69"/>
      <c r="B37" s="69"/>
      <c r="C37" s="71"/>
      <c r="D37" s="70"/>
    </row>
    <row r="38" spans="1:4" ht="15">
      <c r="A38" s="69"/>
      <c r="B38" s="69"/>
      <c r="C38" s="71"/>
      <c r="D38" s="70"/>
    </row>
    <row r="39" spans="1:4" ht="15">
      <c r="A39" s="69"/>
      <c r="B39" s="69"/>
      <c r="C39" s="71"/>
      <c r="D39" s="70"/>
    </row>
    <row r="40" spans="1:4" ht="15">
      <c r="A40" s="69"/>
      <c r="B40" s="69"/>
      <c r="C40" s="71"/>
      <c r="D40" s="70"/>
    </row>
    <row r="41" spans="1:4" ht="15">
      <c r="A41" s="69"/>
      <c r="B41" s="69"/>
      <c r="C41" s="71"/>
      <c r="D41" s="70"/>
    </row>
    <row r="42" spans="1:4" ht="15">
      <c r="A42" s="69"/>
      <c r="B42" s="69"/>
      <c r="C42" s="71"/>
      <c r="D42" s="70"/>
    </row>
    <row r="43" spans="1:4" ht="15">
      <c r="A43" s="69"/>
      <c r="B43" s="69"/>
      <c r="C43" s="71"/>
      <c r="D43" s="70"/>
    </row>
    <row r="44" spans="1:4" ht="15">
      <c r="A44" s="69"/>
      <c r="B44" s="69"/>
      <c r="C44" s="71"/>
      <c r="D44" s="70"/>
    </row>
    <row r="45" spans="1:4" ht="15">
      <c r="A45" s="69"/>
      <c r="B45" s="69"/>
      <c r="C45" s="71"/>
      <c r="D45" s="70"/>
    </row>
    <row r="46" spans="1:4" ht="15">
      <c r="A46" s="69"/>
      <c r="B46" s="72"/>
      <c r="C46" s="647" t="s">
        <v>320</v>
      </c>
      <c r="D46" s="70"/>
    </row>
    <row r="47" spans="1:4" ht="15">
      <c r="A47" s="69"/>
      <c r="B47" s="68"/>
      <c r="C47" s="71"/>
      <c r="D47" s="70"/>
    </row>
    <row r="48" spans="1:4" ht="15">
      <c r="A48" s="69"/>
      <c r="B48" s="69"/>
      <c r="C48" s="71"/>
      <c r="D48" s="70"/>
    </row>
    <row r="49" spans="1:4" ht="15">
      <c r="A49" s="69"/>
      <c r="B49" s="72"/>
      <c r="C49" s="71"/>
      <c r="D49" s="70"/>
    </row>
    <row r="50" spans="1:4" ht="15">
      <c r="A50" s="69"/>
      <c r="B50" s="69"/>
      <c r="C50" s="71"/>
      <c r="D50" s="7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B1">
      <selection activeCell="I3" sqref="I3:M3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5" customFormat="1" ht="13.5" customHeight="1">
      <c r="A1" s="3"/>
      <c r="B1" s="3"/>
      <c r="C1" s="344"/>
      <c r="D1" s="344"/>
      <c r="E1" s="344"/>
      <c r="F1" s="505"/>
      <c r="G1" s="505"/>
      <c r="H1" s="505"/>
      <c r="I1" s="506"/>
      <c r="J1" s="813" t="s">
        <v>214</v>
      </c>
      <c r="K1" s="813"/>
      <c r="L1" s="813"/>
      <c r="M1" s="813"/>
      <c r="N1" s="507"/>
    </row>
    <row r="2" spans="1:14" s="65" customFormat="1" ht="13.5" customHeight="1">
      <c r="A2" s="3"/>
      <c r="B2" s="3"/>
      <c r="C2" s="344"/>
      <c r="D2" s="344"/>
      <c r="E2" s="344"/>
      <c r="F2" s="505"/>
      <c r="G2" s="505"/>
      <c r="H2" s="505"/>
      <c r="I2" s="506"/>
      <c r="J2" s="813" t="s">
        <v>0</v>
      </c>
      <c r="K2" s="813"/>
      <c r="L2" s="813"/>
      <c r="M2" s="813"/>
      <c r="N2" s="813"/>
    </row>
    <row r="3" spans="1:14" s="65" customFormat="1" ht="13.5" customHeight="1">
      <c r="A3" s="3"/>
      <c r="B3" s="3"/>
      <c r="C3" s="344"/>
      <c r="D3" s="344"/>
      <c r="E3" s="344"/>
      <c r="F3" s="505"/>
      <c r="G3" s="505"/>
      <c r="H3" s="505"/>
      <c r="I3" s="813" t="s">
        <v>505</v>
      </c>
      <c r="J3" s="813"/>
      <c r="K3" s="813"/>
      <c r="L3" s="813"/>
      <c r="M3" s="813"/>
      <c r="N3" s="507"/>
    </row>
    <row r="4" spans="3:14" ht="13.5" customHeight="1">
      <c r="C4" s="69"/>
      <c r="D4" s="69"/>
      <c r="E4" s="69"/>
      <c r="F4" s="177" t="s">
        <v>215</v>
      </c>
      <c r="G4" s="70"/>
      <c r="H4" s="70"/>
      <c r="I4" s="70"/>
      <c r="J4" s="70"/>
      <c r="K4" s="70"/>
      <c r="L4" s="70"/>
      <c r="M4" s="72"/>
      <c r="N4" s="172"/>
    </row>
    <row r="5" spans="3:14" ht="13.5" customHeight="1">
      <c r="C5" s="69"/>
      <c r="D5" s="69"/>
      <c r="E5" s="69"/>
      <c r="F5" s="177" t="s">
        <v>499</v>
      </c>
      <c r="G5" s="70"/>
      <c r="H5" s="70"/>
      <c r="I5" s="70"/>
      <c r="J5" s="70"/>
      <c r="K5" s="70"/>
      <c r="L5" s="70"/>
      <c r="M5" s="69"/>
      <c r="N5" s="172"/>
    </row>
    <row r="6" spans="3:14" ht="13.5" customHeight="1" thickBot="1">
      <c r="C6" s="69"/>
      <c r="D6" s="69"/>
      <c r="E6" s="69"/>
      <c r="F6" s="70"/>
      <c r="G6" s="70"/>
      <c r="H6" s="70"/>
      <c r="I6" s="70"/>
      <c r="J6" s="70"/>
      <c r="K6" s="70"/>
      <c r="L6" s="70"/>
      <c r="M6" s="72" t="s">
        <v>312</v>
      </c>
      <c r="N6" s="172"/>
    </row>
    <row r="7" spans="3:14" ht="13.5" customHeight="1" thickBot="1">
      <c r="C7" s="77"/>
      <c r="D7" s="77"/>
      <c r="E7" s="77"/>
      <c r="F7" s="345"/>
      <c r="G7" s="346"/>
      <c r="H7" s="347"/>
      <c r="I7" s="347" t="s">
        <v>216</v>
      </c>
      <c r="J7" s="347"/>
      <c r="K7" s="348"/>
      <c r="L7" s="349"/>
      <c r="M7" s="350"/>
      <c r="N7" s="172"/>
    </row>
    <row r="8" spans="3:14" ht="13.5" customHeight="1">
      <c r="C8" s="351"/>
      <c r="D8" s="351"/>
      <c r="E8" s="351"/>
      <c r="F8" s="352"/>
      <c r="G8" s="353"/>
      <c r="H8" s="354"/>
      <c r="I8" s="355" t="s">
        <v>139</v>
      </c>
      <c r="J8" s="356"/>
      <c r="K8" s="357"/>
      <c r="L8" s="350"/>
      <c r="M8" s="358"/>
      <c r="N8" s="172"/>
    </row>
    <row r="9" spans="3:14" ht="13.5" customHeight="1">
      <c r="C9" s="351"/>
      <c r="D9" s="351"/>
      <c r="E9" s="351"/>
      <c r="F9" s="352"/>
      <c r="G9" s="353"/>
      <c r="H9" s="359"/>
      <c r="I9" s="360" t="s">
        <v>217</v>
      </c>
      <c r="J9" s="361"/>
      <c r="K9" s="362"/>
      <c r="L9" s="363" t="s">
        <v>144</v>
      </c>
      <c r="M9" s="364"/>
      <c r="N9" s="172"/>
    </row>
    <row r="10" spans="3:14" ht="13.5" customHeight="1">
      <c r="C10" s="351"/>
      <c r="D10" s="351"/>
      <c r="E10" s="351"/>
      <c r="F10" s="352"/>
      <c r="G10" s="353"/>
      <c r="H10" s="365"/>
      <c r="I10" s="366"/>
      <c r="J10" s="367"/>
      <c r="K10" s="368"/>
      <c r="L10" s="369" t="s">
        <v>150</v>
      </c>
      <c r="M10" s="370"/>
      <c r="N10" s="172"/>
    </row>
    <row r="11" spans="3:14" ht="13.5" customHeight="1">
      <c r="C11" s="351" t="s">
        <v>1</v>
      </c>
      <c r="D11" s="351" t="s">
        <v>218</v>
      </c>
      <c r="E11" s="351" t="s">
        <v>140</v>
      </c>
      <c r="F11" s="352" t="s">
        <v>219</v>
      </c>
      <c r="G11" s="353" t="s">
        <v>145</v>
      </c>
      <c r="H11" s="365" t="s">
        <v>145</v>
      </c>
      <c r="I11" s="371" t="s">
        <v>220</v>
      </c>
      <c r="J11" s="367" t="s">
        <v>145</v>
      </c>
      <c r="K11" s="368" t="s">
        <v>221</v>
      </c>
      <c r="L11" s="369" t="s">
        <v>222</v>
      </c>
      <c r="M11" s="370" t="s">
        <v>6</v>
      </c>
      <c r="N11" s="172"/>
    </row>
    <row r="12" spans="1:14" s="7" customFormat="1" ht="13.5" customHeight="1">
      <c r="A12" s="11"/>
      <c r="B12" s="11"/>
      <c r="C12" s="351"/>
      <c r="D12" s="351"/>
      <c r="E12" s="351"/>
      <c r="F12" s="352" t="s">
        <v>223</v>
      </c>
      <c r="G12" s="353" t="s">
        <v>223</v>
      </c>
      <c r="H12" s="365" t="s">
        <v>152</v>
      </c>
      <c r="I12" s="366" t="s">
        <v>224</v>
      </c>
      <c r="J12" s="372" t="s">
        <v>225</v>
      </c>
      <c r="K12" s="352" t="s">
        <v>226</v>
      </c>
      <c r="L12" s="373" t="s">
        <v>160</v>
      </c>
      <c r="M12" s="353" t="s">
        <v>227</v>
      </c>
      <c r="N12" s="172"/>
    </row>
    <row r="13" spans="1:14" ht="13.5" customHeight="1">
      <c r="A13" s="4"/>
      <c r="B13" s="4"/>
      <c r="C13" s="351"/>
      <c r="D13" s="351"/>
      <c r="E13" s="351"/>
      <c r="F13" s="352"/>
      <c r="G13" s="353" t="s">
        <v>228</v>
      </c>
      <c r="H13" s="365"/>
      <c r="I13" s="366" t="s">
        <v>229</v>
      </c>
      <c r="J13" s="372" t="s">
        <v>230</v>
      </c>
      <c r="K13" s="352" t="s">
        <v>231</v>
      </c>
      <c r="L13" s="373" t="s">
        <v>232</v>
      </c>
      <c r="M13" s="353"/>
      <c r="N13" s="172"/>
    </row>
    <row r="14" spans="1:14" s="7" customFormat="1" ht="13.5" customHeight="1">
      <c r="A14" s="5"/>
      <c r="B14" s="5"/>
      <c r="C14" s="351"/>
      <c r="D14" s="351"/>
      <c r="E14" s="351"/>
      <c r="F14" s="352"/>
      <c r="G14" s="353"/>
      <c r="H14" s="365"/>
      <c r="I14" s="366"/>
      <c r="J14" s="372" t="s">
        <v>233</v>
      </c>
      <c r="K14" s="352" t="s">
        <v>155</v>
      </c>
      <c r="L14" s="373" t="s">
        <v>234</v>
      </c>
      <c r="M14" s="353"/>
      <c r="N14" s="172"/>
    </row>
    <row r="15" spans="3:14" ht="13.5" customHeight="1">
      <c r="C15" s="351"/>
      <c r="D15" s="351"/>
      <c r="E15" s="351"/>
      <c r="F15" s="352"/>
      <c r="G15" s="353"/>
      <c r="H15" s="365"/>
      <c r="I15" s="366"/>
      <c r="J15" s="372" t="s">
        <v>158</v>
      </c>
      <c r="K15" s="352"/>
      <c r="L15" s="373" t="s">
        <v>235</v>
      </c>
      <c r="M15" s="353"/>
      <c r="N15" s="172"/>
    </row>
    <row r="16" spans="1:14" s="7" customFormat="1" ht="13.5" customHeight="1">
      <c r="A16" s="5"/>
      <c r="B16" s="5"/>
      <c r="C16" s="351"/>
      <c r="D16" s="351"/>
      <c r="E16" s="351"/>
      <c r="F16" s="352"/>
      <c r="G16" s="353"/>
      <c r="H16" s="365"/>
      <c r="I16" s="366"/>
      <c r="J16" s="372"/>
      <c r="K16" s="352"/>
      <c r="L16" s="374" t="s">
        <v>236</v>
      </c>
      <c r="M16" s="353"/>
      <c r="N16" s="172"/>
    </row>
    <row r="17" spans="3:14" ht="13.5" customHeight="1">
      <c r="C17" s="375">
        <v>1</v>
      </c>
      <c r="D17" s="375">
        <v>2</v>
      </c>
      <c r="E17" s="375">
        <v>3</v>
      </c>
      <c r="F17" s="376">
        <v>4</v>
      </c>
      <c r="G17" s="377">
        <v>5</v>
      </c>
      <c r="H17" s="378">
        <v>6</v>
      </c>
      <c r="I17" s="333">
        <v>7</v>
      </c>
      <c r="J17" s="379">
        <v>8</v>
      </c>
      <c r="K17" s="333">
        <v>9</v>
      </c>
      <c r="L17" s="380">
        <v>10</v>
      </c>
      <c r="M17" s="381">
        <v>11</v>
      </c>
      <c r="N17" s="172"/>
    </row>
    <row r="18" spans="3:14" ht="13.5" customHeight="1">
      <c r="C18" s="590" t="s">
        <v>70</v>
      </c>
      <c r="D18" s="591"/>
      <c r="E18" s="492" t="s">
        <v>71</v>
      </c>
      <c r="F18" s="592">
        <f>G18</f>
        <v>4000</v>
      </c>
      <c r="G18" s="593">
        <f>G20</f>
        <v>4000</v>
      </c>
      <c r="H18" s="594">
        <f>H20</f>
        <v>4000</v>
      </c>
      <c r="I18" s="485">
        <v>0</v>
      </c>
      <c r="J18" s="485">
        <f>J20</f>
        <v>4000</v>
      </c>
      <c r="K18" s="485">
        <v>0</v>
      </c>
      <c r="L18" s="595">
        <v>0</v>
      </c>
      <c r="M18" s="596">
        <v>0</v>
      </c>
      <c r="N18" s="172"/>
    </row>
    <row r="19" spans="3:14" ht="13.5" customHeight="1">
      <c r="C19" s="382"/>
      <c r="D19" s="161" t="s">
        <v>72</v>
      </c>
      <c r="E19" s="104" t="s">
        <v>163</v>
      </c>
      <c r="F19" s="383"/>
      <c r="G19" s="384"/>
      <c r="H19" s="385"/>
      <c r="I19" s="94"/>
      <c r="J19" s="94"/>
      <c r="K19" s="94"/>
      <c r="L19" s="386"/>
      <c r="M19" s="387"/>
      <c r="N19" s="172"/>
    </row>
    <row r="20" spans="3:14" s="7" customFormat="1" ht="13.5" customHeight="1">
      <c r="C20" s="597"/>
      <c r="D20" s="161"/>
      <c r="E20" s="104" t="s">
        <v>164</v>
      </c>
      <c r="F20" s="383">
        <v>4000</v>
      </c>
      <c r="G20" s="384">
        <f>H20</f>
        <v>4000</v>
      </c>
      <c r="H20" s="385">
        <f>J20</f>
        <v>4000</v>
      </c>
      <c r="I20" s="94">
        <v>0</v>
      </c>
      <c r="J20" s="94">
        <v>4000</v>
      </c>
      <c r="K20" s="94">
        <v>0</v>
      </c>
      <c r="L20" s="386">
        <v>0</v>
      </c>
      <c r="M20" s="387">
        <v>0</v>
      </c>
      <c r="N20" s="172"/>
    </row>
    <row r="21" spans="1:14" ht="13.5" customHeight="1">
      <c r="A21"/>
      <c r="B21"/>
      <c r="C21" s="492">
        <v>700</v>
      </c>
      <c r="D21" s="484"/>
      <c r="E21" s="484" t="s">
        <v>86</v>
      </c>
      <c r="F21" s="592">
        <f>F22</f>
        <v>125000</v>
      </c>
      <c r="G21" s="593">
        <v>125000</v>
      </c>
      <c r="H21" s="594">
        <f>I21+J21</f>
        <v>125000</v>
      </c>
      <c r="I21" s="485">
        <f>I22</f>
        <v>107000</v>
      </c>
      <c r="J21" s="485">
        <f>J22</f>
        <v>18000</v>
      </c>
      <c r="K21" s="485">
        <v>0</v>
      </c>
      <c r="L21" s="595">
        <v>0</v>
      </c>
      <c r="M21" s="598">
        <v>0</v>
      </c>
      <c r="N21" s="172"/>
    </row>
    <row r="22" spans="1:14" ht="13.5" customHeight="1">
      <c r="A22"/>
      <c r="B22"/>
      <c r="C22" s="110"/>
      <c r="D22" s="106">
        <v>70005</v>
      </c>
      <c r="E22" s="104" t="s">
        <v>87</v>
      </c>
      <c r="F22" s="383">
        <v>125000</v>
      </c>
      <c r="G22" s="384">
        <f>H22</f>
        <v>125000</v>
      </c>
      <c r="H22" s="385">
        <f>I22+J22</f>
        <v>125000</v>
      </c>
      <c r="I22" s="94">
        <v>107000</v>
      </c>
      <c r="J22" s="94">
        <v>18000</v>
      </c>
      <c r="K22" s="94">
        <v>0</v>
      </c>
      <c r="L22" s="386">
        <v>0</v>
      </c>
      <c r="M22" s="388">
        <v>0</v>
      </c>
      <c r="N22" s="172"/>
    </row>
    <row r="23" spans="3:14" s="15" customFormat="1" ht="13.5" customHeight="1">
      <c r="C23" s="484">
        <v>710</v>
      </c>
      <c r="D23" s="484"/>
      <c r="E23" s="484" t="s">
        <v>93</v>
      </c>
      <c r="F23" s="592">
        <f>F24+F25</f>
        <v>527000</v>
      </c>
      <c r="G23" s="593">
        <f>G24+G25</f>
        <v>527000</v>
      </c>
      <c r="H23" s="594">
        <f>SUM(H24:H25)</f>
        <v>527000</v>
      </c>
      <c r="I23" s="485">
        <f>I24+I25</f>
        <v>327400</v>
      </c>
      <c r="J23" s="485">
        <f>SUM(J24:J25)</f>
        <v>199600</v>
      </c>
      <c r="K23" s="485">
        <v>0</v>
      </c>
      <c r="L23" s="595">
        <v>0</v>
      </c>
      <c r="M23" s="599">
        <v>0</v>
      </c>
      <c r="N23" s="389"/>
    </row>
    <row r="24" spans="1:14" ht="13.5" customHeight="1">
      <c r="A24"/>
      <c r="B24"/>
      <c r="C24" s="110"/>
      <c r="D24" s="104">
        <v>71012</v>
      </c>
      <c r="E24" s="93" t="s">
        <v>331</v>
      </c>
      <c r="F24" s="383">
        <v>172000</v>
      </c>
      <c r="G24" s="384">
        <v>172000</v>
      </c>
      <c r="H24" s="385">
        <f>I24+J24</f>
        <v>172000</v>
      </c>
      <c r="I24" s="94">
        <v>26000</v>
      </c>
      <c r="J24" s="94">
        <v>146000</v>
      </c>
      <c r="K24" s="94">
        <v>0</v>
      </c>
      <c r="L24" s="386">
        <v>0</v>
      </c>
      <c r="M24" s="388">
        <v>0</v>
      </c>
      <c r="N24" s="172"/>
    </row>
    <row r="25" spans="1:14" ht="13.5" customHeight="1">
      <c r="A25"/>
      <c r="B25"/>
      <c r="C25" s="96"/>
      <c r="D25" s="104">
        <v>71015</v>
      </c>
      <c r="E25" s="104" t="s">
        <v>94</v>
      </c>
      <c r="F25" s="383">
        <v>355000</v>
      </c>
      <c r="G25" s="384">
        <f>H25+M25</f>
        <v>355000</v>
      </c>
      <c r="H25" s="385">
        <f>I25+J25</f>
        <v>355000</v>
      </c>
      <c r="I25" s="94">
        <v>301400</v>
      </c>
      <c r="J25" s="94">
        <v>53600</v>
      </c>
      <c r="K25" s="94">
        <v>0</v>
      </c>
      <c r="L25" s="386">
        <v>0</v>
      </c>
      <c r="M25" s="387">
        <v>0</v>
      </c>
      <c r="N25" s="172"/>
    </row>
    <row r="26" spans="1:14" ht="13.5" customHeight="1">
      <c r="A26"/>
      <c r="B26"/>
      <c r="C26" s="484">
        <v>750</v>
      </c>
      <c r="D26" s="484"/>
      <c r="E26" s="484" t="s">
        <v>95</v>
      </c>
      <c r="F26" s="592">
        <f>F27+F28</f>
        <v>54000</v>
      </c>
      <c r="G26" s="593">
        <f>G27+G28</f>
        <v>54000</v>
      </c>
      <c r="H26" s="594">
        <f>I26+J26+K26</f>
        <v>54000</v>
      </c>
      <c r="I26" s="485">
        <f>I27+I28</f>
        <v>42000</v>
      </c>
      <c r="J26" s="485">
        <f>J28</f>
        <v>6000</v>
      </c>
      <c r="K26" s="485">
        <f>K28</f>
        <v>6000</v>
      </c>
      <c r="L26" s="595">
        <v>0</v>
      </c>
      <c r="M26" s="598">
        <v>0</v>
      </c>
      <c r="N26" s="172"/>
    </row>
    <row r="27" spans="1:14" ht="13.5" customHeight="1">
      <c r="A27" s="6"/>
      <c r="B27" s="6"/>
      <c r="C27" s="96"/>
      <c r="D27" s="106">
        <v>75011</v>
      </c>
      <c r="E27" s="93" t="s">
        <v>96</v>
      </c>
      <c r="F27" s="383">
        <v>31000</v>
      </c>
      <c r="G27" s="384">
        <f>H27</f>
        <v>31000</v>
      </c>
      <c r="H27" s="385">
        <f>I27</f>
        <v>31000</v>
      </c>
      <c r="I27" s="94">
        <v>31000</v>
      </c>
      <c r="J27" s="94">
        <v>0</v>
      </c>
      <c r="K27" s="94">
        <v>0</v>
      </c>
      <c r="L27" s="386">
        <v>0</v>
      </c>
      <c r="M27" s="388">
        <v>0</v>
      </c>
      <c r="N27" s="172"/>
    </row>
    <row r="28" spans="1:14" ht="13.5" customHeight="1">
      <c r="A28" s="6"/>
      <c r="B28" s="6"/>
      <c r="C28" s="110"/>
      <c r="D28" s="104">
        <v>75045</v>
      </c>
      <c r="E28" s="104" t="s">
        <v>98</v>
      </c>
      <c r="F28" s="383">
        <v>23000</v>
      </c>
      <c r="G28" s="384">
        <f>H28</f>
        <v>23000</v>
      </c>
      <c r="H28" s="385">
        <f>I28+J28+K28</f>
        <v>23000</v>
      </c>
      <c r="I28" s="94">
        <v>11000</v>
      </c>
      <c r="J28" s="94">
        <v>6000</v>
      </c>
      <c r="K28" s="94">
        <v>6000</v>
      </c>
      <c r="L28" s="386">
        <v>0</v>
      </c>
      <c r="M28" s="388">
        <v>0</v>
      </c>
      <c r="N28" s="172"/>
    </row>
    <row r="29" spans="3:14" s="7" customFormat="1" ht="13.5" customHeight="1">
      <c r="C29" s="600">
        <v>754</v>
      </c>
      <c r="D29" s="601"/>
      <c r="E29" s="602" t="s">
        <v>237</v>
      </c>
      <c r="F29" s="603">
        <v>3637000</v>
      </c>
      <c r="G29" s="604">
        <v>3637000</v>
      </c>
      <c r="H29" s="605">
        <f>I30+J30+K30</f>
        <v>3637000</v>
      </c>
      <c r="I29" s="606">
        <v>3172198</v>
      </c>
      <c r="J29" s="606">
        <v>284302</v>
      </c>
      <c r="K29" s="606">
        <v>180500</v>
      </c>
      <c r="L29" s="607">
        <v>0</v>
      </c>
      <c r="M29" s="608">
        <v>0</v>
      </c>
      <c r="N29" s="172"/>
    </row>
    <row r="30" spans="3:14" s="10" customFormat="1" ht="13.5" customHeight="1">
      <c r="C30" s="160"/>
      <c r="D30" s="106">
        <v>75411</v>
      </c>
      <c r="E30" s="390" t="s">
        <v>103</v>
      </c>
      <c r="F30" s="696">
        <v>3637000</v>
      </c>
      <c r="G30" s="384">
        <f>H30</f>
        <v>3637000</v>
      </c>
      <c r="H30" s="385">
        <f>I30+J30+K30</f>
        <v>3637000</v>
      </c>
      <c r="I30" s="94">
        <v>3172198</v>
      </c>
      <c r="J30" s="94">
        <v>284302</v>
      </c>
      <c r="K30" s="94">
        <v>180500</v>
      </c>
      <c r="L30" s="386"/>
      <c r="M30" s="387"/>
      <c r="N30" s="389"/>
    </row>
    <row r="31" spans="3:14" s="10" customFormat="1" ht="13.5" customHeight="1">
      <c r="C31" s="484">
        <v>755</v>
      </c>
      <c r="D31" s="484"/>
      <c r="E31" s="484" t="s">
        <v>364</v>
      </c>
      <c r="F31" s="485">
        <v>125208</v>
      </c>
      <c r="G31" s="698">
        <f>H31</f>
        <v>125208</v>
      </c>
      <c r="H31" s="594">
        <f>H32</f>
        <v>125208</v>
      </c>
      <c r="I31" s="485">
        <v>0</v>
      </c>
      <c r="J31" s="485">
        <f>J32</f>
        <v>125208</v>
      </c>
      <c r="K31" s="485">
        <v>0</v>
      </c>
      <c r="L31" s="595">
        <v>0</v>
      </c>
      <c r="M31" s="599">
        <v>0</v>
      </c>
      <c r="N31" s="389"/>
    </row>
    <row r="32" spans="3:14" s="10" customFormat="1" ht="13.5" customHeight="1">
      <c r="C32" s="96"/>
      <c r="D32" s="106">
        <v>75515</v>
      </c>
      <c r="E32" s="390" t="s">
        <v>365</v>
      </c>
      <c r="F32" s="697">
        <v>125208</v>
      </c>
      <c r="G32" s="384">
        <f>H32</f>
        <v>125208</v>
      </c>
      <c r="H32" s="385">
        <f>J32</f>
        <v>125208</v>
      </c>
      <c r="I32" s="94">
        <v>0</v>
      </c>
      <c r="J32" s="94">
        <v>125208</v>
      </c>
      <c r="K32" s="94">
        <v>0</v>
      </c>
      <c r="L32" s="386">
        <v>0</v>
      </c>
      <c r="M32" s="387">
        <v>0</v>
      </c>
      <c r="N32" s="389"/>
    </row>
    <row r="33" spans="3:14" s="10" customFormat="1" ht="13.5" customHeight="1">
      <c r="C33" s="484">
        <v>851</v>
      </c>
      <c r="D33" s="484"/>
      <c r="E33" s="484" t="s">
        <v>120</v>
      </c>
      <c r="F33" s="592">
        <f>F36</f>
        <v>1601000</v>
      </c>
      <c r="G33" s="593">
        <f>G36</f>
        <v>1601000</v>
      </c>
      <c r="H33" s="594">
        <f>H36</f>
        <v>1601000</v>
      </c>
      <c r="I33" s="485">
        <v>0</v>
      </c>
      <c r="J33" s="485">
        <f>J36</f>
        <v>1601000</v>
      </c>
      <c r="K33" s="485">
        <v>0</v>
      </c>
      <c r="L33" s="595">
        <v>0</v>
      </c>
      <c r="M33" s="596">
        <v>0</v>
      </c>
      <c r="N33" s="389"/>
    </row>
    <row r="34" spans="1:14" ht="13.5" customHeight="1">
      <c r="A34"/>
      <c r="B34"/>
      <c r="C34" s="160"/>
      <c r="D34" s="104">
        <v>85156</v>
      </c>
      <c r="E34" s="93" t="s">
        <v>238</v>
      </c>
      <c r="F34" s="383"/>
      <c r="G34" s="384"/>
      <c r="H34" s="385"/>
      <c r="I34" s="94"/>
      <c r="J34" s="94"/>
      <c r="K34" s="94"/>
      <c r="L34" s="386"/>
      <c r="M34" s="387"/>
      <c r="N34" s="172"/>
    </row>
    <row r="35" spans="1:14" ht="13.5" customHeight="1">
      <c r="A35"/>
      <c r="B35"/>
      <c r="C35" s="96"/>
      <c r="D35" s="106"/>
      <c r="E35" s="93" t="s">
        <v>239</v>
      </c>
      <c r="F35" s="383"/>
      <c r="G35" s="384"/>
      <c r="H35" s="385"/>
      <c r="I35" s="94"/>
      <c r="J35" s="94"/>
      <c r="K35" s="94"/>
      <c r="L35" s="386"/>
      <c r="M35" s="387"/>
      <c r="N35" s="172"/>
    </row>
    <row r="36" spans="3:14" ht="13.5" customHeight="1" thickBot="1">
      <c r="C36" s="111"/>
      <c r="D36" s="147"/>
      <c r="E36" s="93" t="s">
        <v>240</v>
      </c>
      <c r="F36" s="383">
        <v>1601000</v>
      </c>
      <c r="G36" s="391">
        <f>H36</f>
        <v>1601000</v>
      </c>
      <c r="H36" s="392">
        <f>J36</f>
        <v>1601000</v>
      </c>
      <c r="I36" s="393"/>
      <c r="J36" s="393">
        <v>1601000</v>
      </c>
      <c r="K36" s="393">
        <v>0</v>
      </c>
      <c r="L36" s="394">
        <v>0</v>
      </c>
      <c r="M36" s="395">
        <v>0</v>
      </c>
      <c r="N36" s="172"/>
    </row>
    <row r="37" spans="3:14" ht="13.5" customHeight="1">
      <c r="C37" s="140"/>
      <c r="D37" s="396"/>
      <c r="E37" s="396"/>
      <c r="F37" s="288"/>
      <c r="G37" s="288"/>
      <c r="H37" s="288"/>
      <c r="I37" s="288"/>
      <c r="J37" s="288"/>
      <c r="K37" s="288"/>
      <c r="L37" s="289"/>
      <c r="M37" s="289"/>
      <c r="N37" s="172"/>
    </row>
    <row r="38" spans="3:14" ht="13.5" customHeight="1">
      <c r="C38" s="140"/>
      <c r="D38" s="396"/>
      <c r="E38" s="396"/>
      <c r="F38" s="288"/>
      <c r="G38" s="288"/>
      <c r="H38" s="288"/>
      <c r="I38" s="288"/>
      <c r="J38" s="288"/>
      <c r="K38" s="288"/>
      <c r="L38" s="289"/>
      <c r="M38" s="289"/>
      <c r="N38" s="172"/>
    </row>
    <row r="39" spans="3:14" ht="13.5" customHeight="1">
      <c r="C39" s="140"/>
      <c r="D39" s="396"/>
      <c r="E39" s="396"/>
      <c r="F39" s="288"/>
      <c r="G39" s="288"/>
      <c r="H39" s="288"/>
      <c r="I39" s="288"/>
      <c r="J39" s="288"/>
      <c r="K39" s="288"/>
      <c r="L39" s="289"/>
      <c r="M39" s="289"/>
      <c r="N39" s="172"/>
    </row>
    <row r="40" spans="3:14" ht="13.5" customHeight="1">
      <c r="C40" s="140"/>
      <c r="D40" s="396"/>
      <c r="E40" s="396"/>
      <c r="F40" s="288"/>
      <c r="G40" s="288"/>
      <c r="H40" s="288"/>
      <c r="I40" s="288"/>
      <c r="J40" s="288"/>
      <c r="K40" s="288"/>
      <c r="L40" s="289"/>
      <c r="M40" s="289"/>
      <c r="N40" s="172"/>
    </row>
    <row r="41" spans="3:14" ht="13.5" customHeight="1">
      <c r="C41" s="140"/>
      <c r="D41" s="396"/>
      <c r="E41" s="396"/>
      <c r="F41" s="648"/>
      <c r="G41" s="519" t="s">
        <v>445</v>
      </c>
      <c r="H41" s="648"/>
      <c r="I41" s="288"/>
      <c r="J41" s="288"/>
      <c r="K41" s="288"/>
      <c r="L41" s="289"/>
      <c r="M41" s="289"/>
      <c r="N41" s="172"/>
    </row>
    <row r="42" spans="3:14" ht="13.5" customHeight="1" thickBot="1">
      <c r="C42" s="397"/>
      <c r="D42" s="397"/>
      <c r="E42" s="397"/>
      <c r="F42" s="398"/>
      <c r="G42" s="319"/>
      <c r="H42" s="398"/>
      <c r="I42" s="398"/>
      <c r="J42" s="398"/>
      <c r="K42" s="398"/>
      <c r="L42" s="399"/>
      <c r="M42" s="399"/>
      <c r="N42" s="172"/>
    </row>
    <row r="43" spans="3:14" ht="13.5" customHeight="1" thickBot="1">
      <c r="C43" s="112"/>
      <c r="D43" s="112"/>
      <c r="E43" s="112"/>
      <c r="F43" s="400"/>
      <c r="G43" s="401"/>
      <c r="H43" s="402"/>
      <c r="I43" s="402" t="s">
        <v>216</v>
      </c>
      <c r="J43" s="402"/>
      <c r="K43" s="403"/>
      <c r="L43" s="404"/>
      <c r="M43" s="405"/>
      <c r="N43" s="172"/>
    </row>
    <row r="44" spans="3:14" ht="13.5" customHeight="1">
      <c r="C44" s="406"/>
      <c r="D44" s="406"/>
      <c r="E44" s="406"/>
      <c r="F44" s="407"/>
      <c r="G44" s="408"/>
      <c r="H44" s="402"/>
      <c r="I44" s="409" t="s">
        <v>139</v>
      </c>
      <c r="J44" s="410"/>
      <c r="K44" s="411"/>
      <c r="L44" s="405"/>
      <c r="M44" s="412"/>
      <c r="N44" s="172"/>
    </row>
    <row r="45" spans="3:14" ht="13.5" customHeight="1">
      <c r="C45" s="406"/>
      <c r="D45" s="406"/>
      <c r="E45" s="406"/>
      <c r="F45" s="407"/>
      <c r="G45" s="408"/>
      <c r="H45" s="413"/>
      <c r="I45" s="414" t="s">
        <v>217</v>
      </c>
      <c r="J45" s="415"/>
      <c r="K45" s="416"/>
      <c r="L45" s="417" t="s">
        <v>144</v>
      </c>
      <c r="M45" s="418"/>
      <c r="N45" s="172"/>
    </row>
    <row r="46" spans="3:14" ht="13.5" customHeight="1">
      <c r="C46" s="406"/>
      <c r="D46" s="406"/>
      <c r="E46" s="406"/>
      <c r="F46" s="407"/>
      <c r="G46" s="408"/>
      <c r="H46" s="419"/>
      <c r="I46" s="419"/>
      <c r="J46" s="420"/>
      <c r="K46" s="421"/>
      <c r="L46" s="422" t="s">
        <v>150</v>
      </c>
      <c r="M46" s="423"/>
      <c r="N46" s="172"/>
    </row>
    <row r="47" spans="3:14" ht="13.5" customHeight="1">
      <c r="C47" s="406" t="s">
        <v>1</v>
      </c>
      <c r="D47" s="406" t="s">
        <v>218</v>
      </c>
      <c r="E47" s="406" t="s">
        <v>140</v>
      </c>
      <c r="F47" s="407" t="s">
        <v>219</v>
      </c>
      <c r="G47" s="408" t="s">
        <v>145</v>
      </c>
      <c r="H47" s="419" t="s">
        <v>145</v>
      </c>
      <c r="I47" s="424" t="s">
        <v>220</v>
      </c>
      <c r="J47" s="420" t="s">
        <v>145</v>
      </c>
      <c r="K47" s="421" t="s">
        <v>221</v>
      </c>
      <c r="L47" s="422" t="s">
        <v>222</v>
      </c>
      <c r="M47" s="423" t="s">
        <v>6</v>
      </c>
      <c r="N47" s="172"/>
    </row>
    <row r="48" spans="3:14" ht="13.5" customHeight="1">
      <c r="C48" s="406"/>
      <c r="D48" s="406"/>
      <c r="E48" s="406"/>
      <c r="F48" s="407" t="s">
        <v>223</v>
      </c>
      <c r="G48" s="408" t="s">
        <v>223</v>
      </c>
      <c r="H48" s="419" t="s">
        <v>152</v>
      </c>
      <c r="I48" s="419" t="s">
        <v>224</v>
      </c>
      <c r="J48" s="425" t="s">
        <v>225</v>
      </c>
      <c r="K48" s="407" t="s">
        <v>226</v>
      </c>
      <c r="L48" s="374" t="s">
        <v>160</v>
      </c>
      <c r="M48" s="408" t="s">
        <v>227</v>
      </c>
      <c r="N48" s="172"/>
    </row>
    <row r="49" spans="3:14" ht="13.5" customHeight="1">
      <c r="C49" s="406"/>
      <c r="D49" s="406"/>
      <c r="E49" s="406"/>
      <c r="F49" s="407"/>
      <c r="G49" s="408" t="s">
        <v>228</v>
      </c>
      <c r="H49" s="419"/>
      <c r="I49" s="419" t="s">
        <v>229</v>
      </c>
      <c r="J49" s="425" t="s">
        <v>230</v>
      </c>
      <c r="K49" s="407" t="s">
        <v>231</v>
      </c>
      <c r="L49" s="374" t="s">
        <v>232</v>
      </c>
      <c r="M49" s="408"/>
      <c r="N49" s="172"/>
    </row>
    <row r="50" spans="3:14" ht="13.5" customHeight="1">
      <c r="C50" s="406"/>
      <c r="D50" s="406"/>
      <c r="E50" s="406"/>
      <c r="F50" s="407"/>
      <c r="G50" s="408"/>
      <c r="H50" s="419"/>
      <c r="I50" s="419"/>
      <c r="J50" s="425" t="s">
        <v>233</v>
      </c>
      <c r="K50" s="407" t="s">
        <v>155</v>
      </c>
      <c r="L50" s="374" t="s">
        <v>234</v>
      </c>
      <c r="M50" s="408"/>
      <c r="N50" s="172"/>
    </row>
    <row r="51" spans="3:14" ht="13.5" customHeight="1">
      <c r="C51" s="406"/>
      <c r="D51" s="406"/>
      <c r="E51" s="406"/>
      <c r="F51" s="407"/>
      <c r="G51" s="408"/>
      <c r="H51" s="419"/>
      <c r="I51" s="419"/>
      <c r="J51" s="425" t="s">
        <v>158</v>
      </c>
      <c r="K51" s="407"/>
      <c r="L51" s="374" t="s">
        <v>235</v>
      </c>
      <c r="M51" s="408"/>
      <c r="N51" s="172"/>
    </row>
    <row r="52" spans="3:14" ht="13.5" customHeight="1">
      <c r="C52" s="406"/>
      <c r="D52" s="406"/>
      <c r="E52" s="406"/>
      <c r="F52" s="407"/>
      <c r="G52" s="408"/>
      <c r="H52" s="419"/>
      <c r="I52" s="419"/>
      <c r="J52" s="425"/>
      <c r="K52" s="407"/>
      <c r="L52" s="374" t="s">
        <v>236</v>
      </c>
      <c r="M52" s="408"/>
      <c r="N52" s="172"/>
    </row>
    <row r="53" spans="3:14" ht="13.5" customHeight="1">
      <c r="C53" s="426">
        <v>1</v>
      </c>
      <c r="D53" s="426">
        <v>2</v>
      </c>
      <c r="E53" s="426">
        <v>3</v>
      </c>
      <c r="F53" s="427">
        <v>4</v>
      </c>
      <c r="G53" s="428">
        <v>5</v>
      </c>
      <c r="H53" s="429">
        <v>6</v>
      </c>
      <c r="I53" s="430">
        <v>7</v>
      </c>
      <c r="J53" s="431">
        <v>8</v>
      </c>
      <c r="K53" s="430">
        <v>9</v>
      </c>
      <c r="L53" s="380">
        <v>10</v>
      </c>
      <c r="M53" s="432">
        <v>11</v>
      </c>
      <c r="N53" s="172"/>
    </row>
    <row r="54" spans="3:14" ht="13.5" customHeight="1">
      <c r="C54" s="488">
        <v>852</v>
      </c>
      <c r="D54" s="484"/>
      <c r="E54" s="495" t="s">
        <v>123</v>
      </c>
      <c r="F54" s="609">
        <v>0</v>
      </c>
      <c r="G54" s="610">
        <v>0</v>
      </c>
      <c r="H54" s="611">
        <v>0</v>
      </c>
      <c r="I54" s="496">
        <v>0</v>
      </c>
      <c r="J54" s="496">
        <v>0</v>
      </c>
      <c r="K54" s="496">
        <v>0</v>
      </c>
      <c r="L54" s="612">
        <v>0</v>
      </c>
      <c r="M54" s="613">
        <v>0</v>
      </c>
      <c r="N54" s="172"/>
    </row>
    <row r="55" spans="3:14" ht="13.5" customHeight="1">
      <c r="C55" s="104"/>
      <c r="D55" s="433">
        <v>85205</v>
      </c>
      <c r="E55" s="434" t="s">
        <v>241</v>
      </c>
      <c r="F55" s="383"/>
      <c r="G55" s="384"/>
      <c r="H55" s="435"/>
      <c r="I55" s="94"/>
      <c r="J55" s="94"/>
      <c r="K55" s="94"/>
      <c r="L55" s="386"/>
      <c r="M55" s="436"/>
      <c r="N55" s="172"/>
    </row>
    <row r="56" spans="3:14" ht="13.5" customHeight="1">
      <c r="C56" s="437"/>
      <c r="D56" s="433"/>
      <c r="E56" s="434" t="s">
        <v>242</v>
      </c>
      <c r="F56" s="438">
        <v>0</v>
      </c>
      <c r="G56" s="439">
        <v>0</v>
      </c>
      <c r="H56" s="440">
        <v>0</v>
      </c>
      <c r="I56" s="441">
        <v>0</v>
      </c>
      <c r="J56" s="441">
        <v>0</v>
      </c>
      <c r="K56" s="441">
        <v>0</v>
      </c>
      <c r="L56" s="442">
        <v>0</v>
      </c>
      <c r="M56" s="443">
        <v>0</v>
      </c>
      <c r="N56" s="172"/>
    </row>
    <row r="57" spans="3:14" ht="13.5" customHeight="1">
      <c r="C57" s="614">
        <v>853</v>
      </c>
      <c r="D57" s="601"/>
      <c r="E57" s="615" t="s">
        <v>243</v>
      </c>
      <c r="F57" s="616">
        <v>113000</v>
      </c>
      <c r="G57" s="617">
        <f>H57</f>
        <v>113000</v>
      </c>
      <c r="H57" s="618">
        <f>I57+J57+K57</f>
        <v>113000</v>
      </c>
      <c r="I57" s="619">
        <v>96549</v>
      </c>
      <c r="J57" s="619">
        <v>16201</v>
      </c>
      <c r="K57" s="619">
        <v>250</v>
      </c>
      <c r="L57" s="620">
        <v>0</v>
      </c>
      <c r="M57" s="621">
        <v>0</v>
      </c>
      <c r="N57" s="172"/>
    </row>
    <row r="58" spans="3:14" ht="13.5" customHeight="1">
      <c r="C58" s="96"/>
      <c r="D58" s="106">
        <v>85321</v>
      </c>
      <c r="E58" s="106" t="s">
        <v>128</v>
      </c>
      <c r="F58" s="444">
        <v>113000</v>
      </c>
      <c r="G58" s="699">
        <f>H58</f>
        <v>113000</v>
      </c>
      <c r="H58" s="700">
        <f>I58+J58+K58</f>
        <v>113000</v>
      </c>
      <c r="I58" s="162">
        <v>96549</v>
      </c>
      <c r="J58" s="162">
        <v>16201</v>
      </c>
      <c r="K58" s="162">
        <v>250</v>
      </c>
      <c r="L58" s="701">
        <v>0</v>
      </c>
      <c r="M58" s="702">
        <v>0</v>
      </c>
      <c r="N58" s="172"/>
    </row>
    <row r="59" spans="3:14" ht="13.5" customHeight="1">
      <c r="C59" s="484">
        <v>855</v>
      </c>
      <c r="D59" s="484"/>
      <c r="E59" s="484" t="s">
        <v>361</v>
      </c>
      <c r="F59" s="485">
        <v>631000</v>
      </c>
      <c r="G59" s="698">
        <f>H59</f>
        <v>631000</v>
      </c>
      <c r="H59" s="708">
        <f>I59+J59+K59</f>
        <v>631000</v>
      </c>
      <c r="I59" s="485">
        <f>I60</f>
        <v>4537</v>
      </c>
      <c r="J59" s="485">
        <f>J60</f>
        <v>1773</v>
      </c>
      <c r="K59" s="485">
        <f>K60</f>
        <v>624690</v>
      </c>
      <c r="L59" s="595">
        <v>0</v>
      </c>
      <c r="M59" s="709">
        <v>0</v>
      </c>
      <c r="N59" s="172"/>
    </row>
    <row r="60" spans="3:14" ht="13.5" customHeight="1">
      <c r="C60" s="108"/>
      <c r="D60" s="93">
        <v>85508</v>
      </c>
      <c r="E60" s="106" t="s">
        <v>362</v>
      </c>
      <c r="F60" s="444">
        <v>631000</v>
      </c>
      <c r="G60" s="703">
        <f>H60</f>
        <v>631000</v>
      </c>
      <c r="H60" s="704">
        <f>I60+J60+K60</f>
        <v>631000</v>
      </c>
      <c r="I60" s="705">
        <v>4537</v>
      </c>
      <c r="J60" s="705">
        <v>1773</v>
      </c>
      <c r="K60" s="705">
        <v>624690</v>
      </c>
      <c r="L60" s="706">
        <v>0</v>
      </c>
      <c r="M60" s="707">
        <v>0</v>
      </c>
      <c r="N60" s="172"/>
    </row>
    <row r="61" spans="3:14" ht="13.5" customHeight="1" thickBot="1">
      <c r="C61" s="622"/>
      <c r="D61" s="623"/>
      <c r="E61" s="484" t="s">
        <v>10</v>
      </c>
      <c r="F61" s="592">
        <f>F18+F21+F23+F26+F29+F33+F54+F57+F31+F59</f>
        <v>6817208</v>
      </c>
      <c r="G61" s="624">
        <f>G18+G21+G23+G26+G29+G33+G54+G57+G59+G31</f>
        <v>6817208</v>
      </c>
      <c r="H61" s="625">
        <f>I61+J61+K61</f>
        <v>6817208</v>
      </c>
      <c r="I61" s="626">
        <f>I18+I21+I23+I26+I29+I33+I54+I57+I59</f>
        <v>3749684</v>
      </c>
      <c r="J61" s="626">
        <f>J18+J21+J23+J26+J29+J31+J33+J54+J57+J59</f>
        <v>2256084</v>
      </c>
      <c r="K61" s="626">
        <f>K18+K21+K23+K26+K29+K33+K54+K57+K59</f>
        <v>811440</v>
      </c>
      <c r="L61" s="627">
        <v>0</v>
      </c>
      <c r="M61" s="628">
        <v>0</v>
      </c>
      <c r="N61" s="172"/>
    </row>
    <row r="62" spans="3:14" ht="13.5" customHeight="1">
      <c r="C62" s="167"/>
      <c r="D62" s="167"/>
      <c r="E62" s="167"/>
      <c r="F62" s="168"/>
      <c r="G62" s="168"/>
      <c r="H62" s="168"/>
      <c r="I62" s="168"/>
      <c r="J62" s="168"/>
      <c r="K62" s="168"/>
      <c r="L62" s="445"/>
      <c r="M62" s="445"/>
      <c r="N62" s="172"/>
    </row>
    <row r="63" spans="3:14" ht="13.5" customHeight="1">
      <c r="C63" s="69"/>
      <c r="D63" s="69"/>
      <c r="E63" s="69"/>
      <c r="F63" s="70"/>
      <c r="G63" s="70"/>
      <c r="H63" s="70"/>
      <c r="I63" s="70"/>
      <c r="J63" s="70"/>
      <c r="K63" s="70"/>
      <c r="L63" s="446"/>
      <c r="M63" s="446"/>
      <c r="N63" s="172"/>
    </row>
    <row r="64" spans="3:14" ht="13.5" customHeight="1">
      <c r="C64" s="69"/>
      <c r="D64" s="69"/>
      <c r="E64" s="69"/>
      <c r="F64" s="70"/>
      <c r="G64" s="70"/>
      <c r="H64" s="70"/>
      <c r="I64" s="70"/>
      <c r="J64" s="70"/>
      <c r="K64" s="70"/>
      <c r="L64" s="446"/>
      <c r="M64" s="446"/>
      <c r="N64" s="172"/>
    </row>
    <row r="65" spans="3:14" ht="13.5" customHeight="1">
      <c r="C65" s="69"/>
      <c r="D65" s="69"/>
      <c r="E65" s="69"/>
      <c r="F65" s="70"/>
      <c r="G65" s="70"/>
      <c r="H65" s="70"/>
      <c r="I65" s="70"/>
      <c r="J65" s="70"/>
      <c r="K65" s="70"/>
      <c r="L65" s="446"/>
      <c r="M65" s="446"/>
      <c r="N65" s="172"/>
    </row>
    <row r="66" spans="3:14" ht="13.5" customHeight="1">
      <c r="C66" s="69"/>
      <c r="D66" s="69"/>
      <c r="E66" s="69"/>
      <c r="F66" s="70"/>
      <c r="G66" s="70"/>
      <c r="H66" s="70"/>
      <c r="I66" s="70"/>
      <c r="J66" s="70"/>
      <c r="K66" s="70"/>
      <c r="L66" s="446"/>
      <c r="M66" s="446"/>
      <c r="N66" s="172"/>
    </row>
    <row r="67" spans="3:14" ht="13.5" customHeight="1">
      <c r="C67" s="69"/>
      <c r="D67" s="69"/>
      <c r="E67" s="69"/>
      <c r="F67" s="70"/>
      <c r="G67" s="70"/>
      <c r="H67" s="70"/>
      <c r="I67" s="70"/>
      <c r="J67" s="70"/>
      <c r="K67" s="70"/>
      <c r="L67" s="446"/>
      <c r="M67" s="446"/>
      <c r="N67" s="172"/>
    </row>
    <row r="68" spans="3:14" ht="13.5" customHeight="1">
      <c r="C68" s="69"/>
      <c r="D68" s="69"/>
      <c r="E68" s="69"/>
      <c r="F68" s="70"/>
      <c r="G68" s="70"/>
      <c r="H68" s="70"/>
      <c r="I68" s="70"/>
      <c r="J68" s="70"/>
      <c r="K68" s="70"/>
      <c r="L68" s="446"/>
      <c r="M68" s="446"/>
      <c r="N68" s="172"/>
    </row>
    <row r="69" spans="3:14" ht="13.5" customHeight="1">
      <c r="C69" s="69"/>
      <c r="D69" s="69"/>
      <c r="E69" s="69"/>
      <c r="F69" s="70"/>
      <c r="G69" s="70"/>
      <c r="H69" s="70"/>
      <c r="I69" s="70"/>
      <c r="J69" s="70"/>
      <c r="K69" s="70"/>
      <c r="L69" s="446"/>
      <c r="M69" s="446"/>
      <c r="N69" s="172"/>
    </row>
    <row r="70" spans="3:14" ht="13.5" customHeight="1">
      <c r="C70" s="69"/>
      <c r="D70" s="69"/>
      <c r="E70" s="69"/>
      <c r="F70" s="70"/>
      <c r="G70" s="70"/>
      <c r="H70" s="70"/>
      <c r="I70" s="70"/>
      <c r="J70" s="70"/>
      <c r="K70" s="70"/>
      <c r="L70" s="446"/>
      <c r="M70" s="446"/>
      <c r="N70" s="172"/>
    </row>
    <row r="71" spans="3:14" ht="13.5" customHeight="1">
      <c r="C71" s="69"/>
      <c r="D71" s="69"/>
      <c r="E71" s="69"/>
      <c r="F71" s="70"/>
      <c r="G71" s="70"/>
      <c r="H71" s="70"/>
      <c r="I71" s="70"/>
      <c r="J71" s="70"/>
      <c r="K71" s="70"/>
      <c r="L71" s="446"/>
      <c r="M71" s="446"/>
      <c r="N71" s="172"/>
    </row>
    <row r="72" spans="3:14" ht="13.5" customHeight="1">
      <c r="C72" s="69"/>
      <c r="D72" s="69"/>
      <c r="E72" s="69"/>
      <c r="F72" s="70"/>
      <c r="G72" s="70"/>
      <c r="H72" s="70"/>
      <c r="I72" s="70"/>
      <c r="J72" s="70"/>
      <c r="K72" s="70"/>
      <c r="L72" s="446"/>
      <c r="M72" s="446"/>
      <c r="N72" s="172"/>
    </row>
    <row r="73" spans="3:14" ht="13.5" customHeight="1">
      <c r="C73" s="69"/>
      <c r="D73" s="69"/>
      <c r="E73" s="69"/>
      <c r="F73" s="70"/>
      <c r="G73" s="70"/>
      <c r="H73" s="70"/>
      <c r="I73" s="70"/>
      <c r="J73" s="70"/>
      <c r="K73" s="70"/>
      <c r="L73" s="446"/>
      <c r="M73" s="446"/>
      <c r="N73" s="172"/>
    </row>
    <row r="74" spans="3:14" ht="13.5" customHeight="1">
      <c r="C74" s="69"/>
      <c r="D74" s="69"/>
      <c r="E74" s="69"/>
      <c r="F74" s="70"/>
      <c r="G74" s="70"/>
      <c r="H74" s="70"/>
      <c r="I74" s="70"/>
      <c r="J74" s="70"/>
      <c r="K74" s="70"/>
      <c r="L74" s="446"/>
      <c r="M74" s="446"/>
      <c r="N74" s="172"/>
    </row>
    <row r="75" spans="3:14" ht="13.5" customHeight="1">
      <c r="C75" s="69"/>
      <c r="D75" s="69"/>
      <c r="E75" s="69"/>
      <c r="F75" s="70"/>
      <c r="G75" s="70"/>
      <c r="H75" s="70"/>
      <c r="I75" s="70"/>
      <c r="J75" s="70"/>
      <c r="K75" s="70"/>
      <c r="L75" s="446"/>
      <c r="M75" s="446"/>
      <c r="N75" s="172"/>
    </row>
    <row r="76" spans="3:14" ht="13.5" customHeight="1">
      <c r="C76" s="69"/>
      <c r="D76" s="69"/>
      <c r="E76" s="69"/>
      <c r="F76" s="70"/>
      <c r="G76" s="72"/>
      <c r="H76" s="70"/>
      <c r="I76" s="70"/>
      <c r="J76" s="70"/>
      <c r="K76" s="70"/>
      <c r="L76" s="446"/>
      <c r="M76" s="446"/>
      <c r="N76" s="172"/>
    </row>
    <row r="77" spans="3:14" ht="13.5" customHeight="1">
      <c r="C77" s="69"/>
      <c r="D77" s="69"/>
      <c r="E77" s="69"/>
      <c r="F77" s="70"/>
      <c r="G77" s="70"/>
      <c r="H77" s="70"/>
      <c r="I77" s="70"/>
      <c r="J77" s="70"/>
      <c r="K77" s="70"/>
      <c r="L77" s="446"/>
      <c r="M77" s="446"/>
      <c r="N77" s="172"/>
    </row>
    <row r="78" spans="3:14" ht="13.5" customHeight="1">
      <c r="C78" s="69"/>
      <c r="D78" s="69"/>
      <c r="E78" s="69"/>
      <c r="F78" s="70"/>
      <c r="G78" s="70"/>
      <c r="H78" s="70"/>
      <c r="I78" s="70"/>
      <c r="J78" s="70"/>
      <c r="K78" s="70"/>
      <c r="L78" s="70"/>
      <c r="M78" s="69"/>
      <c r="N78" s="172"/>
    </row>
    <row r="79" spans="3:14" ht="13.5" customHeight="1">
      <c r="C79" s="69"/>
      <c r="D79" s="69"/>
      <c r="E79" s="69"/>
      <c r="F79" s="70"/>
      <c r="G79" s="70"/>
      <c r="H79" s="70"/>
      <c r="I79" s="70"/>
      <c r="J79" s="70"/>
      <c r="K79" s="70"/>
      <c r="L79" s="70"/>
      <c r="M79" s="69"/>
      <c r="N79" s="172"/>
    </row>
    <row r="80" spans="3:14" ht="13.5" customHeight="1">
      <c r="C80" s="69"/>
      <c r="D80" s="69"/>
      <c r="E80" s="69"/>
      <c r="F80" s="70"/>
      <c r="G80" s="70"/>
      <c r="H80" s="70"/>
      <c r="I80" s="70"/>
      <c r="J80" s="70"/>
      <c r="K80" s="70"/>
      <c r="L80" s="70"/>
      <c r="M80" s="69"/>
      <c r="N80" s="172"/>
    </row>
    <row r="81" spans="3:14" ht="13.5" customHeight="1">
      <c r="C81" s="69"/>
      <c r="D81" s="69"/>
      <c r="E81" s="69"/>
      <c r="F81" s="70"/>
      <c r="G81" s="649" t="s">
        <v>328</v>
      </c>
      <c r="H81" s="649"/>
      <c r="I81" s="70"/>
      <c r="J81" s="70"/>
      <c r="K81" s="70"/>
      <c r="L81" s="70"/>
      <c r="M81" s="69"/>
      <c r="N81" s="172"/>
    </row>
    <row r="82" spans="3:14" ht="13.5" customHeight="1">
      <c r="C82" s="69"/>
      <c r="D82" s="69"/>
      <c r="E82" s="69"/>
      <c r="F82" s="70"/>
      <c r="G82" s="72"/>
      <c r="H82" s="72"/>
      <c r="I82" s="70"/>
      <c r="J82" s="70"/>
      <c r="K82" s="70"/>
      <c r="L82" s="70"/>
      <c r="M82" s="69"/>
      <c r="N82" s="172"/>
    </row>
    <row r="83" spans="3:14" ht="13.5" customHeight="1">
      <c r="C83" s="69"/>
      <c r="D83" s="69"/>
      <c r="E83" s="69"/>
      <c r="F83" s="70"/>
      <c r="G83" s="70"/>
      <c r="H83" s="70"/>
      <c r="I83" s="70"/>
      <c r="J83" s="70"/>
      <c r="K83" s="70"/>
      <c r="L83" s="70"/>
      <c r="M83" s="69"/>
      <c r="N83" s="172"/>
    </row>
    <row r="84" spans="3:14" ht="13.5" customHeight="1">
      <c r="C84" s="69"/>
      <c r="D84" s="69"/>
      <c r="E84" s="69"/>
      <c r="F84" s="70"/>
      <c r="G84" s="70"/>
      <c r="H84" s="70"/>
      <c r="I84" s="70"/>
      <c r="J84" s="70"/>
      <c r="K84" s="70"/>
      <c r="L84" s="70"/>
      <c r="M84" s="69"/>
      <c r="N84" s="172"/>
    </row>
    <row r="85" spans="3:14" ht="13.5" customHeight="1">
      <c r="C85" s="69"/>
      <c r="D85" s="69"/>
      <c r="E85" s="69"/>
      <c r="F85" s="70"/>
      <c r="G85" s="70"/>
      <c r="H85" s="70"/>
      <c r="I85" s="70"/>
      <c r="J85" s="70"/>
      <c r="K85" s="70"/>
      <c r="L85" s="70"/>
      <c r="M85" s="69"/>
      <c r="N85" s="172"/>
    </row>
    <row r="86" spans="3:14" ht="13.5" customHeight="1">
      <c r="C86" s="69"/>
      <c r="D86" s="69"/>
      <c r="E86" s="69"/>
      <c r="F86" s="70"/>
      <c r="G86" s="70"/>
      <c r="H86" s="70"/>
      <c r="I86" s="70"/>
      <c r="J86" s="70"/>
      <c r="K86" s="70"/>
      <c r="L86" s="70"/>
      <c r="M86" s="69"/>
      <c r="N86" s="172"/>
    </row>
    <row r="87" spans="3:14" ht="13.5" customHeight="1">
      <c r="C87" s="69"/>
      <c r="D87" s="69"/>
      <c r="E87" s="69"/>
      <c r="F87" s="70"/>
      <c r="G87" s="70"/>
      <c r="H87" s="70"/>
      <c r="I87" s="70"/>
      <c r="J87" s="70"/>
      <c r="K87" s="70"/>
      <c r="L87" s="70"/>
      <c r="M87" s="69"/>
      <c r="N87" s="172"/>
    </row>
    <row r="88" spans="3:14" ht="13.5" customHeight="1">
      <c r="C88" s="69"/>
      <c r="D88" s="69"/>
      <c r="E88" s="69"/>
      <c r="F88" s="70"/>
      <c r="G88" s="70"/>
      <c r="H88" s="70"/>
      <c r="I88" s="70"/>
      <c r="J88" s="70"/>
      <c r="K88" s="70"/>
      <c r="L88" s="70"/>
      <c r="M88" s="69"/>
      <c r="N88" s="172"/>
    </row>
    <row r="89" spans="3:14" ht="13.5" customHeight="1">
      <c r="C89" s="69"/>
      <c r="D89" s="69"/>
      <c r="E89" s="69"/>
      <c r="F89" s="70"/>
      <c r="G89" s="70"/>
      <c r="H89" s="70"/>
      <c r="I89" s="70"/>
      <c r="J89" s="70"/>
      <c r="K89" s="70"/>
      <c r="L89" s="70"/>
      <c r="M89" s="69"/>
      <c r="N89" s="172"/>
    </row>
    <row r="90" spans="3:14" ht="13.5" customHeight="1">
      <c r="C90" s="69"/>
      <c r="D90" s="69"/>
      <c r="E90" s="69"/>
      <c r="F90" s="70"/>
      <c r="G90" s="70"/>
      <c r="H90" s="70"/>
      <c r="I90" s="70"/>
      <c r="J90" s="70"/>
      <c r="K90" s="70"/>
      <c r="L90" s="70"/>
      <c r="M90" s="69"/>
      <c r="N90" s="172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91">
      <selection activeCell="E73" sqref="E73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69"/>
      <c r="B1" s="69"/>
      <c r="C1" s="344"/>
      <c r="D1" s="344"/>
      <c r="E1" s="344"/>
      <c r="F1" s="344"/>
      <c r="G1" s="344"/>
      <c r="H1" s="74" t="s">
        <v>244</v>
      </c>
      <c r="I1" s="74"/>
      <c r="J1" s="74"/>
      <c r="K1" s="74"/>
      <c r="L1" s="74"/>
      <c r="M1" s="22"/>
    </row>
    <row r="2" spans="1:12" ht="15">
      <c r="A2" s="69"/>
      <c r="B2" s="69"/>
      <c r="C2" s="69"/>
      <c r="D2" s="69"/>
      <c r="E2" s="69"/>
      <c r="F2" s="69"/>
      <c r="G2" s="69"/>
      <c r="H2" s="74" t="s">
        <v>327</v>
      </c>
      <c r="I2" s="74"/>
      <c r="J2" s="74"/>
      <c r="K2" s="74"/>
      <c r="L2" s="74"/>
    </row>
    <row r="3" spans="1:12" ht="15">
      <c r="A3" s="69"/>
      <c r="B3" s="69"/>
      <c r="C3" s="69"/>
      <c r="D3" s="69"/>
      <c r="E3" s="69"/>
      <c r="F3" s="69"/>
      <c r="G3" s="69"/>
      <c r="H3" s="480" t="s">
        <v>506</v>
      </c>
      <c r="I3" s="480"/>
      <c r="J3" s="480"/>
      <c r="K3" s="447"/>
      <c r="L3" s="447"/>
    </row>
    <row r="4" spans="1:12" ht="15.75">
      <c r="A4" s="69"/>
      <c r="B4" s="69"/>
      <c r="C4" s="69"/>
      <c r="D4" s="69"/>
      <c r="E4" s="69"/>
      <c r="F4" s="69"/>
      <c r="G4" s="69"/>
      <c r="H4" s="69"/>
      <c r="I4" s="69"/>
      <c r="J4" s="172"/>
      <c r="K4" s="69"/>
      <c r="L4" s="448"/>
    </row>
    <row r="5" spans="1:12" ht="17.25">
      <c r="A5" s="69"/>
      <c r="B5" s="69"/>
      <c r="C5" s="69"/>
      <c r="D5" s="70"/>
      <c r="E5" s="449" t="s">
        <v>245</v>
      </c>
      <c r="F5" s="70"/>
      <c r="G5" s="70"/>
      <c r="H5" s="70"/>
      <c r="I5" s="70"/>
      <c r="J5" s="69"/>
      <c r="K5" s="70"/>
      <c r="L5" s="448"/>
    </row>
    <row r="6" spans="1:12" ht="17.25">
      <c r="A6" s="69"/>
      <c r="B6" s="69"/>
      <c r="C6" s="69"/>
      <c r="D6" s="70"/>
      <c r="E6" s="449" t="s">
        <v>425</v>
      </c>
      <c r="F6" s="70"/>
      <c r="G6" s="70"/>
      <c r="H6" s="70"/>
      <c r="I6" s="70"/>
      <c r="J6" s="69"/>
      <c r="K6" s="70"/>
      <c r="L6" s="448"/>
    </row>
    <row r="7" spans="1:12" ht="15.75" thickBot="1">
      <c r="A7" s="69"/>
      <c r="B7" s="69"/>
      <c r="C7" s="69"/>
      <c r="D7" s="69"/>
      <c r="E7" s="172"/>
      <c r="F7" s="70"/>
      <c r="G7" s="70"/>
      <c r="H7" s="70"/>
      <c r="I7" s="70"/>
      <c r="J7" s="69"/>
      <c r="K7" s="172"/>
      <c r="L7" s="70" t="s">
        <v>312</v>
      </c>
    </row>
    <row r="8" spans="1:12" ht="15.75" thickBot="1">
      <c r="A8" s="817" t="s">
        <v>1</v>
      </c>
      <c r="B8" s="817" t="s">
        <v>218</v>
      </c>
      <c r="C8" s="817" t="s">
        <v>140</v>
      </c>
      <c r="D8" s="823" t="s">
        <v>258</v>
      </c>
      <c r="E8" s="829" t="s">
        <v>257</v>
      </c>
      <c r="F8" s="450"/>
      <c r="G8" s="347" t="s">
        <v>216</v>
      </c>
      <c r="H8" s="347"/>
      <c r="I8" s="347"/>
      <c r="J8" s="348"/>
      <c r="K8" s="349"/>
      <c r="L8" s="350"/>
    </row>
    <row r="9" spans="1:12" ht="15">
      <c r="A9" s="818"/>
      <c r="B9" s="820"/>
      <c r="C9" s="818"/>
      <c r="D9" s="824"/>
      <c r="E9" s="830"/>
      <c r="F9" s="826" t="s">
        <v>256</v>
      </c>
      <c r="G9" s="355" t="s">
        <v>250</v>
      </c>
      <c r="H9" s="356"/>
      <c r="I9" s="356"/>
      <c r="J9" s="357"/>
      <c r="K9" s="350"/>
      <c r="L9" s="814" t="s">
        <v>253</v>
      </c>
    </row>
    <row r="10" spans="1:12" ht="15" customHeight="1">
      <c r="A10" s="818"/>
      <c r="B10" s="820"/>
      <c r="C10" s="818"/>
      <c r="D10" s="824"/>
      <c r="E10" s="830"/>
      <c r="F10" s="827"/>
      <c r="G10" s="451" t="s">
        <v>217</v>
      </c>
      <c r="H10" s="452"/>
      <c r="I10" s="835" t="s">
        <v>251</v>
      </c>
      <c r="J10" s="822" t="s">
        <v>252</v>
      </c>
      <c r="K10" s="832" t="s">
        <v>249</v>
      </c>
      <c r="L10" s="815"/>
    </row>
    <row r="11" spans="1:12" ht="12.75">
      <c r="A11" s="818"/>
      <c r="B11" s="820"/>
      <c r="C11" s="818"/>
      <c r="D11" s="824"/>
      <c r="E11" s="830"/>
      <c r="F11" s="827"/>
      <c r="G11" s="822" t="s">
        <v>255</v>
      </c>
      <c r="H11" s="822" t="s">
        <v>254</v>
      </c>
      <c r="I11" s="836"/>
      <c r="J11" s="818"/>
      <c r="K11" s="833"/>
      <c r="L11" s="815"/>
    </row>
    <row r="12" spans="1:12" ht="15" customHeight="1">
      <c r="A12" s="818"/>
      <c r="B12" s="820"/>
      <c r="C12" s="818"/>
      <c r="D12" s="824"/>
      <c r="E12" s="830"/>
      <c r="F12" s="827"/>
      <c r="G12" s="818"/>
      <c r="H12" s="818"/>
      <c r="I12" s="836"/>
      <c r="J12" s="818"/>
      <c r="K12" s="833"/>
      <c r="L12" s="815"/>
    </row>
    <row r="13" spans="1:12" ht="12.75">
      <c r="A13" s="818"/>
      <c r="B13" s="820"/>
      <c r="C13" s="818"/>
      <c r="D13" s="824"/>
      <c r="E13" s="830"/>
      <c r="F13" s="827"/>
      <c r="G13" s="818"/>
      <c r="H13" s="818"/>
      <c r="I13" s="836"/>
      <c r="J13" s="818"/>
      <c r="K13" s="833"/>
      <c r="L13" s="815"/>
    </row>
    <row r="14" spans="1:12" s="5" customFormat="1" ht="15" customHeight="1">
      <c r="A14" s="818"/>
      <c r="B14" s="820"/>
      <c r="C14" s="818"/>
      <c r="D14" s="824"/>
      <c r="E14" s="830"/>
      <c r="F14" s="827"/>
      <c r="G14" s="818"/>
      <c r="H14" s="818"/>
      <c r="I14" s="836"/>
      <c r="J14" s="818"/>
      <c r="K14" s="833"/>
      <c r="L14" s="815"/>
    </row>
    <row r="15" spans="1:12" s="5" customFormat="1" ht="12.75">
      <c r="A15" s="818"/>
      <c r="B15" s="820"/>
      <c r="C15" s="818"/>
      <c r="D15" s="824"/>
      <c r="E15" s="830"/>
      <c r="F15" s="827"/>
      <c r="G15" s="818"/>
      <c r="H15" s="818"/>
      <c r="I15" s="836"/>
      <c r="J15" s="818"/>
      <c r="K15" s="833"/>
      <c r="L15" s="815"/>
    </row>
    <row r="16" spans="1:12" s="5" customFormat="1" ht="15" customHeight="1">
      <c r="A16" s="818"/>
      <c r="B16" s="820"/>
      <c r="C16" s="818"/>
      <c r="D16" s="824"/>
      <c r="E16" s="830"/>
      <c r="F16" s="827"/>
      <c r="G16" s="818"/>
      <c r="H16" s="818"/>
      <c r="I16" s="836"/>
      <c r="J16" s="818"/>
      <c r="K16" s="833"/>
      <c r="L16" s="815"/>
    </row>
    <row r="17" spans="1:12" ht="33.75" customHeight="1">
      <c r="A17" s="819"/>
      <c r="B17" s="821"/>
      <c r="C17" s="819"/>
      <c r="D17" s="825"/>
      <c r="E17" s="831"/>
      <c r="F17" s="828"/>
      <c r="G17" s="819"/>
      <c r="H17" s="819"/>
      <c r="I17" s="837"/>
      <c r="J17" s="819"/>
      <c r="K17" s="834"/>
      <c r="L17" s="816"/>
    </row>
    <row r="18" spans="1:12" s="16" customFormat="1" ht="15">
      <c r="A18" s="375">
        <v>1</v>
      </c>
      <c r="B18" s="375">
        <v>2</v>
      </c>
      <c r="C18" s="375">
        <v>3</v>
      </c>
      <c r="D18" s="376">
        <v>4</v>
      </c>
      <c r="E18" s="453">
        <v>5</v>
      </c>
      <c r="F18" s="378">
        <v>6</v>
      </c>
      <c r="G18" s="333">
        <v>7</v>
      </c>
      <c r="H18" s="333">
        <v>8</v>
      </c>
      <c r="I18" s="333">
        <v>9</v>
      </c>
      <c r="J18" s="454">
        <v>10</v>
      </c>
      <c r="K18" s="380">
        <v>11</v>
      </c>
      <c r="L18" s="381">
        <v>12</v>
      </c>
    </row>
    <row r="19" spans="1:12" ht="15.75">
      <c r="A19" s="492">
        <v>750</v>
      </c>
      <c r="B19" s="487"/>
      <c r="C19" s="492" t="s">
        <v>95</v>
      </c>
      <c r="D19" s="629">
        <v>500</v>
      </c>
      <c r="E19" s="630">
        <v>500</v>
      </c>
      <c r="F19" s="631">
        <v>500</v>
      </c>
      <c r="G19" s="492"/>
      <c r="H19" s="492">
        <v>500</v>
      </c>
      <c r="I19" s="492"/>
      <c r="J19" s="491"/>
      <c r="K19" s="632"/>
      <c r="L19" s="633"/>
    </row>
    <row r="20" spans="1:12" ht="16.5" thickBot="1">
      <c r="A20" s="481"/>
      <c r="B20" s="455">
        <v>75045</v>
      </c>
      <c r="C20" s="455" t="s">
        <v>98</v>
      </c>
      <c r="D20" s="456">
        <v>500</v>
      </c>
      <c r="E20" s="457">
        <v>500</v>
      </c>
      <c r="F20" s="458">
        <v>500</v>
      </c>
      <c r="G20" s="459"/>
      <c r="H20" s="459">
        <v>500</v>
      </c>
      <c r="I20" s="459"/>
      <c r="J20" s="460"/>
      <c r="K20" s="461"/>
      <c r="L20" s="462"/>
    </row>
    <row r="21" spans="1:12" ht="16.5" thickBot="1">
      <c r="A21" s="484"/>
      <c r="B21" s="484"/>
      <c r="C21" s="484" t="s">
        <v>10</v>
      </c>
      <c r="D21" s="592">
        <v>500</v>
      </c>
      <c r="E21" s="634">
        <v>500</v>
      </c>
      <c r="F21" s="635">
        <v>500</v>
      </c>
      <c r="G21" s="636"/>
      <c r="H21" s="636">
        <v>500</v>
      </c>
      <c r="I21" s="636"/>
      <c r="J21" s="637"/>
      <c r="K21" s="638"/>
      <c r="L21" s="639"/>
    </row>
    <row r="22" spans="1:12" ht="15.75">
      <c r="A22" s="1"/>
      <c r="B22" s="1"/>
      <c r="C22" s="69"/>
      <c r="D22" s="69"/>
      <c r="E22" s="69"/>
      <c r="F22" s="69"/>
      <c r="G22" s="69"/>
      <c r="H22" s="69"/>
      <c r="I22" s="69"/>
      <c r="J22" s="69"/>
      <c r="K22" s="69"/>
      <c r="L22" s="448"/>
    </row>
    <row r="23" spans="1:12" ht="15.75">
      <c r="A23" s="1"/>
      <c r="B23" s="1"/>
      <c r="C23" s="69"/>
      <c r="D23" s="69"/>
      <c r="E23" s="69"/>
      <c r="F23" s="69"/>
      <c r="G23" s="69"/>
      <c r="H23" s="69"/>
      <c r="I23" s="69"/>
      <c r="J23" s="69"/>
      <c r="K23" s="69"/>
      <c r="L23" s="448"/>
    </row>
    <row r="24" spans="1:12" s="10" customFormat="1" ht="15.75">
      <c r="A24" s="1"/>
      <c r="B24" s="1"/>
      <c r="C24" s="69"/>
      <c r="D24" s="69"/>
      <c r="E24" s="69"/>
      <c r="F24" s="69"/>
      <c r="G24" s="69"/>
      <c r="H24" s="69"/>
      <c r="I24" s="69"/>
      <c r="J24" s="69"/>
      <c r="K24" s="69"/>
      <c r="L24" s="448"/>
    </row>
    <row r="25" spans="1:12" ht="15.75">
      <c r="A25" s="1"/>
      <c r="B25" s="1"/>
      <c r="C25" s="69"/>
      <c r="D25" s="69"/>
      <c r="E25" s="69"/>
      <c r="F25" s="69"/>
      <c r="G25" s="69"/>
      <c r="H25" s="69"/>
      <c r="I25" s="69"/>
      <c r="J25" s="69"/>
      <c r="K25" s="69"/>
      <c r="L25" s="448"/>
    </row>
    <row r="26" spans="1:12" ht="15.75">
      <c r="A26" s="1"/>
      <c r="B26" s="1"/>
      <c r="C26" s="69"/>
      <c r="D26" s="69"/>
      <c r="E26" s="69"/>
      <c r="F26" s="172"/>
      <c r="G26" s="69"/>
      <c r="H26" s="69"/>
      <c r="I26" s="69"/>
      <c r="J26" s="69"/>
      <c r="K26" s="69"/>
      <c r="L26" s="448"/>
    </row>
    <row r="27" spans="3:12" ht="12.75"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3:12" ht="12.75"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3:12" ht="12.75"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3:12" ht="12.75"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3:12" ht="12.75"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3:12" ht="12.75"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3:12" ht="12.75"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3:12" ht="12.75"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12" s="650" customFormat="1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1:12" s="650" customFormat="1" ht="12.75">
      <c r="A36" s="172"/>
      <c r="B36" s="172"/>
      <c r="C36" s="172"/>
      <c r="D36" s="172"/>
      <c r="E36" s="172"/>
      <c r="F36" s="651"/>
      <c r="G36" s="172"/>
      <c r="H36" s="172"/>
      <c r="I36" s="172"/>
      <c r="J36" s="172"/>
      <c r="K36" s="172"/>
      <c r="L36" s="172"/>
    </row>
    <row r="37" spans="1:12" s="650" customFormat="1" ht="12.75">
      <c r="A37" s="172"/>
      <c r="B37" s="172"/>
      <c r="C37" s="172"/>
      <c r="D37" s="172"/>
      <c r="E37" s="172"/>
      <c r="F37" s="172"/>
      <c r="G37" s="172" t="s">
        <v>392</v>
      </c>
      <c r="H37" s="172"/>
      <c r="I37" s="172"/>
      <c r="J37" s="172"/>
      <c r="K37" s="172"/>
      <c r="L37" s="172"/>
    </row>
    <row r="38" spans="1:12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3" ht="15">
      <c r="A39" s="172"/>
      <c r="B39" s="172"/>
      <c r="C39" s="172"/>
      <c r="D39" s="172"/>
      <c r="E39" s="172"/>
      <c r="F39" s="172"/>
      <c r="G39" s="172"/>
      <c r="H39" s="172"/>
      <c r="I39" s="74" t="s">
        <v>246</v>
      </c>
      <c r="J39" s="74"/>
      <c r="K39" s="74"/>
      <c r="L39" s="74"/>
      <c r="M39" s="22"/>
    </row>
    <row r="40" spans="1:13" ht="15">
      <c r="A40" s="69"/>
      <c r="B40" s="69"/>
      <c r="C40" s="69"/>
      <c r="D40" s="69"/>
      <c r="E40" s="69"/>
      <c r="F40" s="69"/>
      <c r="G40" s="69"/>
      <c r="H40" s="69"/>
      <c r="I40" s="74" t="s">
        <v>327</v>
      </c>
      <c r="J40" s="74"/>
      <c r="K40" s="74"/>
      <c r="L40" s="74"/>
      <c r="M40" s="22"/>
    </row>
    <row r="41" spans="1:13" ht="15">
      <c r="A41" s="69"/>
      <c r="B41" s="69"/>
      <c r="C41" s="69"/>
      <c r="D41" s="69"/>
      <c r="E41" s="69"/>
      <c r="F41" s="69"/>
      <c r="G41" s="69"/>
      <c r="H41" s="69"/>
      <c r="I41" s="480" t="s">
        <v>506</v>
      </c>
      <c r="J41" s="480"/>
      <c r="K41" s="480"/>
      <c r="L41" s="447"/>
      <c r="M41" s="67"/>
    </row>
    <row r="42" spans="1:12" ht="15">
      <c r="A42" s="69"/>
      <c r="B42" s="69"/>
      <c r="C42" s="69"/>
      <c r="D42" s="69"/>
      <c r="E42" s="69"/>
      <c r="F42" s="172"/>
      <c r="G42" s="69"/>
      <c r="H42" s="69"/>
      <c r="I42" s="69"/>
      <c r="J42" s="72"/>
      <c r="K42" s="69"/>
      <c r="L42" s="72"/>
    </row>
    <row r="43" spans="1:12" ht="17.25">
      <c r="A43" s="69"/>
      <c r="B43" s="69"/>
      <c r="C43" s="69"/>
      <c r="D43" s="70"/>
      <c r="E43" s="70"/>
      <c r="F43" s="449" t="s">
        <v>247</v>
      </c>
      <c r="G43" s="70"/>
      <c r="H43" s="70"/>
      <c r="I43" s="70"/>
      <c r="J43" s="72"/>
      <c r="K43" s="70"/>
      <c r="L43" s="448"/>
    </row>
    <row r="44" spans="1:12" ht="17.25">
      <c r="A44" s="69"/>
      <c r="B44" s="69"/>
      <c r="C44" s="69"/>
      <c r="D44" s="69"/>
      <c r="E44" s="172"/>
      <c r="F44" s="449" t="s">
        <v>427</v>
      </c>
      <c r="G44" s="69"/>
      <c r="H44" s="69"/>
      <c r="I44" s="69"/>
      <c r="J44" s="69"/>
      <c r="K44" s="69"/>
      <c r="L44" s="448"/>
    </row>
    <row r="45" spans="1:12" ht="15.75" thickBot="1">
      <c r="A45" s="69"/>
      <c r="B45" s="69"/>
      <c r="C45" s="69"/>
      <c r="D45" s="69"/>
      <c r="E45" s="172"/>
      <c r="F45" s="70"/>
      <c r="G45" s="70"/>
      <c r="H45" s="70"/>
      <c r="I45" s="70"/>
      <c r="J45" s="69"/>
      <c r="K45" s="70"/>
      <c r="L45" s="70" t="s">
        <v>309</v>
      </c>
    </row>
    <row r="46" spans="1:12" ht="15.75" thickBot="1">
      <c r="A46" s="817" t="s">
        <v>1</v>
      </c>
      <c r="B46" s="817" t="s">
        <v>218</v>
      </c>
      <c r="C46" s="817" t="s">
        <v>140</v>
      </c>
      <c r="D46" s="823" t="s">
        <v>258</v>
      </c>
      <c r="E46" s="829" t="s">
        <v>257</v>
      </c>
      <c r="F46" s="450"/>
      <c r="G46" s="347" t="s">
        <v>216</v>
      </c>
      <c r="H46" s="347"/>
      <c r="I46" s="347"/>
      <c r="J46" s="348"/>
      <c r="K46" s="349"/>
      <c r="L46" s="350"/>
    </row>
    <row r="47" spans="1:12" ht="15">
      <c r="A47" s="818"/>
      <c r="B47" s="820"/>
      <c r="C47" s="818"/>
      <c r="D47" s="824"/>
      <c r="E47" s="830"/>
      <c r="F47" s="826" t="s">
        <v>256</v>
      </c>
      <c r="G47" s="355" t="s">
        <v>250</v>
      </c>
      <c r="H47" s="356"/>
      <c r="I47" s="356"/>
      <c r="J47" s="357"/>
      <c r="K47" s="350"/>
      <c r="L47" s="814" t="s">
        <v>253</v>
      </c>
    </row>
    <row r="48" spans="1:12" ht="12.75">
      <c r="A48" s="818"/>
      <c r="B48" s="820"/>
      <c r="C48" s="818"/>
      <c r="D48" s="824"/>
      <c r="E48" s="830"/>
      <c r="F48" s="827"/>
      <c r="G48" s="451" t="s">
        <v>217</v>
      </c>
      <c r="H48" s="452"/>
      <c r="I48" s="835" t="s">
        <v>251</v>
      </c>
      <c r="J48" s="822" t="s">
        <v>252</v>
      </c>
      <c r="K48" s="832" t="s">
        <v>249</v>
      </c>
      <c r="L48" s="815"/>
    </row>
    <row r="49" spans="1:12" ht="12.75">
      <c r="A49" s="818"/>
      <c r="B49" s="820"/>
      <c r="C49" s="818"/>
      <c r="D49" s="824"/>
      <c r="E49" s="830"/>
      <c r="F49" s="827"/>
      <c r="G49" s="822" t="s">
        <v>255</v>
      </c>
      <c r="H49" s="822" t="s">
        <v>254</v>
      </c>
      <c r="I49" s="836"/>
      <c r="J49" s="818"/>
      <c r="K49" s="833"/>
      <c r="L49" s="815"/>
    </row>
    <row r="50" spans="1:12" ht="12.75">
      <c r="A50" s="818"/>
      <c r="B50" s="820"/>
      <c r="C50" s="818"/>
      <c r="D50" s="824"/>
      <c r="E50" s="830"/>
      <c r="F50" s="827"/>
      <c r="G50" s="818"/>
      <c r="H50" s="818"/>
      <c r="I50" s="836"/>
      <c r="J50" s="818"/>
      <c r="K50" s="833"/>
      <c r="L50" s="815"/>
    </row>
    <row r="51" spans="1:12" ht="12.75">
      <c r="A51" s="818"/>
      <c r="B51" s="820"/>
      <c r="C51" s="818"/>
      <c r="D51" s="824"/>
      <c r="E51" s="830"/>
      <c r="F51" s="827"/>
      <c r="G51" s="818"/>
      <c r="H51" s="818"/>
      <c r="I51" s="836"/>
      <c r="J51" s="818"/>
      <c r="K51" s="833"/>
      <c r="L51" s="815"/>
    </row>
    <row r="52" spans="1:12" ht="12.75">
      <c r="A52" s="818"/>
      <c r="B52" s="820"/>
      <c r="C52" s="818"/>
      <c r="D52" s="824"/>
      <c r="E52" s="830"/>
      <c r="F52" s="827"/>
      <c r="G52" s="818"/>
      <c r="H52" s="818"/>
      <c r="I52" s="836"/>
      <c r="J52" s="818"/>
      <c r="K52" s="833"/>
      <c r="L52" s="815"/>
    </row>
    <row r="53" spans="1:12" ht="12.75">
      <c r="A53" s="818"/>
      <c r="B53" s="820"/>
      <c r="C53" s="818"/>
      <c r="D53" s="824"/>
      <c r="E53" s="830"/>
      <c r="F53" s="827"/>
      <c r="G53" s="818"/>
      <c r="H53" s="818"/>
      <c r="I53" s="836"/>
      <c r="J53" s="818"/>
      <c r="K53" s="833"/>
      <c r="L53" s="815"/>
    </row>
    <row r="54" spans="1:12" ht="12.75">
      <c r="A54" s="818"/>
      <c r="B54" s="820"/>
      <c r="C54" s="818"/>
      <c r="D54" s="824"/>
      <c r="E54" s="830"/>
      <c r="F54" s="827"/>
      <c r="G54" s="818"/>
      <c r="H54" s="818"/>
      <c r="I54" s="836"/>
      <c r="J54" s="818"/>
      <c r="K54" s="833"/>
      <c r="L54" s="815"/>
    </row>
    <row r="55" spans="1:12" ht="42.75" customHeight="1">
      <c r="A55" s="819"/>
      <c r="B55" s="821"/>
      <c r="C55" s="819"/>
      <c r="D55" s="825"/>
      <c r="E55" s="831"/>
      <c r="F55" s="828"/>
      <c r="G55" s="819"/>
      <c r="H55" s="819"/>
      <c r="I55" s="837"/>
      <c r="J55" s="819"/>
      <c r="K55" s="834"/>
      <c r="L55" s="816"/>
    </row>
    <row r="56" spans="1:12" ht="15">
      <c r="A56" s="375">
        <v>1</v>
      </c>
      <c r="B56" s="375">
        <v>2</v>
      </c>
      <c r="C56" s="375">
        <v>3</v>
      </c>
      <c r="D56" s="376">
        <v>4</v>
      </c>
      <c r="E56" s="453">
        <v>5</v>
      </c>
      <c r="F56" s="378">
        <v>6</v>
      </c>
      <c r="G56" s="333">
        <v>7</v>
      </c>
      <c r="H56" s="333">
        <v>8</v>
      </c>
      <c r="I56" s="333">
        <v>9</v>
      </c>
      <c r="J56" s="454">
        <v>10</v>
      </c>
      <c r="K56" s="380">
        <v>11</v>
      </c>
      <c r="L56" s="381">
        <v>12</v>
      </c>
    </row>
    <row r="57" spans="1:12" ht="15.75">
      <c r="A57" s="492">
        <v>855</v>
      </c>
      <c r="B57" s="492"/>
      <c r="C57" s="492" t="s">
        <v>370</v>
      </c>
      <c r="D57" s="592">
        <f>D58+D59</f>
        <v>0</v>
      </c>
      <c r="E57" s="594">
        <f>E58+E59</f>
        <v>35736</v>
      </c>
      <c r="F57" s="485">
        <f>F58+F59</f>
        <v>35736</v>
      </c>
      <c r="G57" s="484">
        <v>0</v>
      </c>
      <c r="H57" s="640">
        <v>0</v>
      </c>
      <c r="I57" s="640">
        <f>I58+I59</f>
        <v>35736</v>
      </c>
      <c r="J57" s="640"/>
      <c r="K57" s="640"/>
      <c r="L57" s="641"/>
    </row>
    <row r="58" spans="1:12" ht="15.75">
      <c r="A58" s="152"/>
      <c r="B58" s="106">
        <v>85508</v>
      </c>
      <c r="C58" s="147" t="s">
        <v>362</v>
      </c>
      <c r="D58" s="383">
        <v>0</v>
      </c>
      <c r="E58" s="385">
        <f>F58</f>
        <v>35736</v>
      </c>
      <c r="F58" s="94">
        <f>I58</f>
        <v>35736</v>
      </c>
      <c r="G58" s="93">
        <v>0</v>
      </c>
      <c r="H58" s="463">
        <v>0</v>
      </c>
      <c r="I58" s="463">
        <v>35736</v>
      </c>
      <c r="J58" s="463">
        <v>0</v>
      </c>
      <c r="K58" s="463">
        <v>0</v>
      </c>
      <c r="L58" s="464">
        <v>0</v>
      </c>
    </row>
    <row r="59" spans="1:12" ht="15.75">
      <c r="A59" s="482"/>
      <c r="B59" s="455">
        <v>85510</v>
      </c>
      <c r="C59" s="465" t="s">
        <v>380</v>
      </c>
      <c r="D59" s="466">
        <v>0</v>
      </c>
      <c r="E59" s="467">
        <f>F59</f>
        <v>0</v>
      </c>
      <c r="F59" s="331">
        <f>I59</f>
        <v>0</v>
      </c>
      <c r="G59" s="465">
        <v>0</v>
      </c>
      <c r="H59" s="468">
        <v>0</v>
      </c>
      <c r="I59" s="468">
        <v>0</v>
      </c>
      <c r="J59" s="468">
        <v>0</v>
      </c>
      <c r="K59" s="468">
        <v>0</v>
      </c>
      <c r="L59" s="469">
        <v>0</v>
      </c>
    </row>
    <row r="60" spans="1:12" ht="30">
      <c r="A60" s="601">
        <v>921</v>
      </c>
      <c r="B60" s="601"/>
      <c r="C60" s="601" t="s">
        <v>248</v>
      </c>
      <c r="D60" s="603">
        <f aca="true" t="shared" si="0" ref="D60:K60">D61</f>
        <v>0</v>
      </c>
      <c r="E60" s="605">
        <f t="shared" si="0"/>
        <v>18600</v>
      </c>
      <c r="F60" s="606">
        <f t="shared" si="0"/>
        <v>18600</v>
      </c>
      <c r="G60" s="606">
        <f t="shared" si="0"/>
        <v>0</v>
      </c>
      <c r="H60" s="642">
        <v>0</v>
      </c>
      <c r="I60" s="642">
        <f>I61</f>
        <v>18600</v>
      </c>
      <c r="J60" s="642"/>
      <c r="K60" s="642">
        <f t="shared" si="0"/>
        <v>0</v>
      </c>
      <c r="L60" s="643"/>
    </row>
    <row r="61" spans="1:12" ht="15.75">
      <c r="A61" s="483"/>
      <c r="B61" s="455">
        <v>92116</v>
      </c>
      <c r="C61" s="455" t="s">
        <v>212</v>
      </c>
      <c r="D61" s="456">
        <v>0</v>
      </c>
      <c r="E61" s="470">
        <f>F61</f>
        <v>18600</v>
      </c>
      <c r="F61" s="471">
        <f>I61</f>
        <v>18600</v>
      </c>
      <c r="G61" s="455">
        <v>0</v>
      </c>
      <c r="H61" s="472">
        <v>0</v>
      </c>
      <c r="I61" s="472">
        <v>18600</v>
      </c>
      <c r="J61" s="472">
        <v>0</v>
      </c>
      <c r="K61" s="472">
        <v>0</v>
      </c>
      <c r="L61" s="469">
        <v>0</v>
      </c>
    </row>
    <row r="62" spans="1:12" ht="15.75" thickBot="1">
      <c r="A62" s="484"/>
      <c r="B62" s="484"/>
      <c r="C62" s="484" t="s">
        <v>10</v>
      </c>
      <c r="D62" s="592">
        <f>D60+D57</f>
        <v>0</v>
      </c>
      <c r="E62" s="644">
        <f>E57+E60</f>
        <v>54336</v>
      </c>
      <c r="F62" s="626">
        <f>F57+F60</f>
        <v>54336</v>
      </c>
      <c r="G62" s="626">
        <f>G57+G60</f>
        <v>0</v>
      </c>
      <c r="H62" s="645">
        <f>H57+H60</f>
        <v>0</v>
      </c>
      <c r="I62" s="645">
        <f>I57+I60</f>
        <v>54336</v>
      </c>
      <c r="J62" s="645"/>
      <c r="K62" s="645">
        <f>K57+K60</f>
        <v>0</v>
      </c>
      <c r="L62" s="646"/>
    </row>
    <row r="63" spans="1:12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448"/>
    </row>
    <row r="64" spans="1:12" ht="15.75">
      <c r="A64" s="69"/>
      <c r="B64" s="69"/>
      <c r="C64" s="69"/>
      <c r="D64" s="69"/>
      <c r="E64" s="69"/>
      <c r="F64" s="172"/>
      <c r="G64" s="69"/>
      <c r="H64" s="69"/>
      <c r="I64" s="69"/>
      <c r="J64" s="69"/>
      <c r="K64" s="69"/>
      <c r="L64" s="448"/>
    </row>
    <row r="65" spans="1:12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448"/>
    </row>
    <row r="66" spans="1:12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448"/>
    </row>
    <row r="67" spans="1:12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s="650" customFormat="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s="650" customFormat="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</row>
    <row r="72" spans="1:12" s="650" customFormat="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</row>
    <row r="73" spans="3:12" s="650" customFormat="1" ht="12.75">
      <c r="C73" s="172"/>
      <c r="D73" s="172"/>
      <c r="E73" s="172"/>
      <c r="F73" s="172"/>
      <c r="G73" s="172" t="s">
        <v>393</v>
      </c>
      <c r="H73" s="172"/>
      <c r="I73" s="172"/>
      <c r="J73" s="172"/>
      <c r="K73" s="172"/>
      <c r="L73" s="172"/>
    </row>
    <row r="74" spans="3:12" s="650" customFormat="1" ht="12.75">
      <c r="C74" s="172"/>
      <c r="D74" s="172"/>
      <c r="E74" s="172"/>
      <c r="F74" s="651"/>
      <c r="G74" s="172"/>
      <c r="H74" s="172"/>
      <c r="I74" s="172"/>
      <c r="J74" s="172"/>
      <c r="K74" s="172"/>
      <c r="L74" s="172"/>
    </row>
    <row r="75" spans="3:12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</row>
    <row r="76" spans="1:12" ht="13.5" customHeight="1">
      <c r="A76" s="69"/>
      <c r="B76" s="69"/>
      <c r="C76" s="344"/>
      <c r="D76" s="344"/>
      <c r="E76" s="344"/>
      <c r="F76" s="344"/>
      <c r="G76" s="344"/>
      <c r="H76" s="74" t="s">
        <v>389</v>
      </c>
      <c r="I76" s="74"/>
      <c r="J76" s="74"/>
      <c r="K76" s="74"/>
      <c r="L76" s="74"/>
    </row>
    <row r="77" spans="1:12" ht="13.5" customHeight="1">
      <c r="A77" s="69"/>
      <c r="B77" s="69"/>
      <c r="C77" s="69"/>
      <c r="D77" s="69"/>
      <c r="E77" s="69"/>
      <c r="F77" s="69"/>
      <c r="G77" s="69"/>
      <c r="H77" s="74" t="s">
        <v>327</v>
      </c>
      <c r="I77" s="74"/>
      <c r="J77" s="74"/>
      <c r="K77" s="74"/>
      <c r="L77" s="74"/>
    </row>
    <row r="78" spans="1:12" ht="13.5" customHeight="1">
      <c r="A78" s="69"/>
      <c r="B78" s="69"/>
      <c r="C78" s="69"/>
      <c r="D78" s="69"/>
      <c r="E78" s="69"/>
      <c r="F78" s="69"/>
      <c r="G78" s="69"/>
      <c r="H78" s="480" t="s">
        <v>506</v>
      </c>
      <c r="I78" s="480"/>
      <c r="J78" s="480"/>
      <c r="K78" s="447"/>
      <c r="L78" s="447"/>
    </row>
    <row r="79" spans="1:12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172"/>
      <c r="K79" s="69"/>
      <c r="L79" s="448"/>
    </row>
    <row r="80" spans="1:12" ht="13.5" customHeight="1">
      <c r="A80" s="69"/>
      <c r="B80" s="69"/>
      <c r="C80" s="69"/>
      <c r="D80" s="70"/>
      <c r="E80" s="449" t="s">
        <v>383</v>
      </c>
      <c r="F80" s="70"/>
      <c r="G80" s="70"/>
      <c r="H80" s="70"/>
      <c r="I80" s="70"/>
      <c r="J80" s="69"/>
      <c r="K80" s="70"/>
      <c r="L80" s="448"/>
    </row>
    <row r="81" spans="1:12" ht="13.5" customHeight="1">
      <c r="A81" s="69"/>
      <c r="B81" s="69"/>
      <c r="C81" s="69"/>
      <c r="D81" s="70"/>
      <c r="E81" s="449" t="s">
        <v>426</v>
      </c>
      <c r="F81" s="70"/>
      <c r="G81" s="70"/>
      <c r="H81" s="70"/>
      <c r="I81" s="70"/>
      <c r="J81" s="69"/>
      <c r="K81" s="70"/>
      <c r="L81" s="448"/>
    </row>
    <row r="82" spans="1:12" ht="13.5" customHeight="1" thickBot="1">
      <c r="A82" s="69"/>
      <c r="B82" s="69"/>
      <c r="C82" s="69"/>
      <c r="D82" s="70"/>
      <c r="E82" s="449"/>
      <c r="F82" s="70"/>
      <c r="G82" s="70"/>
      <c r="H82" s="70"/>
      <c r="I82" s="70"/>
      <c r="J82" s="69"/>
      <c r="K82" s="70"/>
      <c r="L82" s="448"/>
    </row>
    <row r="83" spans="1:12" ht="13.5" customHeight="1" thickBot="1">
      <c r="A83" s="817" t="s">
        <v>1</v>
      </c>
      <c r="B83" s="817" t="s">
        <v>218</v>
      </c>
      <c r="C83" s="817" t="s">
        <v>140</v>
      </c>
      <c r="D83" s="823" t="s">
        <v>258</v>
      </c>
      <c r="E83" s="829" t="s">
        <v>257</v>
      </c>
      <c r="F83" s="450"/>
      <c r="G83" s="347" t="s">
        <v>216</v>
      </c>
      <c r="H83" s="347"/>
      <c r="I83" s="347"/>
      <c r="J83" s="348"/>
      <c r="K83" s="349"/>
      <c r="L83" s="350"/>
    </row>
    <row r="84" spans="1:12" ht="13.5" customHeight="1">
      <c r="A84" s="818"/>
      <c r="B84" s="820"/>
      <c r="C84" s="818"/>
      <c r="D84" s="824"/>
      <c r="E84" s="830"/>
      <c r="F84" s="826" t="s">
        <v>256</v>
      </c>
      <c r="G84" s="355" t="s">
        <v>250</v>
      </c>
      <c r="H84" s="356"/>
      <c r="I84" s="356"/>
      <c r="J84" s="357"/>
      <c r="K84" s="350"/>
      <c r="L84" s="814" t="s">
        <v>253</v>
      </c>
    </row>
    <row r="85" spans="1:12" ht="13.5" customHeight="1">
      <c r="A85" s="818"/>
      <c r="B85" s="820"/>
      <c r="C85" s="818"/>
      <c r="D85" s="824"/>
      <c r="E85" s="830"/>
      <c r="F85" s="827"/>
      <c r="G85" s="451" t="s">
        <v>217</v>
      </c>
      <c r="H85" s="452"/>
      <c r="I85" s="835" t="s">
        <v>251</v>
      </c>
      <c r="J85" s="822" t="s">
        <v>252</v>
      </c>
      <c r="K85" s="832" t="s">
        <v>249</v>
      </c>
      <c r="L85" s="815"/>
    </row>
    <row r="86" spans="1:12" ht="13.5" customHeight="1">
      <c r="A86" s="818"/>
      <c r="B86" s="820"/>
      <c r="C86" s="818"/>
      <c r="D86" s="824"/>
      <c r="E86" s="830"/>
      <c r="F86" s="827"/>
      <c r="G86" s="822" t="s">
        <v>255</v>
      </c>
      <c r="H86" s="822" t="s">
        <v>254</v>
      </c>
      <c r="I86" s="836"/>
      <c r="J86" s="818"/>
      <c r="K86" s="833"/>
      <c r="L86" s="815"/>
    </row>
    <row r="87" spans="1:12" ht="13.5" customHeight="1">
      <c r="A87" s="818"/>
      <c r="B87" s="820"/>
      <c r="C87" s="818"/>
      <c r="D87" s="824"/>
      <c r="E87" s="830"/>
      <c r="F87" s="827"/>
      <c r="G87" s="818"/>
      <c r="H87" s="818"/>
      <c r="I87" s="836"/>
      <c r="J87" s="818"/>
      <c r="K87" s="833"/>
      <c r="L87" s="815"/>
    </row>
    <row r="88" spans="1:12" ht="13.5" customHeight="1">
      <c r="A88" s="818"/>
      <c r="B88" s="820"/>
      <c r="C88" s="818"/>
      <c r="D88" s="824"/>
      <c r="E88" s="830"/>
      <c r="F88" s="827"/>
      <c r="G88" s="818"/>
      <c r="H88" s="818"/>
      <c r="I88" s="836"/>
      <c r="J88" s="818"/>
      <c r="K88" s="833"/>
      <c r="L88" s="815"/>
    </row>
    <row r="89" spans="1:12" ht="13.5" customHeight="1">
      <c r="A89" s="818"/>
      <c r="B89" s="820"/>
      <c r="C89" s="818"/>
      <c r="D89" s="824"/>
      <c r="E89" s="830"/>
      <c r="F89" s="827"/>
      <c r="G89" s="818"/>
      <c r="H89" s="818"/>
      <c r="I89" s="836"/>
      <c r="J89" s="818"/>
      <c r="K89" s="833"/>
      <c r="L89" s="815"/>
    </row>
    <row r="90" spans="1:12" ht="13.5" customHeight="1">
      <c r="A90" s="818"/>
      <c r="B90" s="820"/>
      <c r="C90" s="818"/>
      <c r="D90" s="824"/>
      <c r="E90" s="830"/>
      <c r="F90" s="827"/>
      <c r="G90" s="818"/>
      <c r="H90" s="818"/>
      <c r="I90" s="836"/>
      <c r="J90" s="818"/>
      <c r="K90" s="833"/>
      <c r="L90" s="815"/>
    </row>
    <row r="91" spans="1:12" ht="13.5" customHeight="1">
      <c r="A91" s="818"/>
      <c r="B91" s="820"/>
      <c r="C91" s="818"/>
      <c r="D91" s="824"/>
      <c r="E91" s="830"/>
      <c r="F91" s="827"/>
      <c r="G91" s="818"/>
      <c r="H91" s="818"/>
      <c r="I91" s="836"/>
      <c r="J91" s="818"/>
      <c r="K91" s="833"/>
      <c r="L91" s="815"/>
    </row>
    <row r="92" spans="1:12" ht="13.5" customHeight="1">
      <c r="A92" s="819"/>
      <c r="B92" s="821"/>
      <c r="C92" s="819"/>
      <c r="D92" s="825"/>
      <c r="E92" s="831"/>
      <c r="F92" s="828"/>
      <c r="G92" s="819"/>
      <c r="H92" s="819"/>
      <c r="I92" s="837"/>
      <c r="J92" s="819"/>
      <c r="K92" s="834"/>
      <c r="L92" s="816"/>
    </row>
    <row r="93" spans="1:12" ht="13.5" customHeight="1">
      <c r="A93" s="375">
        <v>1</v>
      </c>
      <c r="B93" s="375">
        <v>2</v>
      </c>
      <c r="C93" s="375">
        <v>3</v>
      </c>
      <c r="D93" s="376">
        <v>4</v>
      </c>
      <c r="E93" s="453">
        <v>5</v>
      </c>
      <c r="F93" s="378">
        <v>6</v>
      </c>
      <c r="G93" s="333">
        <v>7</v>
      </c>
      <c r="H93" s="333">
        <v>8</v>
      </c>
      <c r="I93" s="333">
        <v>9</v>
      </c>
      <c r="J93" s="454">
        <v>10</v>
      </c>
      <c r="K93" s="380">
        <v>11</v>
      </c>
      <c r="L93" s="381">
        <v>12</v>
      </c>
    </row>
    <row r="94" spans="1:12" ht="13.5" customHeight="1">
      <c r="A94" s="711">
        <v>900</v>
      </c>
      <c r="B94" s="488"/>
      <c r="C94" s="491" t="s">
        <v>384</v>
      </c>
      <c r="D94" s="714"/>
      <c r="E94" s="737"/>
      <c r="F94" s="716"/>
      <c r="G94" s="715"/>
      <c r="H94" s="715"/>
      <c r="I94" s="715"/>
      <c r="J94" s="716"/>
      <c r="K94" s="714"/>
      <c r="L94" s="717"/>
    </row>
    <row r="95" spans="1:12" ht="13.5" customHeight="1">
      <c r="A95" s="713"/>
      <c r="B95" s="492"/>
      <c r="C95" s="712" t="s">
        <v>385</v>
      </c>
      <c r="D95" s="718">
        <v>140000</v>
      </c>
      <c r="E95" s="735">
        <v>140000</v>
      </c>
      <c r="F95" s="723">
        <f>H95+I95</f>
        <v>140000</v>
      </c>
      <c r="G95" s="722">
        <v>0</v>
      </c>
      <c r="H95" s="722">
        <f>H98</f>
        <v>78000</v>
      </c>
      <c r="I95" s="722">
        <f>I98</f>
        <v>62000</v>
      </c>
      <c r="J95" s="723">
        <v>0</v>
      </c>
      <c r="K95" s="718">
        <v>0</v>
      </c>
      <c r="L95" s="731">
        <v>0</v>
      </c>
    </row>
    <row r="96" spans="1:12" ht="13.5" customHeight="1">
      <c r="A96" s="481"/>
      <c r="B96" s="710">
        <v>90019</v>
      </c>
      <c r="C96" s="455" t="s">
        <v>386</v>
      </c>
      <c r="D96" s="720"/>
      <c r="E96" s="736"/>
      <c r="F96" s="733"/>
      <c r="G96" s="724"/>
      <c r="H96" s="724"/>
      <c r="I96" s="724"/>
      <c r="J96" s="724"/>
      <c r="K96" s="725"/>
      <c r="L96" s="732"/>
    </row>
    <row r="97" spans="1:12" ht="13.5" customHeight="1">
      <c r="A97" s="481"/>
      <c r="B97" s="710"/>
      <c r="C97" s="455" t="s">
        <v>387</v>
      </c>
      <c r="D97" s="720"/>
      <c r="E97" s="736"/>
      <c r="F97" s="733"/>
      <c r="G97" s="724"/>
      <c r="H97" s="724"/>
      <c r="I97" s="724"/>
      <c r="J97" s="724"/>
      <c r="K97" s="725"/>
      <c r="L97" s="732"/>
    </row>
    <row r="98" spans="1:12" ht="13.5" customHeight="1" thickBot="1">
      <c r="A98" s="481"/>
      <c r="B98" s="710"/>
      <c r="C98" s="455" t="s">
        <v>388</v>
      </c>
      <c r="D98" s="720">
        <v>140000</v>
      </c>
      <c r="E98" s="736">
        <f>F98</f>
        <v>140000</v>
      </c>
      <c r="F98" s="734">
        <f>H98+I98</f>
        <v>140000</v>
      </c>
      <c r="G98" s="726">
        <v>0</v>
      </c>
      <c r="H98" s="726">
        <v>78000</v>
      </c>
      <c r="I98" s="726">
        <v>62000</v>
      </c>
      <c r="J98" s="726">
        <v>0</v>
      </c>
      <c r="K98" s="727">
        <v>0</v>
      </c>
      <c r="L98" s="732">
        <v>0</v>
      </c>
    </row>
    <row r="99" spans="1:12" ht="13.5" customHeight="1" thickBot="1">
      <c r="A99" s="484"/>
      <c r="B99" s="484"/>
      <c r="C99" s="484" t="s">
        <v>10</v>
      </c>
      <c r="D99" s="721">
        <v>140000</v>
      </c>
      <c r="E99" s="628">
        <v>140000</v>
      </c>
      <c r="F99" s="729">
        <f>H99+I99</f>
        <v>140000</v>
      </c>
      <c r="G99" s="728">
        <v>0</v>
      </c>
      <c r="H99" s="728">
        <f>H95</f>
        <v>78000</v>
      </c>
      <c r="I99" s="728">
        <f>I95</f>
        <v>62000</v>
      </c>
      <c r="J99" s="729"/>
      <c r="K99" s="730"/>
      <c r="L99" s="719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>
      <c r="G113" s="172" t="s">
        <v>446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/>
  <mergeCells count="36">
    <mergeCell ref="L84:L92"/>
    <mergeCell ref="I85:I92"/>
    <mergeCell ref="J85:J92"/>
    <mergeCell ref="K85:K92"/>
    <mergeCell ref="G86:G92"/>
    <mergeCell ref="H86:H92"/>
    <mergeCell ref="A83:A92"/>
    <mergeCell ref="B83:B92"/>
    <mergeCell ref="C83:C92"/>
    <mergeCell ref="D83:D92"/>
    <mergeCell ref="E83:E92"/>
    <mergeCell ref="F84:F92"/>
    <mergeCell ref="I10:I17"/>
    <mergeCell ref="J10:J17"/>
    <mergeCell ref="E46:E55"/>
    <mergeCell ref="F47:F55"/>
    <mergeCell ref="G49:G55"/>
    <mergeCell ref="H49:H55"/>
    <mergeCell ref="L47:L55"/>
    <mergeCell ref="I48:I55"/>
    <mergeCell ref="J48:J55"/>
    <mergeCell ref="K48:K55"/>
    <mergeCell ref="A46:A55"/>
    <mergeCell ref="B46:B55"/>
    <mergeCell ref="C46:C55"/>
    <mergeCell ref="D46:D55"/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69"/>
      <c r="B1" s="69"/>
      <c r="C1" s="69"/>
      <c r="D1" s="480" t="s">
        <v>390</v>
      </c>
      <c r="E1" s="72"/>
      <c r="F1" s="66"/>
    </row>
    <row r="2" spans="1:6" ht="15" customHeight="1">
      <c r="A2" s="69"/>
      <c r="B2" s="69"/>
      <c r="C2" s="69"/>
      <c r="D2" s="480" t="s">
        <v>347</v>
      </c>
      <c r="E2" s="72"/>
      <c r="F2" s="66"/>
    </row>
    <row r="3" spans="1:6" ht="15" customHeight="1">
      <c r="A3" s="344"/>
      <c r="B3" s="344"/>
      <c r="C3" s="344"/>
      <c r="D3" s="344" t="s">
        <v>507</v>
      </c>
      <c r="E3" s="505"/>
      <c r="F3" s="65"/>
    </row>
    <row r="4" spans="1:6" ht="15" customHeight="1">
      <c r="A4" s="69"/>
      <c r="B4" s="69"/>
      <c r="C4" s="69"/>
      <c r="D4" s="527" t="s">
        <v>395</v>
      </c>
      <c r="E4" s="70"/>
      <c r="F4" s="67"/>
    </row>
    <row r="5" spans="1:5" ht="15" customHeight="1">
      <c r="A5" s="69"/>
      <c r="B5" s="69"/>
      <c r="C5" s="69"/>
      <c r="D5" s="73" t="s">
        <v>428</v>
      </c>
      <c r="E5" s="70"/>
    </row>
    <row r="6" spans="1:5" ht="15" customHeight="1">
      <c r="A6" s="69"/>
      <c r="B6" s="69"/>
      <c r="C6" s="69"/>
      <c r="D6" s="69"/>
      <c r="E6" s="72" t="s">
        <v>313</v>
      </c>
    </row>
    <row r="7" spans="1:5" ht="15">
      <c r="A7" s="528" t="s">
        <v>8</v>
      </c>
      <c r="B7" s="529" t="s">
        <v>1</v>
      </c>
      <c r="C7" s="529" t="s">
        <v>2</v>
      </c>
      <c r="D7" s="530" t="s">
        <v>57</v>
      </c>
      <c r="E7" s="531" t="s">
        <v>58</v>
      </c>
    </row>
    <row r="8" spans="1:5" s="14" customFormat="1" ht="11.25" customHeight="1">
      <c r="A8" s="87">
        <v>1</v>
      </c>
      <c r="B8" s="87">
        <v>2</v>
      </c>
      <c r="C8" s="87">
        <v>3</v>
      </c>
      <c r="D8" s="473">
        <v>4</v>
      </c>
      <c r="E8" s="88">
        <v>5</v>
      </c>
    </row>
    <row r="9" spans="1:5" s="14" customFormat="1" ht="15" customHeight="1">
      <c r="A9" s="738">
        <v>1</v>
      </c>
      <c r="B9" s="775">
        <v>801</v>
      </c>
      <c r="C9" s="332">
        <v>80102</v>
      </c>
      <c r="D9" s="776" t="s">
        <v>59</v>
      </c>
      <c r="E9" s="740">
        <v>143853</v>
      </c>
    </row>
    <row r="10" spans="1:5" ht="15">
      <c r="A10" s="738">
        <v>1</v>
      </c>
      <c r="B10" s="739">
        <v>801</v>
      </c>
      <c r="C10" s="328">
        <v>80111</v>
      </c>
      <c r="D10" s="739" t="s">
        <v>59</v>
      </c>
      <c r="E10" s="740">
        <v>561634</v>
      </c>
    </row>
    <row r="11" spans="1:5" ht="15">
      <c r="A11" s="78">
        <v>2</v>
      </c>
      <c r="B11" s="741">
        <v>801</v>
      </c>
      <c r="C11" s="335">
        <v>80120</v>
      </c>
      <c r="D11" s="741" t="s">
        <v>60</v>
      </c>
      <c r="E11" s="742">
        <v>77875</v>
      </c>
    </row>
    <row r="12" spans="1:5" ht="15">
      <c r="A12" s="738">
        <v>3</v>
      </c>
      <c r="B12" s="739">
        <v>801</v>
      </c>
      <c r="C12" s="743">
        <v>80130</v>
      </c>
      <c r="D12" s="739" t="s">
        <v>60</v>
      </c>
      <c r="E12" s="740">
        <v>60102</v>
      </c>
    </row>
    <row r="13" spans="1:5" ht="15">
      <c r="A13" s="738">
        <v>4</v>
      </c>
      <c r="B13" s="739">
        <v>801</v>
      </c>
      <c r="C13" s="743">
        <v>80130</v>
      </c>
      <c r="D13" s="739" t="s">
        <v>429</v>
      </c>
      <c r="E13" s="740">
        <v>73710</v>
      </c>
    </row>
    <row r="14" spans="1:5" ht="15">
      <c r="A14" s="738">
        <v>5</v>
      </c>
      <c r="B14" s="739">
        <v>854</v>
      </c>
      <c r="C14" s="743">
        <v>85420</v>
      </c>
      <c r="D14" s="739" t="s">
        <v>59</v>
      </c>
      <c r="E14" s="740">
        <v>3252138</v>
      </c>
    </row>
    <row r="15" spans="1:5" ht="15">
      <c r="A15" s="838" t="s">
        <v>9</v>
      </c>
      <c r="B15" s="839"/>
      <c r="C15" s="839"/>
      <c r="D15" s="839"/>
      <c r="E15" s="532">
        <f>SUM(E10:E14)+E9</f>
        <v>4169312</v>
      </c>
    </row>
    <row r="16" spans="1:5" ht="15">
      <c r="A16" s="474"/>
      <c r="B16" s="475"/>
      <c r="C16" s="475"/>
      <c r="D16" s="475"/>
      <c r="E16" s="476"/>
    </row>
    <row r="17" spans="1:5" ht="15">
      <c r="A17" s="474"/>
      <c r="B17" s="475"/>
      <c r="C17" s="475"/>
      <c r="D17" s="475"/>
      <c r="E17" s="476"/>
    </row>
    <row r="18" spans="1:5" ht="15">
      <c r="A18" s="69"/>
      <c r="B18" s="69"/>
      <c r="C18" s="69"/>
      <c r="D18" s="68"/>
      <c r="E18" s="72" t="s">
        <v>314</v>
      </c>
    </row>
    <row r="19" spans="1:5" ht="15">
      <c r="A19" s="69"/>
      <c r="B19" s="69"/>
      <c r="C19" s="69"/>
      <c r="D19" s="68"/>
      <c r="E19" s="72" t="s">
        <v>0</v>
      </c>
    </row>
    <row r="20" spans="1:5" ht="15">
      <c r="A20" s="69"/>
      <c r="B20" s="69"/>
      <c r="C20" s="69"/>
      <c r="D20" s="344" t="s">
        <v>509</v>
      </c>
      <c r="E20" s="505"/>
    </row>
    <row r="21" spans="1:5" ht="15">
      <c r="A21" s="69"/>
      <c r="B21" s="69"/>
      <c r="C21" s="69"/>
      <c r="D21" s="69"/>
      <c r="E21" s="70"/>
    </row>
    <row r="22" spans="1:5" ht="17.25">
      <c r="A22" s="69"/>
      <c r="B22" s="69"/>
      <c r="C22" s="477" t="s">
        <v>297</v>
      </c>
      <c r="D22" s="478"/>
      <c r="E22" s="479"/>
    </row>
    <row r="23" spans="1:5" ht="17.25">
      <c r="A23" s="69"/>
      <c r="B23" s="69"/>
      <c r="C23" s="477" t="s">
        <v>431</v>
      </c>
      <c r="D23" s="478"/>
      <c r="E23" s="479"/>
    </row>
    <row r="24" spans="1:5" ht="15">
      <c r="A24" s="69"/>
      <c r="B24" s="69"/>
      <c r="C24" s="69"/>
      <c r="D24" s="69"/>
      <c r="E24" s="72" t="s">
        <v>313</v>
      </c>
    </row>
    <row r="25" spans="1:5" ht="15">
      <c r="A25" s="533" t="s">
        <v>8</v>
      </c>
      <c r="B25" s="533" t="s">
        <v>1</v>
      </c>
      <c r="C25" s="534" t="s">
        <v>2</v>
      </c>
      <c r="D25" s="535" t="s">
        <v>7</v>
      </c>
      <c r="E25" s="536" t="s">
        <v>61</v>
      </c>
    </row>
    <row r="26" spans="1:5" ht="15">
      <c r="A26" s="537"/>
      <c r="B26" s="537"/>
      <c r="C26" s="538"/>
      <c r="D26" s="539"/>
      <c r="E26" s="540" t="s">
        <v>62</v>
      </c>
    </row>
    <row r="27" spans="1:5" ht="12.75">
      <c r="A27" s="87">
        <v>1</v>
      </c>
      <c r="B27" s="87">
        <v>2</v>
      </c>
      <c r="C27" s="87">
        <v>3</v>
      </c>
      <c r="D27" s="473">
        <v>4</v>
      </c>
      <c r="E27" s="88">
        <v>5</v>
      </c>
    </row>
    <row r="28" spans="1:5" ht="15">
      <c r="A28" s="744">
        <v>1</v>
      </c>
      <c r="B28" s="744">
        <v>852</v>
      </c>
      <c r="C28" s="744">
        <v>85295</v>
      </c>
      <c r="D28" s="745" t="s">
        <v>201</v>
      </c>
      <c r="E28" s="746">
        <v>25000</v>
      </c>
    </row>
    <row r="29" spans="1:5" ht="15">
      <c r="A29" s="747">
        <v>2</v>
      </c>
      <c r="B29" s="747">
        <v>900</v>
      </c>
      <c r="C29" s="744">
        <v>90019</v>
      </c>
      <c r="D29" s="745" t="s">
        <v>302</v>
      </c>
      <c r="E29" s="746"/>
    </row>
    <row r="30" spans="1:5" ht="15">
      <c r="A30" s="748"/>
      <c r="B30" s="748"/>
      <c r="C30" s="749"/>
      <c r="D30" s="750" t="s">
        <v>272</v>
      </c>
      <c r="E30" s="751">
        <v>40000</v>
      </c>
    </row>
    <row r="31" spans="1:5" ht="15">
      <c r="A31" s="748">
        <v>3</v>
      </c>
      <c r="B31" s="748">
        <v>921</v>
      </c>
      <c r="C31" s="748">
        <v>92120</v>
      </c>
      <c r="D31" s="748" t="s">
        <v>382</v>
      </c>
      <c r="E31" s="339">
        <v>60000</v>
      </c>
    </row>
    <row r="32" spans="1:5" ht="15">
      <c r="A32" s="752">
        <v>4</v>
      </c>
      <c r="B32" s="753">
        <v>926</v>
      </c>
      <c r="C32" s="753">
        <v>92695</v>
      </c>
      <c r="D32" s="753" t="s">
        <v>303</v>
      </c>
      <c r="E32" s="754">
        <v>41000</v>
      </c>
    </row>
    <row r="33" spans="1:5" ht="15">
      <c r="A33" s="838" t="s">
        <v>9</v>
      </c>
      <c r="B33" s="840"/>
      <c r="C33" s="840"/>
      <c r="D33" s="841"/>
      <c r="E33" s="485">
        <f>SUM(E28:E32)</f>
        <v>166000</v>
      </c>
    </row>
    <row r="34" spans="1:5" ht="15">
      <c r="A34" s="811"/>
      <c r="B34" s="811"/>
      <c r="C34" s="811"/>
      <c r="D34" s="811"/>
      <c r="E34" s="812"/>
    </row>
    <row r="35" spans="1:5" ht="15">
      <c r="A35" s="474"/>
      <c r="B35" s="474"/>
      <c r="C35" s="474"/>
      <c r="D35" s="474"/>
      <c r="E35" s="288"/>
    </row>
    <row r="36" spans="1:5" ht="15">
      <c r="A36" s="69"/>
      <c r="B36" s="69"/>
      <c r="C36" s="69"/>
      <c r="D36" s="68"/>
      <c r="E36" s="72" t="s">
        <v>391</v>
      </c>
    </row>
    <row r="37" spans="1:5" ht="15">
      <c r="A37" s="69"/>
      <c r="B37" s="69"/>
      <c r="C37" s="69"/>
      <c r="D37" s="68"/>
      <c r="E37" s="72" t="s">
        <v>0</v>
      </c>
    </row>
    <row r="38" spans="1:5" ht="15">
      <c r="A38" s="69"/>
      <c r="B38" s="69"/>
      <c r="C38" s="69"/>
      <c r="D38" s="652" t="s">
        <v>510</v>
      </c>
      <c r="E38" s="808"/>
    </row>
    <row r="39" spans="1:5" ht="15">
      <c r="A39" s="69"/>
      <c r="B39" s="69"/>
      <c r="C39" s="69"/>
      <c r="D39" s="69"/>
      <c r="E39" s="70"/>
    </row>
    <row r="40" spans="1:5" ht="15">
      <c r="A40" s="69"/>
      <c r="B40" s="69"/>
      <c r="C40" s="69"/>
      <c r="D40" s="73" t="s">
        <v>298</v>
      </c>
      <c r="E40" s="70"/>
    </row>
    <row r="41" spans="1:5" ht="15">
      <c r="A41" s="69"/>
      <c r="B41" s="69"/>
      <c r="C41" s="69"/>
      <c r="D41" s="73" t="s">
        <v>430</v>
      </c>
      <c r="E41" s="70"/>
    </row>
    <row r="42" spans="1:5" ht="15">
      <c r="A42" s="69"/>
      <c r="B42" s="69"/>
      <c r="C42" s="69"/>
      <c r="D42" s="69"/>
      <c r="E42" s="72" t="s">
        <v>313</v>
      </c>
    </row>
    <row r="43" spans="1:5" ht="15">
      <c r="A43" s="533" t="s">
        <v>8</v>
      </c>
      <c r="B43" s="533" t="s">
        <v>1</v>
      </c>
      <c r="C43" s="534" t="s">
        <v>2</v>
      </c>
      <c r="D43" s="535" t="s">
        <v>7</v>
      </c>
      <c r="E43" s="536" t="s">
        <v>61</v>
      </c>
    </row>
    <row r="44" spans="1:5" ht="15">
      <c r="A44" s="537"/>
      <c r="B44" s="537"/>
      <c r="C44" s="538"/>
      <c r="D44" s="539"/>
      <c r="E44" s="540" t="s">
        <v>62</v>
      </c>
    </row>
    <row r="45" spans="1:5" ht="12.75">
      <c r="A45" s="87">
        <v>1</v>
      </c>
      <c r="B45" s="87">
        <v>2</v>
      </c>
      <c r="C45" s="87">
        <v>3</v>
      </c>
      <c r="D45" s="473">
        <v>4</v>
      </c>
      <c r="E45" s="88">
        <v>5</v>
      </c>
    </row>
    <row r="46" spans="1:5" ht="15">
      <c r="A46" s="78">
        <v>1</v>
      </c>
      <c r="B46" s="741">
        <v>853</v>
      </c>
      <c r="C46" s="335">
        <v>85311</v>
      </c>
      <c r="D46" s="741" t="s">
        <v>500</v>
      </c>
      <c r="E46" s="336"/>
    </row>
    <row r="47" spans="1:5" ht="15">
      <c r="A47" s="84"/>
      <c r="B47" s="755"/>
      <c r="C47" s="326"/>
      <c r="D47" s="741" t="s">
        <v>381</v>
      </c>
      <c r="E47" s="336">
        <v>45222</v>
      </c>
    </row>
    <row r="48" spans="1:5" ht="15">
      <c r="A48" s="351">
        <v>2</v>
      </c>
      <c r="B48" s="756">
        <v>900</v>
      </c>
      <c r="C48" s="756">
        <v>90019</v>
      </c>
      <c r="D48" s="747" t="s">
        <v>302</v>
      </c>
      <c r="E48" s="336"/>
    </row>
    <row r="49" spans="1:5" ht="15">
      <c r="A49" s="83"/>
      <c r="B49" s="748"/>
      <c r="C49" s="748"/>
      <c r="D49" s="748" t="s">
        <v>272</v>
      </c>
      <c r="E49" s="339">
        <v>22000</v>
      </c>
    </row>
    <row r="50" spans="1:5" ht="15">
      <c r="A50" s="84">
        <v>3</v>
      </c>
      <c r="B50" s="326">
        <v>926</v>
      </c>
      <c r="C50" s="326">
        <v>92695</v>
      </c>
      <c r="D50" s="326" t="s">
        <v>63</v>
      </c>
      <c r="E50" s="339">
        <v>50000</v>
      </c>
    </row>
    <row r="51" spans="1:5" ht="15">
      <c r="A51" s="838" t="s">
        <v>9</v>
      </c>
      <c r="B51" s="840"/>
      <c r="C51" s="840"/>
      <c r="D51" s="841"/>
      <c r="E51" s="485">
        <f>SUM(E46:E50)</f>
        <v>117222</v>
      </c>
    </row>
    <row r="52" spans="1:5" ht="15">
      <c r="A52" s="474"/>
      <c r="B52" s="475"/>
      <c r="C52" s="475"/>
      <c r="D52" s="475"/>
      <c r="E52" s="288"/>
    </row>
    <row r="53" spans="1:5" ht="15">
      <c r="A53" s="474"/>
      <c r="B53" s="475"/>
      <c r="C53" s="475"/>
      <c r="D53" s="475"/>
      <c r="E53" s="288"/>
    </row>
    <row r="54" spans="1:5" ht="15">
      <c r="A54" s="69"/>
      <c r="B54" s="69"/>
      <c r="C54" s="69"/>
      <c r="D54" s="653" t="s">
        <v>447</v>
      </c>
      <c r="E54" s="70"/>
    </row>
    <row r="55" spans="1:5" ht="15">
      <c r="A55" s="69"/>
      <c r="B55" s="69"/>
      <c r="C55" s="69"/>
      <c r="D55" s="172"/>
      <c r="E55" s="70"/>
    </row>
  </sheetData>
  <sheetProtection/>
  <mergeCells count="3">
    <mergeCell ref="A15:D15"/>
    <mergeCell ref="A51:D51"/>
    <mergeCell ref="A33:D33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79">
      <selection activeCell="L63" sqref="L63"/>
    </sheetView>
  </sheetViews>
  <sheetFormatPr defaultColWidth="9.00390625" defaultRowHeight="12.75"/>
  <cols>
    <col min="1" max="1" width="4.25390625" style="778" customWidth="1"/>
    <col min="2" max="2" width="6.125" style="778" customWidth="1"/>
    <col min="3" max="3" width="8.125" style="778" customWidth="1"/>
    <col min="4" max="4" width="28.875" style="778" customWidth="1"/>
    <col min="5" max="5" width="17.25390625" style="778" customWidth="1"/>
    <col min="6" max="6" width="11.00390625" style="778" customWidth="1"/>
    <col min="7" max="7" width="10.375" style="778" customWidth="1"/>
    <col min="8" max="8" width="11.875" style="0" customWidth="1"/>
    <col min="9" max="9" width="11.25390625" style="0" customWidth="1"/>
  </cols>
  <sheetData>
    <row r="1" spans="7:9" ht="15">
      <c r="G1" s="864" t="s">
        <v>489</v>
      </c>
      <c r="H1" s="865"/>
      <c r="I1" s="865"/>
    </row>
    <row r="2" spans="7:9" ht="15">
      <c r="G2" s="864" t="s">
        <v>327</v>
      </c>
      <c r="H2" s="865"/>
      <c r="I2" s="865"/>
    </row>
    <row r="3" spans="7:9" ht="15">
      <c r="G3" s="864" t="s">
        <v>508</v>
      </c>
      <c r="H3" s="865"/>
      <c r="I3" s="865"/>
    </row>
    <row r="4" spans="7:9" ht="15">
      <c r="G4" s="866"/>
      <c r="H4" s="866"/>
      <c r="I4" s="866"/>
    </row>
    <row r="5" spans="1:9" ht="14.25">
      <c r="A5" s="867" t="s">
        <v>448</v>
      </c>
      <c r="B5" s="867"/>
      <c r="C5" s="867"/>
      <c r="D5" s="867"/>
      <c r="E5" s="867"/>
      <c r="F5" s="867"/>
      <c r="G5" s="867"/>
      <c r="H5" s="867"/>
      <c r="I5" s="867"/>
    </row>
    <row r="6" spans="8:9" ht="15">
      <c r="H6" s="778"/>
      <c r="I6" s="778"/>
    </row>
    <row r="7" spans="1:9" ht="12.75">
      <c r="A7" s="779"/>
      <c r="B7" s="779"/>
      <c r="C7" s="779"/>
      <c r="D7" s="779"/>
      <c r="E7" s="779" t="s">
        <v>449</v>
      </c>
      <c r="F7" s="779"/>
      <c r="G7" s="779"/>
      <c r="H7" s="780"/>
      <c r="I7" s="858" t="s">
        <v>450</v>
      </c>
    </row>
    <row r="8" spans="1:9" ht="12.75">
      <c r="A8" s="781"/>
      <c r="B8" s="781"/>
      <c r="C8" s="781"/>
      <c r="D8" s="781" t="s">
        <v>7</v>
      </c>
      <c r="E8" s="781" t="s">
        <v>451</v>
      </c>
      <c r="F8" s="781" t="s">
        <v>452</v>
      </c>
      <c r="G8" s="781" t="s">
        <v>453</v>
      </c>
      <c r="H8" s="782" t="s">
        <v>454</v>
      </c>
      <c r="I8" s="859"/>
    </row>
    <row r="9" spans="1:9" ht="12.75">
      <c r="A9" s="781" t="s">
        <v>8</v>
      </c>
      <c r="B9" s="781" t="s">
        <v>1</v>
      </c>
      <c r="C9" s="781" t="s">
        <v>2</v>
      </c>
      <c r="D9" s="781" t="s">
        <v>455</v>
      </c>
      <c r="E9" s="781" t="s">
        <v>456</v>
      </c>
      <c r="F9" s="781" t="s">
        <v>457</v>
      </c>
      <c r="G9" s="781" t="s">
        <v>458</v>
      </c>
      <c r="H9" s="782" t="s">
        <v>459</v>
      </c>
      <c r="I9" s="859"/>
    </row>
    <row r="10" spans="1:9" ht="12.75">
      <c r="A10" s="781"/>
      <c r="B10" s="781"/>
      <c r="C10" s="781"/>
      <c r="D10" s="781"/>
      <c r="E10" s="781" t="s">
        <v>460</v>
      </c>
      <c r="F10" s="781"/>
      <c r="G10" s="781" t="s">
        <v>461</v>
      </c>
      <c r="H10" s="782"/>
      <c r="I10" s="859"/>
    </row>
    <row r="11" spans="1:9" ht="12.75">
      <c r="A11" s="783"/>
      <c r="B11" s="783"/>
      <c r="C11" s="783"/>
      <c r="D11" s="783"/>
      <c r="E11" s="783" t="s">
        <v>462</v>
      </c>
      <c r="F11" s="783"/>
      <c r="G11" s="783" t="s">
        <v>463</v>
      </c>
      <c r="H11" s="784"/>
      <c r="I11" s="860"/>
    </row>
    <row r="12" spans="1:9" ht="12.75">
      <c r="A12" s="785">
        <v>1</v>
      </c>
      <c r="B12" s="785">
        <v>2</v>
      </c>
      <c r="C12" s="785">
        <v>3</v>
      </c>
      <c r="D12" s="785">
        <v>4</v>
      </c>
      <c r="E12" s="785">
        <v>5</v>
      </c>
      <c r="F12" s="785">
        <v>6</v>
      </c>
      <c r="G12" s="785">
        <v>7</v>
      </c>
      <c r="H12" s="785">
        <v>8</v>
      </c>
      <c r="I12" s="786">
        <v>9</v>
      </c>
    </row>
    <row r="13" spans="1:9" ht="12.75">
      <c r="A13" s="878">
        <v>1</v>
      </c>
      <c r="B13" s="878">
        <v>600</v>
      </c>
      <c r="C13" s="878">
        <v>60014</v>
      </c>
      <c r="D13" s="881" t="s">
        <v>464</v>
      </c>
      <c r="E13" s="868" t="s">
        <v>465</v>
      </c>
      <c r="F13" s="868">
        <v>2018</v>
      </c>
      <c r="G13" s="861">
        <f>I13</f>
        <v>5664586</v>
      </c>
      <c r="H13" s="787" t="s">
        <v>466</v>
      </c>
      <c r="I13" s="788">
        <f>SUM(I14:I16)</f>
        <v>5664586</v>
      </c>
    </row>
    <row r="14" spans="1:9" ht="12.75">
      <c r="A14" s="879"/>
      <c r="B14" s="879"/>
      <c r="C14" s="879"/>
      <c r="D14" s="882"/>
      <c r="E14" s="869"/>
      <c r="F14" s="869"/>
      <c r="G14" s="862"/>
      <c r="H14" s="789" t="s">
        <v>467</v>
      </c>
      <c r="I14" s="790">
        <v>2664586</v>
      </c>
    </row>
    <row r="15" spans="1:9" ht="25.5">
      <c r="A15" s="879"/>
      <c r="B15" s="879"/>
      <c r="C15" s="879"/>
      <c r="D15" s="882"/>
      <c r="E15" s="869"/>
      <c r="F15" s="869"/>
      <c r="G15" s="862"/>
      <c r="H15" s="791" t="s">
        <v>468</v>
      </c>
      <c r="I15" s="792">
        <v>3000000</v>
      </c>
    </row>
    <row r="16" spans="1:9" ht="12.75">
      <c r="A16" s="880"/>
      <c r="B16" s="880"/>
      <c r="C16" s="880"/>
      <c r="D16" s="883"/>
      <c r="E16" s="870"/>
      <c r="F16" s="870"/>
      <c r="G16" s="863"/>
      <c r="H16" s="789" t="s">
        <v>469</v>
      </c>
      <c r="I16" s="792">
        <v>0</v>
      </c>
    </row>
    <row r="17" spans="1:9" ht="12.75">
      <c r="A17" s="878">
        <v>2</v>
      </c>
      <c r="B17" s="878">
        <v>600</v>
      </c>
      <c r="C17" s="878">
        <v>60014</v>
      </c>
      <c r="D17" s="881" t="s">
        <v>470</v>
      </c>
      <c r="E17" s="868" t="s">
        <v>465</v>
      </c>
      <c r="F17" s="868">
        <v>2018</v>
      </c>
      <c r="G17" s="861">
        <f>I17</f>
        <v>1683902</v>
      </c>
      <c r="H17" s="787" t="s">
        <v>466</v>
      </c>
      <c r="I17" s="788">
        <f>SUM(I18:I20)</f>
        <v>1683902</v>
      </c>
    </row>
    <row r="18" spans="1:9" ht="12.75">
      <c r="A18" s="879"/>
      <c r="B18" s="879"/>
      <c r="C18" s="879"/>
      <c r="D18" s="882"/>
      <c r="E18" s="869"/>
      <c r="F18" s="869"/>
      <c r="G18" s="862"/>
      <c r="H18" s="789" t="s">
        <v>467</v>
      </c>
      <c r="I18" s="790">
        <v>841951</v>
      </c>
    </row>
    <row r="19" spans="1:9" ht="25.5">
      <c r="A19" s="879"/>
      <c r="B19" s="879"/>
      <c r="C19" s="879"/>
      <c r="D19" s="882"/>
      <c r="E19" s="869"/>
      <c r="F19" s="869"/>
      <c r="G19" s="862"/>
      <c r="H19" s="791" t="s">
        <v>468</v>
      </c>
      <c r="I19" s="792">
        <v>0</v>
      </c>
    </row>
    <row r="20" spans="1:9" ht="12.75">
      <c r="A20" s="880"/>
      <c r="B20" s="880"/>
      <c r="C20" s="880"/>
      <c r="D20" s="883"/>
      <c r="E20" s="870"/>
      <c r="F20" s="870"/>
      <c r="G20" s="863"/>
      <c r="H20" s="789" t="s">
        <v>469</v>
      </c>
      <c r="I20" s="792">
        <v>841951</v>
      </c>
    </row>
    <row r="21" spans="1:9" ht="12.75">
      <c r="A21" s="878">
        <v>3</v>
      </c>
      <c r="B21" s="878">
        <v>600</v>
      </c>
      <c r="C21" s="878">
        <v>60014</v>
      </c>
      <c r="D21" s="881" t="s">
        <v>471</v>
      </c>
      <c r="E21" s="868" t="s">
        <v>465</v>
      </c>
      <c r="F21" s="868">
        <v>2018</v>
      </c>
      <c r="G21" s="861">
        <f>I21</f>
        <v>1821970</v>
      </c>
      <c r="H21" s="787" t="s">
        <v>466</v>
      </c>
      <c r="I21" s="788">
        <f>SUM(I22:I24)</f>
        <v>1821970</v>
      </c>
    </row>
    <row r="22" spans="1:9" ht="12.75">
      <c r="A22" s="879"/>
      <c r="B22" s="879"/>
      <c r="C22" s="879"/>
      <c r="D22" s="882"/>
      <c r="E22" s="869"/>
      <c r="F22" s="869"/>
      <c r="G22" s="862"/>
      <c r="H22" s="789" t="s">
        <v>467</v>
      </c>
      <c r="I22" s="790">
        <v>910985</v>
      </c>
    </row>
    <row r="23" spans="1:9" ht="32.25" customHeight="1">
      <c r="A23" s="879"/>
      <c r="B23" s="879"/>
      <c r="C23" s="879"/>
      <c r="D23" s="882"/>
      <c r="E23" s="869"/>
      <c r="F23" s="869"/>
      <c r="G23" s="862"/>
      <c r="H23" s="791" t="s">
        <v>468</v>
      </c>
      <c r="I23" s="792">
        <v>0</v>
      </c>
    </row>
    <row r="24" spans="1:9" ht="27" customHeight="1">
      <c r="A24" s="880"/>
      <c r="B24" s="880"/>
      <c r="C24" s="880"/>
      <c r="D24" s="883"/>
      <c r="E24" s="870"/>
      <c r="F24" s="870"/>
      <c r="G24" s="863"/>
      <c r="H24" s="789" t="s">
        <v>469</v>
      </c>
      <c r="I24" s="792">
        <v>910985</v>
      </c>
    </row>
    <row r="25" spans="1:9" ht="12.75">
      <c r="A25" s="878">
        <v>4</v>
      </c>
      <c r="B25" s="878">
        <v>600</v>
      </c>
      <c r="C25" s="878">
        <v>60014</v>
      </c>
      <c r="D25" s="881" t="s">
        <v>472</v>
      </c>
      <c r="E25" s="868" t="s">
        <v>465</v>
      </c>
      <c r="F25" s="868">
        <v>2018</v>
      </c>
      <c r="G25" s="861">
        <f>I25</f>
        <v>48000</v>
      </c>
      <c r="H25" s="787" t="s">
        <v>466</v>
      </c>
      <c r="I25" s="788">
        <f>SUM(I26:I28)</f>
        <v>48000</v>
      </c>
    </row>
    <row r="26" spans="1:9" ht="12.75">
      <c r="A26" s="879"/>
      <c r="B26" s="879"/>
      <c r="C26" s="879"/>
      <c r="D26" s="882"/>
      <c r="E26" s="869"/>
      <c r="F26" s="869"/>
      <c r="G26" s="862"/>
      <c r="H26" s="789" t="s">
        <v>467</v>
      </c>
      <c r="I26" s="790">
        <v>48000</v>
      </c>
    </row>
    <row r="27" spans="1:9" ht="25.5">
      <c r="A27" s="879"/>
      <c r="B27" s="879"/>
      <c r="C27" s="879"/>
      <c r="D27" s="882"/>
      <c r="E27" s="869"/>
      <c r="F27" s="869"/>
      <c r="G27" s="862"/>
      <c r="H27" s="791" t="s">
        <v>468</v>
      </c>
      <c r="I27" s="792">
        <v>0</v>
      </c>
    </row>
    <row r="28" spans="1:9" ht="12.75">
      <c r="A28" s="880"/>
      <c r="B28" s="880"/>
      <c r="C28" s="880"/>
      <c r="D28" s="883"/>
      <c r="E28" s="870"/>
      <c r="F28" s="870"/>
      <c r="G28" s="863"/>
      <c r="H28" s="789" t="s">
        <v>469</v>
      </c>
      <c r="I28" s="792">
        <v>0</v>
      </c>
    </row>
    <row r="29" spans="1:9" ht="12.75">
      <c r="A29" s="855">
        <v>5</v>
      </c>
      <c r="B29" s="855">
        <v>600</v>
      </c>
      <c r="C29" s="855">
        <v>60014</v>
      </c>
      <c r="D29" s="873" t="s">
        <v>473</v>
      </c>
      <c r="E29" s="849" t="s">
        <v>465</v>
      </c>
      <c r="F29" s="849">
        <v>2018</v>
      </c>
      <c r="G29" s="842">
        <f>I29</f>
        <v>180000</v>
      </c>
      <c r="H29" s="787" t="s">
        <v>466</v>
      </c>
      <c r="I29" s="793">
        <f>SUM(I30:I32)</f>
        <v>180000</v>
      </c>
    </row>
    <row r="30" spans="1:9" ht="12.75">
      <c r="A30" s="856"/>
      <c r="B30" s="856"/>
      <c r="C30" s="856"/>
      <c r="D30" s="874"/>
      <c r="E30" s="850"/>
      <c r="F30" s="850"/>
      <c r="G30" s="843"/>
      <c r="H30" s="789" t="s">
        <v>467</v>
      </c>
      <c r="I30" s="794">
        <v>180000</v>
      </c>
    </row>
    <row r="31" spans="1:9" ht="25.5">
      <c r="A31" s="856"/>
      <c r="B31" s="856"/>
      <c r="C31" s="856"/>
      <c r="D31" s="874"/>
      <c r="E31" s="850"/>
      <c r="F31" s="850"/>
      <c r="G31" s="843"/>
      <c r="H31" s="791" t="s">
        <v>468</v>
      </c>
      <c r="I31" s="795"/>
    </row>
    <row r="32" spans="1:9" ht="12.75">
      <c r="A32" s="857"/>
      <c r="B32" s="857"/>
      <c r="C32" s="857"/>
      <c r="D32" s="875"/>
      <c r="E32" s="851"/>
      <c r="F32" s="851"/>
      <c r="G32" s="844"/>
      <c r="H32" s="789" t="s">
        <v>469</v>
      </c>
      <c r="I32" s="795">
        <v>0</v>
      </c>
    </row>
    <row r="33" spans="1:9" ht="12.75">
      <c r="A33" s="855">
        <v>6</v>
      </c>
      <c r="B33" s="855">
        <v>710</v>
      </c>
      <c r="C33" s="855">
        <v>71012</v>
      </c>
      <c r="D33" s="873" t="s">
        <v>474</v>
      </c>
      <c r="E33" s="849" t="s">
        <v>475</v>
      </c>
      <c r="F33" s="849">
        <v>2018</v>
      </c>
      <c r="G33" s="842">
        <f>I33</f>
        <v>40000</v>
      </c>
      <c r="H33" s="787" t="s">
        <v>466</v>
      </c>
      <c r="I33" s="793">
        <f>SUM(I34:I36)</f>
        <v>40000</v>
      </c>
    </row>
    <row r="34" spans="1:9" ht="12.75">
      <c r="A34" s="856"/>
      <c r="B34" s="856"/>
      <c r="C34" s="856"/>
      <c r="D34" s="874"/>
      <c r="E34" s="850"/>
      <c r="F34" s="850"/>
      <c r="G34" s="843"/>
      <c r="H34" s="789" t="s">
        <v>467</v>
      </c>
      <c r="I34" s="794">
        <v>40000</v>
      </c>
    </row>
    <row r="35" spans="1:9" ht="25.5">
      <c r="A35" s="856"/>
      <c r="B35" s="856"/>
      <c r="C35" s="856"/>
      <c r="D35" s="874"/>
      <c r="E35" s="850"/>
      <c r="F35" s="850"/>
      <c r="G35" s="843"/>
      <c r="H35" s="791" t="s">
        <v>468</v>
      </c>
      <c r="I35" s="795">
        <v>0</v>
      </c>
    </row>
    <row r="36" spans="1:9" ht="12.75">
      <c r="A36" s="857"/>
      <c r="B36" s="857"/>
      <c r="C36" s="857"/>
      <c r="D36" s="875"/>
      <c r="E36" s="851"/>
      <c r="F36" s="851"/>
      <c r="G36" s="844"/>
      <c r="H36" s="789" t="s">
        <v>469</v>
      </c>
      <c r="I36" s="795">
        <v>0</v>
      </c>
    </row>
    <row r="37" spans="1:9" ht="12.75">
      <c r="A37" s="855">
        <v>7</v>
      </c>
      <c r="B37" s="855">
        <v>710</v>
      </c>
      <c r="C37" s="855">
        <v>71012</v>
      </c>
      <c r="D37" s="873" t="s">
        <v>473</v>
      </c>
      <c r="E37" s="849" t="s">
        <v>475</v>
      </c>
      <c r="F37" s="849">
        <v>2018</v>
      </c>
      <c r="G37" s="842">
        <v>10000</v>
      </c>
      <c r="H37" s="787" t="s">
        <v>466</v>
      </c>
      <c r="I37" s="793">
        <f>SUM(I38:I40)</f>
        <v>10000</v>
      </c>
    </row>
    <row r="38" spans="1:9" ht="12.75">
      <c r="A38" s="856"/>
      <c r="B38" s="856"/>
      <c r="C38" s="856"/>
      <c r="D38" s="874"/>
      <c r="E38" s="850"/>
      <c r="F38" s="850"/>
      <c r="G38" s="843"/>
      <c r="H38" s="789" t="s">
        <v>467</v>
      </c>
      <c r="I38" s="794">
        <v>10000</v>
      </c>
    </row>
    <row r="39" spans="1:9" ht="25.5">
      <c r="A39" s="856"/>
      <c r="B39" s="856"/>
      <c r="C39" s="856"/>
      <c r="D39" s="874"/>
      <c r="E39" s="850"/>
      <c r="F39" s="850"/>
      <c r="G39" s="843"/>
      <c r="H39" s="791" t="s">
        <v>468</v>
      </c>
      <c r="I39" s="795"/>
    </row>
    <row r="40" spans="1:9" ht="12.75">
      <c r="A40" s="857"/>
      <c r="B40" s="857"/>
      <c r="C40" s="857"/>
      <c r="D40" s="875"/>
      <c r="E40" s="851"/>
      <c r="F40" s="851"/>
      <c r="G40" s="844"/>
      <c r="H40" s="789" t="s">
        <v>469</v>
      </c>
      <c r="I40" s="795">
        <v>0</v>
      </c>
    </row>
    <row r="41" spans="1:9" ht="12.75">
      <c r="A41" s="876">
        <v>8</v>
      </c>
      <c r="B41" s="876">
        <v>750</v>
      </c>
      <c r="C41" s="876">
        <v>75020</v>
      </c>
      <c r="D41" s="877" t="s">
        <v>473</v>
      </c>
      <c r="E41" s="871" t="s">
        <v>475</v>
      </c>
      <c r="F41" s="871">
        <v>2018</v>
      </c>
      <c r="G41" s="872">
        <f>I41</f>
        <v>20000</v>
      </c>
      <c r="H41" s="787" t="s">
        <v>466</v>
      </c>
      <c r="I41" s="793">
        <f>SUM(I42:I44)</f>
        <v>20000</v>
      </c>
    </row>
    <row r="42" spans="1:9" ht="12.75">
      <c r="A42" s="876"/>
      <c r="B42" s="876"/>
      <c r="C42" s="876"/>
      <c r="D42" s="877"/>
      <c r="E42" s="871"/>
      <c r="F42" s="871"/>
      <c r="G42" s="872"/>
      <c r="H42" s="789" t="s">
        <v>467</v>
      </c>
      <c r="I42" s="794">
        <v>20000</v>
      </c>
    </row>
    <row r="43" spans="1:9" ht="25.5">
      <c r="A43" s="876"/>
      <c r="B43" s="876"/>
      <c r="C43" s="876"/>
      <c r="D43" s="877"/>
      <c r="E43" s="871"/>
      <c r="F43" s="871"/>
      <c r="G43" s="872"/>
      <c r="H43" s="791" t="s">
        <v>468</v>
      </c>
      <c r="I43" s="795"/>
    </row>
    <row r="44" spans="1:9" ht="12.75">
      <c r="A44" s="876"/>
      <c r="B44" s="876"/>
      <c r="C44" s="876"/>
      <c r="D44" s="877"/>
      <c r="E44" s="871"/>
      <c r="F44" s="871"/>
      <c r="G44" s="872"/>
      <c r="H44" s="789" t="s">
        <v>469</v>
      </c>
      <c r="I44" s="795">
        <v>0</v>
      </c>
    </row>
    <row r="45" spans="1:9" ht="12.75">
      <c r="A45" s="855">
        <v>9</v>
      </c>
      <c r="B45" s="855">
        <v>750</v>
      </c>
      <c r="C45" s="855">
        <v>75095</v>
      </c>
      <c r="D45" s="873" t="s">
        <v>476</v>
      </c>
      <c r="E45" s="849" t="s">
        <v>477</v>
      </c>
      <c r="F45" s="849">
        <v>2018</v>
      </c>
      <c r="G45" s="842">
        <f>I45</f>
        <v>50000</v>
      </c>
      <c r="H45" s="787" t="s">
        <v>466</v>
      </c>
      <c r="I45" s="793">
        <f>SUM(I46:I48)</f>
        <v>50000</v>
      </c>
    </row>
    <row r="46" spans="1:9" ht="12.75">
      <c r="A46" s="856"/>
      <c r="B46" s="856"/>
      <c r="C46" s="856"/>
      <c r="D46" s="874"/>
      <c r="E46" s="850"/>
      <c r="F46" s="850"/>
      <c r="G46" s="843"/>
      <c r="H46" s="789" t="s">
        <v>467</v>
      </c>
      <c r="I46" s="794">
        <v>50000</v>
      </c>
    </row>
    <row r="47" spans="1:9" ht="25.5">
      <c r="A47" s="856"/>
      <c r="B47" s="856"/>
      <c r="C47" s="856"/>
      <c r="D47" s="874"/>
      <c r="E47" s="850"/>
      <c r="F47" s="850"/>
      <c r="G47" s="843"/>
      <c r="H47" s="791" t="s">
        <v>468</v>
      </c>
      <c r="I47" s="795"/>
    </row>
    <row r="48" spans="1:9" ht="12.75">
      <c r="A48" s="857"/>
      <c r="B48" s="857"/>
      <c r="C48" s="857"/>
      <c r="D48" s="875"/>
      <c r="E48" s="851"/>
      <c r="F48" s="851"/>
      <c r="G48" s="844"/>
      <c r="H48" s="789" t="s">
        <v>469</v>
      </c>
      <c r="I48" s="795"/>
    </row>
    <row r="49" spans="1:9" ht="12.75">
      <c r="A49" s="855">
        <v>10</v>
      </c>
      <c r="B49" s="855">
        <v>750</v>
      </c>
      <c r="C49" s="855">
        <v>75095</v>
      </c>
      <c r="D49" s="873" t="s">
        <v>478</v>
      </c>
      <c r="E49" s="849" t="s">
        <v>475</v>
      </c>
      <c r="F49" s="849">
        <v>2018</v>
      </c>
      <c r="G49" s="842">
        <f>I49</f>
        <v>1539960</v>
      </c>
      <c r="H49" s="787" t="s">
        <v>466</v>
      </c>
      <c r="I49" s="793">
        <f>SUM(I50:I52)</f>
        <v>1539960</v>
      </c>
    </row>
    <row r="50" spans="1:9" ht="12.75">
      <c r="A50" s="856"/>
      <c r="B50" s="856"/>
      <c r="C50" s="856"/>
      <c r="D50" s="874"/>
      <c r="E50" s="850"/>
      <c r="F50" s="850"/>
      <c r="G50" s="843"/>
      <c r="H50" s="789" t="s">
        <v>467</v>
      </c>
      <c r="I50" s="794">
        <v>537338</v>
      </c>
    </row>
    <row r="51" spans="1:9" ht="25.5">
      <c r="A51" s="856"/>
      <c r="B51" s="856"/>
      <c r="C51" s="856"/>
      <c r="D51" s="874"/>
      <c r="E51" s="850"/>
      <c r="F51" s="850"/>
      <c r="G51" s="843"/>
      <c r="H51" s="791" t="s">
        <v>468</v>
      </c>
      <c r="I51" s="795">
        <v>1002622</v>
      </c>
    </row>
    <row r="52" spans="1:9" ht="12.75">
      <c r="A52" s="857"/>
      <c r="B52" s="857"/>
      <c r="C52" s="857"/>
      <c r="D52" s="875"/>
      <c r="E52" s="851"/>
      <c r="F52" s="851"/>
      <c r="G52" s="844"/>
      <c r="H52" s="789" t="s">
        <v>469</v>
      </c>
      <c r="I52" s="795">
        <v>0</v>
      </c>
    </row>
    <row r="53" spans="1:9" ht="12.75" customHeight="1">
      <c r="A53" s="796"/>
      <c r="B53" s="796"/>
      <c r="C53" s="796"/>
      <c r="D53" s="797"/>
      <c r="E53" s="798"/>
      <c r="F53" s="798"/>
      <c r="G53" s="799"/>
      <c r="H53" s="800"/>
      <c r="I53" s="799"/>
    </row>
    <row r="54" spans="1:9" ht="12.75">
      <c r="A54" s="796"/>
      <c r="B54" s="796"/>
      <c r="C54" s="796"/>
      <c r="D54" s="797"/>
      <c r="E54" s="807" t="s">
        <v>487</v>
      </c>
      <c r="F54" s="798"/>
      <c r="G54" s="799"/>
      <c r="H54" s="800"/>
      <c r="I54" s="799"/>
    </row>
    <row r="55" spans="1:9" ht="27" customHeight="1">
      <c r="A55" s="796"/>
      <c r="B55" s="796"/>
      <c r="C55" s="796"/>
      <c r="D55" s="797"/>
      <c r="E55" s="798"/>
      <c r="F55" s="798"/>
      <c r="G55" s="799"/>
      <c r="H55" s="800"/>
      <c r="I55" s="799"/>
    </row>
    <row r="56" spans="1:9" ht="12.75">
      <c r="A56" s="779"/>
      <c r="B56" s="779"/>
      <c r="C56" s="779"/>
      <c r="D56" s="779"/>
      <c r="E56" s="779" t="s">
        <v>449</v>
      </c>
      <c r="F56" s="779"/>
      <c r="G56" s="779"/>
      <c r="H56" s="780"/>
      <c r="I56" s="858" t="s">
        <v>450</v>
      </c>
    </row>
    <row r="57" spans="1:9" ht="12.75">
      <c r="A57" s="781"/>
      <c r="B57" s="781"/>
      <c r="C57" s="781"/>
      <c r="D57" s="781" t="s">
        <v>7</v>
      </c>
      <c r="E57" s="781" t="s">
        <v>451</v>
      </c>
      <c r="F57" s="781" t="s">
        <v>452</v>
      </c>
      <c r="G57" s="781" t="s">
        <v>453</v>
      </c>
      <c r="H57" s="782" t="s">
        <v>454</v>
      </c>
      <c r="I57" s="892"/>
    </row>
    <row r="58" spans="1:9" ht="12.75">
      <c r="A58" s="781" t="s">
        <v>8</v>
      </c>
      <c r="B58" s="781" t="s">
        <v>1</v>
      </c>
      <c r="C58" s="781" t="s">
        <v>2</v>
      </c>
      <c r="D58" s="781" t="s">
        <v>455</v>
      </c>
      <c r="E58" s="781" t="s">
        <v>456</v>
      </c>
      <c r="F58" s="781" t="s">
        <v>457</v>
      </c>
      <c r="G58" s="781" t="s">
        <v>458</v>
      </c>
      <c r="H58" s="782" t="s">
        <v>459</v>
      </c>
      <c r="I58" s="892"/>
    </row>
    <row r="59" spans="1:9" ht="12.75">
      <c r="A59" s="781"/>
      <c r="B59" s="781"/>
      <c r="C59" s="781"/>
      <c r="D59" s="781"/>
      <c r="E59" s="781" t="s">
        <v>460</v>
      </c>
      <c r="F59" s="781"/>
      <c r="G59" s="781" t="s">
        <v>461</v>
      </c>
      <c r="H59" s="782"/>
      <c r="I59" s="892"/>
    </row>
    <row r="60" spans="1:9" ht="12.75">
      <c r="A60" s="783"/>
      <c r="B60" s="783"/>
      <c r="C60" s="783"/>
      <c r="D60" s="783"/>
      <c r="E60" s="783" t="s">
        <v>462</v>
      </c>
      <c r="F60" s="783"/>
      <c r="G60" s="783" t="s">
        <v>463</v>
      </c>
      <c r="H60" s="784"/>
      <c r="I60" s="893"/>
    </row>
    <row r="61" spans="1:9" ht="12.75">
      <c r="A61" s="785">
        <v>1</v>
      </c>
      <c r="B61" s="785">
        <v>2</v>
      </c>
      <c r="C61" s="785">
        <v>3</v>
      </c>
      <c r="D61" s="785">
        <v>4</v>
      </c>
      <c r="E61" s="785">
        <v>5</v>
      </c>
      <c r="F61" s="785">
        <v>6</v>
      </c>
      <c r="G61" s="785">
        <v>7</v>
      </c>
      <c r="H61" s="785">
        <v>8</v>
      </c>
      <c r="I61" s="786">
        <v>9</v>
      </c>
    </row>
    <row r="62" spans="1:9" ht="12.75" customHeight="1">
      <c r="A62" s="855">
        <v>11</v>
      </c>
      <c r="B62" s="855">
        <v>750</v>
      </c>
      <c r="C62" s="855">
        <v>75095</v>
      </c>
      <c r="D62" s="873" t="s">
        <v>479</v>
      </c>
      <c r="E62" s="849" t="s">
        <v>475</v>
      </c>
      <c r="F62" s="849">
        <v>2018</v>
      </c>
      <c r="G62" s="842">
        <f>I62</f>
        <v>1757196</v>
      </c>
      <c r="H62" s="787" t="s">
        <v>466</v>
      </c>
      <c r="I62" s="801">
        <f>I63+I64</f>
        <v>1757196</v>
      </c>
    </row>
    <row r="63" spans="1:9" ht="12.75">
      <c r="A63" s="856"/>
      <c r="B63" s="856"/>
      <c r="C63" s="856"/>
      <c r="D63" s="874"/>
      <c r="E63" s="850"/>
      <c r="F63" s="850"/>
      <c r="G63" s="843"/>
      <c r="H63" s="789" t="s">
        <v>467</v>
      </c>
      <c r="I63" s="802">
        <v>1243977</v>
      </c>
    </row>
    <row r="64" spans="1:9" ht="25.5">
      <c r="A64" s="856"/>
      <c r="B64" s="856"/>
      <c r="C64" s="856"/>
      <c r="D64" s="874"/>
      <c r="E64" s="850"/>
      <c r="F64" s="850"/>
      <c r="G64" s="843"/>
      <c r="H64" s="791" t="s">
        <v>468</v>
      </c>
      <c r="I64" s="802">
        <v>513219</v>
      </c>
    </row>
    <row r="65" spans="1:9" ht="12.75">
      <c r="A65" s="857"/>
      <c r="B65" s="857"/>
      <c r="C65" s="857"/>
      <c r="D65" s="875"/>
      <c r="E65" s="851"/>
      <c r="F65" s="851"/>
      <c r="G65" s="844"/>
      <c r="H65" s="789" t="s">
        <v>469</v>
      </c>
      <c r="I65" s="803">
        <v>0</v>
      </c>
    </row>
    <row r="66" spans="1:9" ht="12.75" customHeight="1">
      <c r="A66" s="855">
        <v>12</v>
      </c>
      <c r="B66" s="855">
        <v>750</v>
      </c>
      <c r="C66" s="855">
        <v>75095</v>
      </c>
      <c r="D66" s="873" t="s">
        <v>480</v>
      </c>
      <c r="E66" s="849" t="s">
        <v>475</v>
      </c>
      <c r="F66" s="849">
        <v>2018</v>
      </c>
      <c r="G66" s="842">
        <f>I66</f>
        <v>710919</v>
      </c>
      <c r="H66" s="787" t="s">
        <v>466</v>
      </c>
      <c r="I66" s="801">
        <f>I67+I68</f>
        <v>710919</v>
      </c>
    </row>
    <row r="67" spans="1:9" ht="12.75">
      <c r="A67" s="856"/>
      <c r="B67" s="856"/>
      <c r="C67" s="856"/>
      <c r="D67" s="874"/>
      <c r="E67" s="850"/>
      <c r="F67" s="850"/>
      <c r="G67" s="843"/>
      <c r="H67" s="789" t="s">
        <v>467</v>
      </c>
      <c r="I67" s="802">
        <v>305943</v>
      </c>
    </row>
    <row r="68" spans="1:9" ht="25.5">
      <c r="A68" s="856"/>
      <c r="B68" s="856"/>
      <c r="C68" s="856"/>
      <c r="D68" s="874"/>
      <c r="E68" s="850"/>
      <c r="F68" s="850"/>
      <c r="G68" s="843"/>
      <c r="H68" s="791" t="s">
        <v>468</v>
      </c>
      <c r="I68" s="802">
        <v>404976</v>
      </c>
    </row>
    <row r="69" spans="1:9" ht="12.75">
      <c r="A69" s="857"/>
      <c r="B69" s="857"/>
      <c r="C69" s="857"/>
      <c r="D69" s="875"/>
      <c r="E69" s="851"/>
      <c r="F69" s="851"/>
      <c r="G69" s="844"/>
      <c r="H69" s="789" t="s">
        <v>469</v>
      </c>
      <c r="I69" s="803">
        <v>0</v>
      </c>
    </row>
    <row r="70" spans="1:9" ht="12.75" customHeight="1">
      <c r="A70" s="855">
        <v>13</v>
      </c>
      <c r="B70" s="855">
        <v>750</v>
      </c>
      <c r="C70" s="855">
        <v>75095</v>
      </c>
      <c r="D70" s="873" t="s">
        <v>481</v>
      </c>
      <c r="E70" s="849" t="s">
        <v>475</v>
      </c>
      <c r="F70" s="849">
        <v>2018</v>
      </c>
      <c r="G70" s="842">
        <f>I70</f>
        <v>212029</v>
      </c>
      <c r="H70" s="787" t="s">
        <v>466</v>
      </c>
      <c r="I70" s="801">
        <f>I71+I72</f>
        <v>212029</v>
      </c>
    </row>
    <row r="71" spans="1:9" ht="12.75">
      <c r="A71" s="856"/>
      <c r="B71" s="856"/>
      <c r="C71" s="856"/>
      <c r="D71" s="874"/>
      <c r="E71" s="850"/>
      <c r="F71" s="850"/>
      <c r="G71" s="843"/>
      <c r="H71" s="789" t="s">
        <v>467</v>
      </c>
      <c r="I71" s="802">
        <v>31804</v>
      </c>
    </row>
    <row r="72" spans="1:9" ht="25.5">
      <c r="A72" s="856"/>
      <c r="B72" s="856"/>
      <c r="C72" s="856"/>
      <c r="D72" s="874"/>
      <c r="E72" s="850"/>
      <c r="F72" s="850"/>
      <c r="G72" s="843"/>
      <c r="H72" s="791" t="s">
        <v>468</v>
      </c>
      <c r="I72" s="802">
        <v>180225</v>
      </c>
    </row>
    <row r="73" spans="1:9" ht="12.75">
      <c r="A73" s="857"/>
      <c r="B73" s="857"/>
      <c r="C73" s="857"/>
      <c r="D73" s="875"/>
      <c r="E73" s="851"/>
      <c r="F73" s="851"/>
      <c r="G73" s="844"/>
      <c r="H73" s="789" t="s">
        <v>469</v>
      </c>
      <c r="I73" s="803">
        <v>0</v>
      </c>
    </row>
    <row r="74" spans="1:9" ht="12.75" customHeight="1">
      <c r="A74" s="855">
        <v>14</v>
      </c>
      <c r="B74" s="855">
        <v>750</v>
      </c>
      <c r="C74" s="855">
        <v>75095</v>
      </c>
      <c r="D74" s="873" t="s">
        <v>482</v>
      </c>
      <c r="E74" s="849" t="s">
        <v>477</v>
      </c>
      <c r="F74" s="849">
        <v>2018</v>
      </c>
      <c r="G74" s="842">
        <f>I74</f>
        <v>208319</v>
      </c>
      <c r="H74" s="787" t="s">
        <v>466</v>
      </c>
      <c r="I74" s="793">
        <f>SUM(I75:I77)</f>
        <v>208319</v>
      </c>
    </row>
    <row r="75" spans="1:9" ht="12.75">
      <c r="A75" s="856"/>
      <c r="B75" s="856"/>
      <c r="C75" s="856"/>
      <c r="D75" s="874"/>
      <c r="E75" s="850"/>
      <c r="F75" s="850"/>
      <c r="G75" s="843"/>
      <c r="H75" s="789" t="s">
        <v>467</v>
      </c>
      <c r="I75" s="794">
        <v>31248</v>
      </c>
    </row>
    <row r="76" spans="1:9" ht="25.5">
      <c r="A76" s="856"/>
      <c r="B76" s="856"/>
      <c r="C76" s="856"/>
      <c r="D76" s="874"/>
      <c r="E76" s="850"/>
      <c r="F76" s="850"/>
      <c r="G76" s="843"/>
      <c r="H76" s="791" t="s">
        <v>468</v>
      </c>
      <c r="I76" s="795">
        <v>177071</v>
      </c>
    </row>
    <row r="77" spans="1:9" ht="27.75" customHeight="1">
      <c r="A77" s="857"/>
      <c r="B77" s="857"/>
      <c r="C77" s="857"/>
      <c r="D77" s="875"/>
      <c r="E77" s="851"/>
      <c r="F77" s="851"/>
      <c r="G77" s="844"/>
      <c r="H77" s="789" t="s">
        <v>469</v>
      </c>
      <c r="I77" s="795"/>
    </row>
    <row r="78" spans="1:9" ht="12.75" customHeight="1">
      <c r="A78" s="855">
        <v>15</v>
      </c>
      <c r="B78" s="855">
        <v>750</v>
      </c>
      <c r="C78" s="855">
        <v>75095</v>
      </c>
      <c r="D78" s="873" t="s">
        <v>483</v>
      </c>
      <c r="E78" s="849" t="s">
        <v>475</v>
      </c>
      <c r="F78" s="849">
        <v>2018</v>
      </c>
      <c r="G78" s="842">
        <f>I78</f>
        <v>119919</v>
      </c>
      <c r="H78" s="787" t="s">
        <v>466</v>
      </c>
      <c r="I78" s="801">
        <f>I79+I80</f>
        <v>119919</v>
      </c>
    </row>
    <row r="79" spans="1:9" ht="12.75">
      <c r="A79" s="856"/>
      <c r="B79" s="856"/>
      <c r="C79" s="856"/>
      <c r="D79" s="874"/>
      <c r="E79" s="850"/>
      <c r="F79" s="850"/>
      <c r="G79" s="843"/>
      <c r="H79" s="789" t="s">
        <v>467</v>
      </c>
      <c r="I79" s="802">
        <v>43615</v>
      </c>
    </row>
    <row r="80" spans="1:9" ht="25.5">
      <c r="A80" s="856"/>
      <c r="B80" s="856"/>
      <c r="C80" s="856"/>
      <c r="D80" s="874"/>
      <c r="E80" s="850"/>
      <c r="F80" s="850"/>
      <c r="G80" s="843"/>
      <c r="H80" s="791" t="s">
        <v>468</v>
      </c>
      <c r="I80" s="802">
        <v>76304</v>
      </c>
    </row>
    <row r="81" spans="1:9" ht="12.75">
      <c r="A81" s="857"/>
      <c r="B81" s="857"/>
      <c r="C81" s="857"/>
      <c r="D81" s="875"/>
      <c r="E81" s="851"/>
      <c r="F81" s="851"/>
      <c r="G81" s="844"/>
      <c r="H81" s="789" t="s">
        <v>469</v>
      </c>
      <c r="I81" s="803">
        <v>0</v>
      </c>
    </row>
    <row r="82" spans="1:9" ht="12.75" customHeight="1">
      <c r="A82" s="855">
        <v>16</v>
      </c>
      <c r="B82" s="855">
        <v>750</v>
      </c>
      <c r="C82" s="855">
        <v>75095</v>
      </c>
      <c r="D82" s="873" t="s">
        <v>484</v>
      </c>
      <c r="E82" s="849" t="s">
        <v>475</v>
      </c>
      <c r="F82" s="849">
        <v>2018</v>
      </c>
      <c r="G82" s="842">
        <f>I82</f>
        <v>750439</v>
      </c>
      <c r="H82" s="787" t="s">
        <v>466</v>
      </c>
      <c r="I82" s="801">
        <f>I83+I84</f>
        <v>750439</v>
      </c>
    </row>
    <row r="83" spans="1:9" ht="12.75">
      <c r="A83" s="856"/>
      <c r="B83" s="856"/>
      <c r="C83" s="856"/>
      <c r="D83" s="874"/>
      <c r="E83" s="850"/>
      <c r="F83" s="850"/>
      <c r="G83" s="843"/>
      <c r="H83" s="789" t="s">
        <v>467</v>
      </c>
      <c r="I83" s="802">
        <v>112566</v>
      </c>
    </row>
    <row r="84" spans="1:9" ht="25.5">
      <c r="A84" s="856"/>
      <c r="B84" s="856"/>
      <c r="C84" s="856"/>
      <c r="D84" s="874"/>
      <c r="E84" s="850"/>
      <c r="F84" s="850"/>
      <c r="G84" s="843"/>
      <c r="H84" s="791" t="s">
        <v>468</v>
      </c>
      <c r="I84" s="802">
        <v>637873</v>
      </c>
    </row>
    <row r="85" spans="1:9" ht="12.75">
      <c r="A85" s="857"/>
      <c r="B85" s="857"/>
      <c r="C85" s="857"/>
      <c r="D85" s="875"/>
      <c r="E85" s="851"/>
      <c r="F85" s="851"/>
      <c r="G85" s="844"/>
      <c r="H85" s="789" t="s">
        <v>469</v>
      </c>
      <c r="I85" s="803">
        <v>0</v>
      </c>
    </row>
    <row r="86" spans="1:9" ht="12.75" customHeight="1">
      <c r="A86" s="855">
        <v>17</v>
      </c>
      <c r="B86" s="855">
        <v>750</v>
      </c>
      <c r="C86" s="855">
        <v>75095</v>
      </c>
      <c r="D86" s="873" t="s">
        <v>485</v>
      </c>
      <c r="E86" s="849" t="s">
        <v>475</v>
      </c>
      <c r="F86" s="849">
        <v>2018</v>
      </c>
      <c r="G86" s="842">
        <f>I86</f>
        <v>69200</v>
      </c>
      <c r="H86" s="787" t="s">
        <v>466</v>
      </c>
      <c r="I86" s="801">
        <f>I87+I88+I89</f>
        <v>69200</v>
      </c>
    </row>
    <row r="87" spans="1:9" ht="12.75">
      <c r="A87" s="856"/>
      <c r="B87" s="856"/>
      <c r="C87" s="856"/>
      <c r="D87" s="874"/>
      <c r="E87" s="850"/>
      <c r="F87" s="850"/>
      <c r="G87" s="843"/>
      <c r="H87" s="789" t="s">
        <v>467</v>
      </c>
      <c r="I87" s="802">
        <v>25169</v>
      </c>
    </row>
    <row r="88" spans="1:9" ht="25.5">
      <c r="A88" s="856"/>
      <c r="B88" s="856"/>
      <c r="C88" s="856"/>
      <c r="D88" s="874"/>
      <c r="E88" s="850"/>
      <c r="F88" s="850"/>
      <c r="G88" s="843"/>
      <c r="H88" s="791" t="s">
        <v>468</v>
      </c>
      <c r="I88" s="802">
        <v>44031</v>
      </c>
    </row>
    <row r="89" spans="1:9" ht="12.75">
      <c r="A89" s="857"/>
      <c r="B89" s="857"/>
      <c r="C89" s="857"/>
      <c r="D89" s="875"/>
      <c r="E89" s="851"/>
      <c r="F89" s="851"/>
      <c r="G89" s="844"/>
      <c r="H89" s="789" t="s">
        <v>469</v>
      </c>
      <c r="I89" s="803">
        <v>0</v>
      </c>
    </row>
    <row r="90" spans="1:9" ht="12.75" customHeight="1">
      <c r="A90" s="845" t="s">
        <v>486</v>
      </c>
      <c r="B90" s="884"/>
      <c r="C90" s="884"/>
      <c r="D90" s="884"/>
      <c r="E90" s="885"/>
      <c r="F90" s="852">
        <v>2018</v>
      </c>
      <c r="G90" s="846">
        <f>G13+G17+G21+G25+G29+G33+G37+G41+G45+G49+G62+G66+G70+G74+G78+G82+G86</f>
        <v>14886439</v>
      </c>
      <c r="H90" s="787" t="s">
        <v>466</v>
      </c>
      <c r="I90" s="793">
        <f>I13+I17+I21+I25+I29+I33+I37+I41+I45+I49+I62+I66+I70+I74+I78+I82+I86</f>
        <v>14886439</v>
      </c>
    </row>
    <row r="91" spans="1:9" ht="13.5">
      <c r="A91" s="886"/>
      <c r="B91" s="887"/>
      <c r="C91" s="887"/>
      <c r="D91" s="887"/>
      <c r="E91" s="888"/>
      <c r="F91" s="853"/>
      <c r="G91" s="847"/>
      <c r="H91" s="804" t="s">
        <v>467</v>
      </c>
      <c r="I91" s="805">
        <f>I14+I18+I22+I26+I30+I34+I38+I42+I46+I50+I63+I67+I71+I75+I79+I83+I87</f>
        <v>7097182</v>
      </c>
    </row>
    <row r="92" spans="1:9" ht="27">
      <c r="A92" s="886"/>
      <c r="B92" s="887"/>
      <c r="C92" s="887"/>
      <c r="D92" s="887"/>
      <c r="E92" s="888"/>
      <c r="F92" s="853"/>
      <c r="G92" s="847"/>
      <c r="H92" s="806" t="s">
        <v>468</v>
      </c>
      <c r="I92" s="805">
        <f>I15+I19+I23+I27+I31+I35+I39+I43+I47+I51+I64+I68+I72+I76+I80+I84+I88</f>
        <v>6036321</v>
      </c>
    </row>
    <row r="93" spans="1:9" ht="13.5">
      <c r="A93" s="889"/>
      <c r="B93" s="890"/>
      <c r="C93" s="890"/>
      <c r="D93" s="890"/>
      <c r="E93" s="891"/>
      <c r="F93" s="854"/>
      <c r="G93" s="848"/>
      <c r="H93" s="804" t="s">
        <v>469</v>
      </c>
      <c r="I93" s="805">
        <f>I16+I20+I24+I28+I32+I36+I40+I44+I48+I52+I65+I69+I73+I77+I81+I85+I89</f>
        <v>1752936</v>
      </c>
    </row>
    <row r="94" spans="8:9" ht="15">
      <c r="H94" s="778"/>
      <c r="I94" s="778"/>
    </row>
    <row r="108" ht="13.5" customHeight="1"/>
    <row r="109" ht="15" hidden="1"/>
    <row r="110" ht="15">
      <c r="E110" s="807" t="s">
        <v>488</v>
      </c>
    </row>
  </sheetData>
  <sheetProtection/>
  <mergeCells count="129">
    <mergeCell ref="F70:F73"/>
    <mergeCell ref="F66:F69"/>
    <mergeCell ref="F62:F65"/>
    <mergeCell ref="A82:A85"/>
    <mergeCell ref="E86:E89"/>
    <mergeCell ref="D86:D89"/>
    <mergeCell ref="C86:C89"/>
    <mergeCell ref="B86:B89"/>
    <mergeCell ref="A86:A89"/>
    <mergeCell ref="E13:E16"/>
    <mergeCell ref="A17:A20"/>
    <mergeCell ref="B17:B20"/>
    <mergeCell ref="C17:C20"/>
    <mergeCell ref="D17:D20"/>
    <mergeCell ref="E17:E20"/>
    <mergeCell ref="A13:A16"/>
    <mergeCell ref="B13:B16"/>
    <mergeCell ref="C13:C16"/>
    <mergeCell ref="D13:D16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1:A44"/>
    <mergeCell ref="B41:B44"/>
    <mergeCell ref="C41:C44"/>
    <mergeCell ref="D41:D44"/>
    <mergeCell ref="E41:E44"/>
    <mergeCell ref="A37:A40"/>
    <mergeCell ref="B37:B40"/>
    <mergeCell ref="C37:C40"/>
    <mergeCell ref="D37:D40"/>
    <mergeCell ref="E37:E40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A66:A69"/>
    <mergeCell ref="B66:B69"/>
    <mergeCell ref="C66:C69"/>
    <mergeCell ref="D66:D69"/>
    <mergeCell ref="E66:E69"/>
    <mergeCell ref="A62:A65"/>
    <mergeCell ref="B62:B65"/>
    <mergeCell ref="C62:C65"/>
    <mergeCell ref="D62:D65"/>
    <mergeCell ref="E62:E65"/>
    <mergeCell ref="A74:A77"/>
    <mergeCell ref="B74:B77"/>
    <mergeCell ref="C74:C77"/>
    <mergeCell ref="D74:D77"/>
    <mergeCell ref="E74:E77"/>
    <mergeCell ref="A70:A73"/>
    <mergeCell ref="B70:B73"/>
    <mergeCell ref="C70:C73"/>
    <mergeCell ref="D70:D73"/>
    <mergeCell ref="E70:E73"/>
    <mergeCell ref="C82:C85"/>
    <mergeCell ref="D82:D85"/>
    <mergeCell ref="E82:E85"/>
    <mergeCell ref="A78:A81"/>
    <mergeCell ref="B78:B81"/>
    <mergeCell ref="C78:C81"/>
    <mergeCell ref="D78:D81"/>
    <mergeCell ref="E78:E81"/>
    <mergeCell ref="G37:G40"/>
    <mergeCell ref="G41:G44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G1:I1"/>
    <mergeCell ref="G2:I2"/>
    <mergeCell ref="G3:I3"/>
    <mergeCell ref="G4:I4"/>
    <mergeCell ref="A5:I5"/>
    <mergeCell ref="I7:I11"/>
    <mergeCell ref="G13:G16"/>
    <mergeCell ref="G17:G20"/>
    <mergeCell ref="G21:G24"/>
    <mergeCell ref="G25:G28"/>
    <mergeCell ref="G29:G32"/>
    <mergeCell ref="G33:G36"/>
    <mergeCell ref="I56:I60"/>
    <mergeCell ref="G45:G48"/>
    <mergeCell ref="G49:G52"/>
    <mergeCell ref="G62:G65"/>
    <mergeCell ref="G74:G77"/>
    <mergeCell ref="G78:G81"/>
    <mergeCell ref="G70:G73"/>
    <mergeCell ref="G66:G69"/>
    <mergeCell ref="G82:G85"/>
    <mergeCell ref="G86:G89"/>
    <mergeCell ref="A90:E93"/>
    <mergeCell ref="G90:G93"/>
    <mergeCell ref="F74:F77"/>
    <mergeCell ref="F78:F81"/>
    <mergeCell ref="F82:F85"/>
    <mergeCell ref="F86:F89"/>
    <mergeCell ref="F90:F93"/>
    <mergeCell ref="B82:B85"/>
  </mergeCells>
  <printOptions/>
  <pageMargins left="0.15748031496062992" right="0.31496062992125984" top="0.2362204724409449" bottom="0.8267716535433072" header="0.31496062992125984" footer="0.70866141732283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L.M.</dc:creator>
  <cp:keywords/>
  <dc:description/>
  <cp:lastModifiedBy>Biuro Rady</cp:lastModifiedBy>
  <cp:lastPrinted>2017-12-21T08:55:00Z</cp:lastPrinted>
  <dcterms:created xsi:type="dcterms:W3CDTF">2007-10-30T07:10:39Z</dcterms:created>
  <dcterms:modified xsi:type="dcterms:W3CDTF">2017-12-21T08:57:04Z</dcterms:modified>
  <cp:category/>
  <cp:version/>
  <cp:contentType/>
  <cp:contentStatus/>
</cp:coreProperties>
</file>