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1325" activeTab="1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,i Och.środ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<sst xmlns="http://schemas.openxmlformats.org/spreadsheetml/2006/main" count="1235" uniqueCount="492">
  <si>
    <t xml:space="preserve"> Rady Powiatu w Świdwinie</t>
  </si>
  <si>
    <t>Dział</t>
  </si>
  <si>
    <t>Rozdział</t>
  </si>
  <si>
    <t>0 920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</si>
  <si>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</si>
  <si>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</si>
  <si>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</si>
  <si>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</si>
  <si>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</si>
  <si>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</si>
  <si>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</si>
  <si>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</si>
  <si>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</si>
  <si>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</si>
  <si>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</si>
  <si>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</si>
  <si>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</si>
  <si>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</si>
  <si>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</si>
  <si>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</si>
  <si>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</si>
  <si>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</si>
  <si>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</si>
  <si>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</si>
  <si>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</si>
  <si>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</si>
  <si>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</si>
  <si>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</si>
  <si>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</si>
  <si>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</si>
  <si>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</si>
  <si>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</si>
  <si>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</si>
  <si>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</si>
  <si>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</si>
  <si>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</si>
  <si>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</si>
  <si>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</si>
  <si>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</si>
  <si>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</si>
  <si>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</si>
  <si>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</si>
  <si>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</si>
  <si>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</si>
  <si>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</si>
  <si>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</si>
  <si>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</si>
  <si>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</si>
  <si>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</si>
  <si>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</si>
  <si>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</si>
  <si>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</si>
  <si>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</si>
  <si>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</si>
  <si>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</si>
  <si>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</si>
  <si>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</si>
  <si>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</si>
  <si>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</si>
  <si>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</si>
  <si>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</si>
  <si>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</si>
  <si>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</si>
  <si>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Kultura fizyczna i sport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</si>
  <si>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</si>
  <si>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</si>
  <si>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</si>
  <si>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</si>
  <si>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</si>
  <si>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</si>
  <si>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</si>
  <si>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</si>
  <si>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</si>
  <si>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</si>
  <si>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</si>
  <si>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</si>
  <si>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</si>
  <si>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</si>
  <si>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</si>
  <si>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</si>
  <si>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</si>
  <si>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</si>
  <si>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</si>
  <si>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</si>
  <si>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</si>
  <si>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</si>
  <si>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</si>
  <si>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</si>
  <si>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</si>
  <si>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</si>
  <si>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</si>
  <si>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</si>
  <si>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</si>
  <si>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</si>
  <si>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</si>
  <si>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</si>
  <si>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</si>
  <si>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</si>
  <si>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</si>
  <si>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</si>
  <si>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</si>
  <si>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</si>
  <si>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</si>
  <si>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</si>
  <si>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</si>
  <si>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</si>
  <si>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</si>
  <si>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</si>
  <si>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</si>
  <si>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</si>
  <si>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</si>
  <si>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</si>
  <si>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</si>
  <si>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</si>
  <si>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</si>
  <si>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</si>
  <si>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</si>
  <si>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</si>
  <si>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</si>
  <si>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Szkoły zawodowe 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</si>
  <si>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</si>
  <si>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</si>
  <si>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</si>
  <si>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</si>
  <si>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</si>
  <si>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0 680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</si>
  <si>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</si>
  <si>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</si>
  <si>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</si>
  <si>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</si>
  <si>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 xml:space="preserve">Zadania w zakresie przeciwdziałania przemocy w rodzinie </t>
  </si>
  <si>
    <t>Zespoły ds. orzekania o niepełnosprawności</t>
  </si>
  <si>
    <t xml:space="preserve">Fundusz Pracy                    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</si>
  <si>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</si>
  <si>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</si>
  <si>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</si>
  <si>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</si>
  <si>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</si>
  <si>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</si>
  <si>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</si>
  <si>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</si>
  <si>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</si>
  <si>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</si>
  <si>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</si>
  <si>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</si>
  <si>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</si>
  <si>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</si>
  <si>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</si>
  <si>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</si>
  <si>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</si>
  <si>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</si>
  <si>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</si>
  <si>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</si>
  <si>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</si>
  <si>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</si>
  <si>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</si>
  <si>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</si>
  <si>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</si>
  <si>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</si>
  <si>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</si>
  <si>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</si>
  <si>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</si>
  <si>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</si>
  <si>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</si>
  <si>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</si>
  <si>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</si>
  <si>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</si>
  <si>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</si>
  <si>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</si>
  <si>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</si>
  <si>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</si>
  <si>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</si>
  <si>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</si>
  <si>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</si>
  <si>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</si>
  <si>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I OCHROBA PRZECIWPOŻAROWA</t>
  </si>
  <si>
    <t>Komendy powiatowe PSPożarnej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</si>
  <si>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</si>
  <si>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</si>
  <si>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</si>
  <si>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</si>
  <si>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</si>
  <si>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</si>
  <si>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</si>
  <si>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</si>
  <si>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</si>
  <si>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</si>
  <si>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</si>
  <si>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</si>
  <si>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</si>
  <si>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</si>
  <si>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</si>
  <si>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</si>
  <si>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</si>
  <si>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</si>
  <si>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</si>
  <si>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</si>
  <si>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</si>
  <si>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</si>
  <si>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</si>
  <si>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</si>
  <si>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</si>
  <si>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</si>
  <si>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</si>
  <si>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</si>
  <si>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niepełnosprawnych (WTZ))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</si>
  <si>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</si>
  <si>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</si>
  <si>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</si>
  <si>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</si>
  <si>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</si>
  <si>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</si>
  <si>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</si>
  <si>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</si>
  <si>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</si>
  <si>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</si>
  <si>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</si>
  <si>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</si>
  <si>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</si>
  <si>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</si>
  <si>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</si>
  <si>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</si>
  <si>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</si>
  <si>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</si>
  <si>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</si>
  <si>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</si>
  <si>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</si>
  <si>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</si>
  <si>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</si>
  <si>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</si>
  <si>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</si>
  <si>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</si>
  <si>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</si>
  <si>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</si>
  <si>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</si>
  <si>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</si>
  <si>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</si>
  <si>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</si>
  <si>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</si>
  <si>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</si>
  <si>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</si>
  <si>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</si>
  <si>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</si>
  <si>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 xml:space="preserve">Prace geodezyjna - urządzeniowe 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</si>
  <si>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</si>
  <si>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</si>
  <si>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</si>
  <si>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</si>
  <si>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</si>
  <si>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</si>
  <si>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</si>
  <si>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</si>
  <si>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</si>
  <si>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</si>
  <si>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</si>
  <si>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</si>
  <si>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</si>
  <si>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</si>
  <si>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</si>
  <si>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</si>
  <si>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</si>
  <si>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</si>
  <si>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</si>
  <si>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</si>
  <si>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</si>
  <si>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</si>
  <si>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</si>
  <si>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</si>
  <si>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</si>
  <si>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</si>
  <si>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</si>
  <si>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</si>
  <si>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 0 490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</si>
  <si>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</si>
  <si>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</si>
  <si>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</si>
  <si>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</si>
  <si>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</si>
  <si>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</si>
  <si>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</si>
  <si>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</si>
  <si>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</si>
  <si>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</si>
  <si>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</si>
  <si>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</si>
  <si>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</si>
  <si>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</si>
  <si>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</si>
  <si>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</si>
  <si>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</si>
  <si>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</si>
  <si>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</si>
  <si>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</si>
  <si>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</si>
  <si>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</si>
  <si>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</si>
  <si>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</si>
  <si>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</si>
  <si>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</si>
  <si>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</si>
  <si>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</si>
  <si>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</si>
  <si>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</si>
  <si>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</si>
  <si>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</si>
  <si>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</si>
  <si>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</si>
  <si>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</si>
  <si>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</si>
  <si>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</si>
  <si>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>Policealna Szkoła WILIAMS Świdwin</t>
  </si>
  <si>
    <t xml:space="preserve">Policealna Szkoła WILIAMS w Świdwinie </t>
  </si>
  <si>
    <t xml:space="preserve">Wydatki zwiazane z gromadzeniem środków z opłat za </t>
  </si>
  <si>
    <t xml:space="preserve">Kultura fizyczna i sport </t>
  </si>
  <si>
    <t>Jednostka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</si>
  <si>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</si>
  <si>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</si>
  <si>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</si>
  <si>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</si>
  <si>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</si>
  <si>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</si>
  <si>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</si>
  <si>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</si>
  <si>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</si>
  <si>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</si>
  <si>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</si>
  <si>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</si>
  <si>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</si>
  <si>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OGÓŁEM:</t>
  </si>
  <si>
    <t xml:space="preserve">środki własne </t>
  </si>
  <si>
    <t>środki pomocowe</t>
  </si>
  <si>
    <t>inne środki</t>
  </si>
  <si>
    <t xml:space="preserve">RAZEM </t>
  </si>
  <si>
    <t>samorządy terytorialnego na dofinansowanie  własnych zadań inwestycyjnych</t>
  </si>
  <si>
    <t>Dotacje celowe otrzymane z budżetu państwa na realizację inwestycji i zakupów</t>
  </si>
  <si>
    <t>oraz związków gmin lub związków powiatów  na dofinansowanie działalności bieżącej</t>
  </si>
  <si>
    <t>Jednostki specjal.poradnictwa, mieszk</t>
  </si>
  <si>
    <t>chronione i ośrodki interwencji kryzysowej</t>
  </si>
  <si>
    <t>Ochrona zabytków i opieka nad zabytkami</t>
  </si>
  <si>
    <t xml:space="preserve">Pomoc społeczna </t>
  </si>
  <si>
    <t xml:space="preserve">Rady Powiatu w Świdwinie </t>
  </si>
  <si>
    <t>w zł</t>
  </si>
  <si>
    <t>Załącznik nr 2 do Uchwały</t>
  </si>
  <si>
    <t>§ 950</t>
  </si>
  <si>
    <t>w zł.</t>
  </si>
  <si>
    <t xml:space="preserve">     Nr         z dnia  </t>
  </si>
  <si>
    <t xml:space="preserve">w zł </t>
  </si>
  <si>
    <t>Załącznik Nr 9 do uchwały</t>
  </si>
  <si>
    <t xml:space="preserve">Obiekty sportowe </t>
  </si>
  <si>
    <t>Zespół Placówek Specjalnych w Sławoborzu</t>
  </si>
  <si>
    <t>Szkoły zawodowe specjalne</t>
  </si>
  <si>
    <t>Ośrodki rewalidacyjno-wychowawcze</t>
  </si>
  <si>
    <t>Starostwo Powiatowe(15% w dyspoz.ZP )</t>
  </si>
  <si>
    <t>Starostwo  Powiatowe ( stypendia Starosty )</t>
  </si>
  <si>
    <t xml:space="preserve">strona - 39 - </t>
  </si>
  <si>
    <t xml:space="preserve">strona - 40 - </t>
  </si>
  <si>
    <t>Powiatowy Zarząd Dróg w Świdwinie</t>
  </si>
  <si>
    <t xml:space="preserve">Starostwo Powiatowe w Świdwinie </t>
  </si>
  <si>
    <t>POW Świdwin</t>
  </si>
  <si>
    <t>ZPO w Połczynie-Zdroju</t>
  </si>
  <si>
    <t xml:space="preserve">            Załącznik nr 1 do Uchwały </t>
  </si>
  <si>
    <t>inwestycyjnych  własnych powiatu   ( rezerwa ministra )</t>
  </si>
  <si>
    <t xml:space="preserve">Środki na dofinansowanie własnych inwestycji gmin( związków gmin), powiatów </t>
  </si>
  <si>
    <t xml:space="preserve">Składki na ubezpieczenia zdrowotne   </t>
  </si>
  <si>
    <t>Zakłady op-lecznicze i pielęgn.-opiekuń.</t>
  </si>
  <si>
    <t>Rady Powiatu w Świdwinie</t>
  </si>
  <si>
    <t xml:space="preserve">strona - 41 - 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</si>
  <si>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</si>
  <si>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</si>
  <si>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</si>
  <si>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</si>
  <si>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</si>
  <si>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pozostałych odsetek</t>
  </si>
  <si>
    <t>Wpływy z podatku dochodowego od osób fizycznych</t>
  </si>
  <si>
    <t xml:space="preserve">Wpływy z podatku dochodowego od osób prawnych </t>
  </si>
  <si>
    <t xml:space="preserve">jednostek organizacyjnych </t>
  </si>
  <si>
    <t>0 550</t>
  </si>
  <si>
    <t>Wpływy  z najmu i dzierżawy składników majątkowych Skarbu Państwa,</t>
  </si>
  <si>
    <t xml:space="preserve">Wpływy z różnych dochodów  </t>
  </si>
  <si>
    <t>Środki otrzymane od pozostałych jednostek zaliczanych do sektora finansów</t>
  </si>
  <si>
    <t>Zadania z zakresu geodezji i kartografii</t>
  </si>
  <si>
    <t xml:space="preserve">Wczesne wspomaganie rozwoju dziecka </t>
  </si>
  <si>
    <t>Realizacja zadań wymagających stosowania</t>
  </si>
  <si>
    <t>specjalnej organizacji nauki i metod pracy</t>
  </si>
  <si>
    <t>dla dzieci i młodzieży w szkołach podstawow.</t>
  </si>
  <si>
    <t>liceach profilowanych i szkołach zawodowych</t>
  </si>
  <si>
    <t xml:space="preserve">Starostwo Powiatowe  </t>
  </si>
  <si>
    <t xml:space="preserve">                                                                                                    Rady Powiatu w  Świdwinie </t>
  </si>
  <si>
    <t xml:space="preserve">                                </t>
  </si>
  <si>
    <t>Specjalne ośrodki szklono - wychowawcze</t>
  </si>
  <si>
    <t xml:space="preserve">Wpływy od rodziców z tytułu odpłat za pobyt dziecka w pieczy zastępczej </t>
  </si>
  <si>
    <t>Wpływy z tytułu grzywien i innych kar pieniężnych od osób prawnych i innych</t>
  </si>
  <si>
    <t>Dotacja celowa otrzymana z tytułu pomocy finansowej udzielanej między jednostkami</t>
  </si>
  <si>
    <t xml:space="preserve">Wpływy z opłat za trwały zarząd, użytkownie i służebności </t>
  </si>
  <si>
    <t xml:space="preserve">Wpływy z opłat z tytułu użytkowania wieczystego nieruchomości </t>
  </si>
  <si>
    <t>Wpływy z wpłat gmin i powiatów na rzecz innych jednostek samorządy terytorialnego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</si>
  <si>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</si>
  <si>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</si>
  <si>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strona - 26 - </t>
  </si>
  <si>
    <t xml:space="preserve">strona -  28 - </t>
  </si>
  <si>
    <t>Wynagrodź.</t>
  </si>
  <si>
    <t>reali. Zadań</t>
  </si>
  <si>
    <t xml:space="preserve">finansów. </t>
  </si>
  <si>
    <t>incesty-</t>
  </si>
  <si>
    <t>cyje</t>
  </si>
  <si>
    <t>gimnazjach, liceach ogólnokształcących,</t>
  </si>
  <si>
    <t xml:space="preserve">oraz szkołach artystycznych </t>
  </si>
  <si>
    <t xml:space="preserve">strona - 32 - </t>
  </si>
  <si>
    <t xml:space="preserve">strona - 36 - </t>
  </si>
  <si>
    <t>na 2017 rok.</t>
  </si>
  <si>
    <t>na 2017 rok</t>
  </si>
  <si>
    <r>
      <t xml:space="preserve">i zakupów inwestycyjnych </t>
    </r>
    <r>
      <rPr>
        <sz val="7"/>
        <rFont val="Calibri"/>
        <family val="2"/>
      </rPr>
      <t xml:space="preserve">(UM P-Z 220.000zł , UG Sł,  200.000 zł ) UMI P.Z 350.000. </t>
    </r>
  </si>
  <si>
    <t xml:space="preserve">Dotacje  celowe w ramach programów finansowanych z udziałem środków europejskich </t>
  </si>
  <si>
    <t xml:space="preserve">oraz środków, o których mowa w art..5 ust 3 pkt 5 lit. a i b  ustawy, lub płatności </t>
  </si>
  <si>
    <t>w ramach budżetu środków europejskich, realizowanych przez  jst</t>
  </si>
  <si>
    <t xml:space="preserve">RODZINA </t>
  </si>
  <si>
    <t xml:space="preserve">Rodziny zastępcze </t>
  </si>
  <si>
    <t>Działalność placówek opiekuńczo-wychowawczych</t>
  </si>
  <si>
    <t xml:space="preserve">strona - 27 - </t>
  </si>
  <si>
    <t xml:space="preserve">strona - 29 - </t>
  </si>
  <si>
    <t xml:space="preserve">WYMIAR SPRAWIEDLIWOŚCI </t>
  </si>
  <si>
    <t xml:space="preserve">Nieodpłatna pomoc prawna </t>
  </si>
  <si>
    <t xml:space="preserve">administracji rządowej zlecone powiatom, związane z realizacją dodatku </t>
  </si>
  <si>
    <t xml:space="preserve">w wychowaniu dzieci </t>
  </si>
  <si>
    <t>wychowawczego  oraz dodatku do zryczałtowanej kwoty stanowiących pomoc państwa</t>
  </si>
  <si>
    <t xml:space="preserve">Przedszkole specjalne </t>
  </si>
  <si>
    <t>RODZINA</t>
  </si>
  <si>
    <t xml:space="preserve">opiekuńczo-wychowawczych </t>
  </si>
  <si>
    <t xml:space="preserve">Działalność placówek </t>
  </si>
  <si>
    <t xml:space="preserve">Centrum Placówek Opi-Wych w Świdwinie </t>
  </si>
  <si>
    <t xml:space="preserve">Straostwo Powiatowe </t>
  </si>
  <si>
    <t>na 2017 r</t>
  </si>
  <si>
    <t>Dotacje celowe w ramach programów finansowanych z udziałem środków europejskich</t>
  </si>
  <si>
    <t xml:space="preserve">oraz środków, o których mowa w art.5 ust.3 pkt 5 lit a i b ustawy, lub płatności </t>
  </si>
  <si>
    <t xml:space="preserve">w ramach budżetu środków europejskich, realizowanych przez jednostki samorządu </t>
  </si>
  <si>
    <t xml:space="preserve">terytorialnego  </t>
  </si>
  <si>
    <t xml:space="preserve">strona - 30 - </t>
  </si>
  <si>
    <t>publicznych na realizację zadań bieżących jednostek zaliczanych do  sektora fin.publiczn</t>
  </si>
  <si>
    <t>strona  - 25 -</t>
  </si>
  <si>
    <t>(zw. pow.), sam. wojew, pozyskane z innych źródeł ( PROW, RWiK,schetyn.WFOŚiGW )</t>
  </si>
  <si>
    <t xml:space="preserve">                      Przychody i rozchody budżetu w 2017 roku</t>
  </si>
  <si>
    <t>2017 r.</t>
  </si>
  <si>
    <t>zleconych odrębnymi ustawami w 2017 roku</t>
  </si>
  <si>
    <t>porozumień z organami administracji rządowej w 2017 roku</t>
  </si>
  <si>
    <t>między jednostkami samorządu terytorialnego w 2017 roku</t>
  </si>
  <si>
    <t>udzielone z budżetu Powiatu Świdwińskiego w 2017 r.</t>
  </si>
  <si>
    <t>realizowane przez podmioty nienależące do sektora finansów publicznych w 2017 r.</t>
  </si>
  <si>
    <t>realizowane przez podmioty należące do sektora finansów publicznych w 2017 r.</t>
  </si>
  <si>
    <t xml:space="preserve">Rodziny zastepcze </t>
  </si>
  <si>
    <t>Działalność placówek opiek.-wych-</t>
  </si>
  <si>
    <t xml:space="preserve">niepełnosprawnych ( WTZ) </t>
  </si>
  <si>
    <t xml:space="preserve">Rehabikitacja zawodowa i społeczna osób </t>
  </si>
  <si>
    <t xml:space="preserve">Ochrona zabytków i opieka nad zabytkami </t>
  </si>
  <si>
    <t xml:space="preserve">Dochody i wydatki związane z realizacją zadań z zakresu gospodarki komunalnej </t>
  </si>
  <si>
    <t xml:space="preserve">i ochrony środowiska  w 2017 r. </t>
  </si>
  <si>
    <t xml:space="preserve">GOSPODARKA KOMUNALNA </t>
  </si>
  <si>
    <t xml:space="preserve">I OCHRONA ŚRODOWISKA </t>
  </si>
  <si>
    <t xml:space="preserve">Wpływy i wydatki związane z </t>
  </si>
  <si>
    <t>gromadzeniem środków z opłat i kar</t>
  </si>
  <si>
    <t xml:space="preserve">za korzystanie ze środowiska </t>
  </si>
  <si>
    <t>Załącznik Nr  7   do uchwały</t>
  </si>
  <si>
    <t xml:space="preserve">                                                                                                    Załącznik Nr 8 do uchwały</t>
  </si>
  <si>
    <t>Załącznik Nr 10 do uchwały</t>
  </si>
  <si>
    <t>Załącznik Nr 11 do Uchwały</t>
  </si>
  <si>
    <t>Zadania inwestycyjne do realizacji w 2017 roku</t>
  </si>
  <si>
    <t>Plan na 2017r.</t>
  </si>
  <si>
    <t>Przebudowa drogi powiatowej nr 1088Z ulic Mickiewicza i Powstańców Warszawskich w miejscowości Połczyn-Zdrój (schetynówka)</t>
  </si>
  <si>
    <t>Przebudowa obiektu mostowego o Nr JNI 01008892 przez rzekę Wogrę w ciągu drogi powiatowej Nr 1088ZX ul. Mickiewicza w Połczynie-Zdroju wraz z dojazdami (z rezerwy ministra)</t>
  </si>
  <si>
    <t>Przebudowa istniejącej kotłowni z kotłem na paliwo stałe na kotłownię gazową</t>
  </si>
  <si>
    <t>Przebudowa drogi powiatowej nr 1059Z na odcinku Rąbino - Biała Góra o dł. 2,3 km</t>
  </si>
  <si>
    <t>Zakupy inwestycyjne</t>
  </si>
  <si>
    <t>Utworzenie i uzbrojenie strefy aktywności biznesowej</t>
  </si>
  <si>
    <t>Stworzenie Centrum Popularyzacyjnego Naukę na obszarze Strefy Centralnej w Świdwinie</t>
  </si>
  <si>
    <t>Dostosowanie infrastruktury szkolnictwa zawodowego do potrzeb lokalnego rynku pracy na obszarze Strefy Centralnej na terenie Powiatu Świdwińskiego</t>
  </si>
  <si>
    <t>Budowa instalacji ogniw fotowoltaicznych na terenie Powiatu Świdwińskiego</t>
  </si>
  <si>
    <t>Uzupełnienie infrastruktury kajakowej Województwa Zachodniopomorskiego - Kajak w sieci</t>
  </si>
  <si>
    <t>Wydatki inwestycyjne - dokumentacje, nadzory</t>
  </si>
  <si>
    <t>Przebudowa części szpitala w Połczynie-Zdroju na blok operacyjny</t>
  </si>
  <si>
    <t>Powiatowe Centrum Pomocy Rodzinie w Świdwinie</t>
  </si>
  <si>
    <t xml:space="preserve">strona - 42 - </t>
  </si>
  <si>
    <t xml:space="preserve">strona - 43 - </t>
  </si>
  <si>
    <t xml:space="preserve">strona- 31 -  </t>
  </si>
  <si>
    <t xml:space="preserve">strona - 33 - </t>
  </si>
  <si>
    <t xml:space="preserve">strona - 34  - </t>
  </si>
  <si>
    <t xml:space="preserve">strona - 35 -  </t>
  </si>
  <si>
    <t xml:space="preserve">strona - 37 - </t>
  </si>
  <si>
    <t xml:space="preserve">strona - 38  - </t>
  </si>
  <si>
    <t xml:space="preserve">strona - 44- </t>
  </si>
  <si>
    <t>WYMIAR  SPRAWIEDLIWOŚCI</t>
  </si>
  <si>
    <t>Dotacje podmiotowe dla jednostek spoza sektora finansów publicznych</t>
  </si>
  <si>
    <t xml:space="preserve">strona - 45  - </t>
  </si>
  <si>
    <t xml:space="preserve">Nr XXVI/97/16 z dnia 22.12.2016r.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</si>
</sst>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b/>
      <sz val="7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28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2" fillId="26" borderId="1" applyNumberFormat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85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164" fontId="48" fillId="0" borderId="19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164" fontId="46" fillId="0" borderId="1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64" fontId="45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19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164" fontId="48" fillId="0" borderId="19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64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49" fillId="0" borderId="19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164" fontId="46" fillId="0" borderId="12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right"/>
    </xf>
    <xf numFmtId="0" fontId="45" fillId="0" borderId="18" xfId="0" applyFont="1" applyFill="1" applyBorder="1" applyAlignment="1">
      <alignment/>
    </xf>
    <xf numFmtId="164" fontId="45" fillId="0" borderId="12" xfId="0" applyNumberFormat="1" applyFont="1" applyFill="1" applyBorder="1" applyAlignment="1">
      <alignment/>
    </xf>
    <xf numFmtId="3" fontId="45" fillId="0" borderId="12" xfId="0" applyNumberFormat="1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164" fontId="45" fillId="0" borderId="20" xfId="0" applyNumberFormat="1" applyFont="1" applyFill="1" applyBorder="1" applyAlignment="1">
      <alignment/>
    </xf>
    <xf numFmtId="0" fontId="45" fillId="0" borderId="19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6" fillId="0" borderId="22" xfId="0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0" xfId="0" applyFont="1" applyAlignment="1">
      <alignment/>
    </xf>
    <xf numFmtId="165" fontId="45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0" fontId="48" fillId="0" borderId="22" xfId="0" applyFont="1" applyBorder="1" applyAlignment="1">
      <alignment/>
    </xf>
    <xf numFmtId="164" fontId="48" fillId="0" borderId="11" xfId="0" applyNumberFormat="1" applyFont="1" applyBorder="1" applyAlignment="1">
      <alignment horizontal="center"/>
    </xf>
    <xf numFmtId="164" fontId="48" fillId="0" borderId="24" xfId="0" applyNumberFormat="1" applyFont="1" applyBorder="1" applyAlignment="1">
      <alignment horizontal="center"/>
    </xf>
    <xf numFmtId="164" fontId="48" fillId="0" borderId="14" xfId="0" applyNumberFormat="1" applyFont="1" applyBorder="1" applyAlignment="1">
      <alignment horizontal="left"/>
    </xf>
    <xf numFmtId="164" fontId="48" fillId="0" borderId="14" xfId="0" applyNumberFormat="1" applyFont="1" applyBorder="1" applyAlignment="1">
      <alignment horizontal="right"/>
    </xf>
    <xf numFmtId="164" fontId="48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3" xfId="0" applyFont="1" applyBorder="1" applyAlignment="1">
      <alignment/>
    </xf>
    <xf numFmtId="164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5" fontId="48" fillId="0" borderId="24" xfId="0" applyNumberFormat="1" applyFont="1" applyBorder="1" applyAlignment="1">
      <alignment/>
    </xf>
    <xf numFmtId="0" fontId="48" fillId="0" borderId="23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164" fontId="48" fillId="0" borderId="21" xfId="0" applyNumberFormat="1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3" fillId="0" borderId="22" xfId="0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3" fillId="0" borderId="20" xfId="0" applyFont="1" applyFill="1" applyBorder="1" applyAlignment="1">
      <alignment horizontal="right"/>
    </xf>
    <xf numFmtId="164" fontId="54" fillId="0" borderId="12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55" fillId="0" borderId="19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3" fontId="54" fillId="0" borderId="19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64" fontId="55" fillId="0" borderId="19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164" fontId="54" fillId="0" borderId="19" xfId="0" applyNumberFormat="1" applyFont="1" applyFill="1" applyBorder="1" applyAlignment="1">
      <alignment horizontal="right"/>
    </xf>
    <xf numFmtId="164" fontId="54" fillId="0" borderId="19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53" fillId="0" borderId="11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6" fillId="0" borderId="23" xfId="0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vertical="center" wrapText="1"/>
    </xf>
    <xf numFmtId="3" fontId="55" fillId="0" borderId="19" xfId="0" applyNumberFormat="1" applyFont="1" applyBorder="1" applyAlignment="1">
      <alignment vertical="center" wrapText="1"/>
    </xf>
    <xf numFmtId="0" fontId="48" fillId="0" borderId="21" xfId="0" applyFont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3" fontId="60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1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164" fontId="54" fillId="0" borderId="24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64" fontId="57" fillId="0" borderId="19" xfId="0" applyNumberFormat="1" applyFont="1" applyFill="1" applyBorder="1" applyAlignment="1">
      <alignment/>
    </xf>
    <xf numFmtId="164" fontId="28" fillId="0" borderId="19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3" fontId="62" fillId="0" borderId="12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48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5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63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164" fontId="45" fillId="0" borderId="14" xfId="0" applyNumberFormat="1" applyFont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164" fontId="45" fillId="0" borderId="18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164" fontId="46" fillId="0" borderId="19" xfId="0" applyNumberFormat="1" applyFont="1" applyBorder="1" applyAlignment="1">
      <alignment/>
    </xf>
    <xf numFmtId="0" fontId="45" fillId="0" borderId="19" xfId="0" applyFont="1" applyBorder="1" applyAlignment="1">
      <alignment horizontal="right"/>
    </xf>
    <xf numFmtId="164" fontId="45" fillId="0" borderId="19" xfId="0" applyNumberFormat="1" applyFont="1" applyBorder="1" applyAlignment="1">
      <alignment horizontal="center"/>
    </xf>
    <xf numFmtId="164" fontId="45" fillId="0" borderId="19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1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64" fontId="45" fillId="0" borderId="26" xfId="0" applyNumberFormat="1" applyFont="1" applyBorder="1" applyAlignment="1">
      <alignment horizontal="center"/>
    </xf>
    <xf numFmtId="165" fontId="49" fillId="0" borderId="26" xfId="0" applyNumberFormat="1" applyFont="1" applyBorder="1" applyAlignment="1">
      <alignment horizontal="center"/>
    </xf>
    <xf numFmtId="165" fontId="49" fillId="0" borderId="27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164" fontId="49" fillId="0" borderId="28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9" fillId="0" borderId="30" xfId="0" applyNumberFormat="1" applyFont="1" applyBorder="1" applyAlignment="1">
      <alignment horizontal="center"/>
    </xf>
    <xf numFmtId="164" fontId="49" fillId="0" borderId="31" xfId="0" applyNumberFormat="1" applyFont="1" applyBorder="1" applyAlignment="1">
      <alignment horizontal="center"/>
    </xf>
    <xf numFmtId="164" fontId="45" fillId="0" borderId="31" xfId="0" applyNumberFormat="1" applyFont="1" applyBorder="1" applyAlignment="1">
      <alignment horizontal="center"/>
    </xf>
    <xf numFmtId="165" fontId="49" fillId="0" borderId="25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9" fillId="0" borderId="33" xfId="0" applyNumberFormat="1" applyFont="1" applyBorder="1" applyAlignment="1">
      <alignment horizontal="center"/>
    </xf>
    <xf numFmtId="165" fontId="49" fillId="0" borderId="28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 horizontal="center"/>
    </xf>
    <xf numFmtId="164" fontId="49" fillId="0" borderId="23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34" xfId="0" applyNumberFormat="1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4" fontId="55" fillId="0" borderId="23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34" xfId="0" applyNumberFormat="1" applyFont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45" fillId="0" borderId="35" xfId="0" applyNumberFormat="1" applyFont="1" applyBorder="1" applyAlignment="1">
      <alignment horizontal="center"/>
    </xf>
    <xf numFmtId="164" fontId="45" fillId="0" borderId="36" xfId="0" applyNumberFormat="1" applyFont="1" applyBorder="1" applyAlignment="1">
      <alignment horizontal="center"/>
    </xf>
    <xf numFmtId="164" fontId="45" fillId="0" borderId="24" xfId="0" applyNumberFormat="1" applyFont="1" applyBorder="1" applyAlignment="1">
      <alignment horizontal="center"/>
    </xf>
    <xf numFmtId="164" fontId="45" fillId="0" borderId="37" xfId="0" applyNumberFormat="1" applyFont="1" applyFill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164" fontId="46" fillId="0" borderId="15" xfId="0" applyNumberFormat="1" applyFont="1" applyFill="1" applyBorder="1" applyAlignment="1">
      <alignment/>
    </xf>
    <xf numFmtId="164" fontId="46" fillId="0" borderId="35" xfId="0" applyNumberFormat="1" applyFont="1" applyFill="1" applyBorder="1" applyAlignment="1">
      <alignment/>
    </xf>
    <xf numFmtId="164" fontId="46" fillId="0" borderId="36" xfId="0" applyNumberFormat="1" applyFont="1" applyFill="1" applyBorder="1" applyAlignment="1">
      <alignment/>
    </xf>
    <xf numFmtId="3" fontId="46" fillId="0" borderId="37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61" fillId="0" borderId="10" xfId="0" applyFont="1" applyFill="1" applyBorder="1" applyAlignment="1">
      <alignment/>
    </xf>
    <xf numFmtId="164" fontId="46" fillId="0" borderId="38" xfId="0" applyNumberFormat="1" applyFont="1" applyFill="1" applyBorder="1" applyAlignment="1">
      <alignment/>
    </xf>
    <xf numFmtId="164" fontId="46" fillId="0" borderId="39" xfId="0" applyNumberFormat="1" applyFont="1" applyFill="1" applyBorder="1" applyAlignment="1">
      <alignment/>
    </xf>
    <xf numFmtId="164" fontId="46" fillId="0" borderId="40" xfId="0" applyNumberFormat="1" applyFont="1" applyFill="1" applyBorder="1" applyAlignment="1">
      <alignment/>
    </xf>
    <xf numFmtId="3" fontId="46" fillId="0" borderId="41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64" fontId="64" fillId="0" borderId="0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 horizontal="center"/>
    </xf>
    <xf numFmtId="164" fontId="49" fillId="0" borderId="25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5" fillId="0" borderId="26" xfId="0" applyNumberFormat="1" applyFont="1" applyFill="1" applyBorder="1" applyAlignment="1">
      <alignment horizontal="center"/>
    </xf>
    <xf numFmtId="165" fontId="49" fillId="0" borderId="26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49" fillId="0" borderId="28" xfId="0" applyNumberFormat="1" applyFont="1" applyFill="1" applyBorder="1" applyAlignment="1">
      <alignment horizontal="center"/>
    </xf>
    <xf numFmtId="164" fontId="49" fillId="0" borderId="30" xfId="0" applyNumberFormat="1" applyFont="1" applyFill="1" applyBorder="1" applyAlignment="1">
      <alignment horizontal="center"/>
    </xf>
    <xf numFmtId="164" fontId="49" fillId="0" borderId="31" xfId="0" applyNumberFormat="1" applyFont="1" applyFill="1" applyBorder="1" applyAlignment="1">
      <alignment horizontal="center"/>
    </xf>
    <xf numFmtId="164" fontId="45" fillId="0" borderId="31" xfId="0" applyNumberFormat="1" applyFont="1" applyFill="1" applyBorder="1" applyAlignment="1">
      <alignment horizontal="center"/>
    </xf>
    <xf numFmtId="165" fontId="49" fillId="0" borderId="25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/>
    </xf>
    <xf numFmtId="164" fontId="55" fillId="0" borderId="18" xfId="0" applyNumberFormat="1" applyFont="1" applyFill="1" applyBorder="1" applyAlignment="1">
      <alignment/>
    </xf>
    <xf numFmtId="164" fontId="55" fillId="0" borderId="2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5" fontId="49" fillId="0" borderId="33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55" fillId="0" borderId="21" xfId="0" applyNumberFormat="1" applyFont="1" applyFill="1" applyBorder="1" applyAlignment="1">
      <alignment horizontal="center"/>
    </xf>
    <xf numFmtId="164" fontId="55" fillId="0" borderId="34" xfId="0" applyNumberFormat="1" applyFont="1" applyFill="1" applyBorder="1" applyAlignment="1">
      <alignment horizontal="center"/>
    </xf>
    <xf numFmtId="164" fontId="55" fillId="0" borderId="28" xfId="0" applyNumberFormat="1" applyFont="1" applyFill="1" applyBorder="1" applyAlignment="1">
      <alignment horizontal="center"/>
    </xf>
    <xf numFmtId="164" fontId="55" fillId="0" borderId="23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64" fontId="45" fillId="0" borderId="15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164" fontId="45" fillId="0" borderId="16" xfId="0" applyNumberFormat="1" applyFont="1" applyFill="1" applyBorder="1" applyAlignment="1">
      <alignment horizontal="center"/>
    </xf>
    <xf numFmtId="164" fontId="45" fillId="0" borderId="19" xfId="0" applyNumberFormat="1" applyFont="1" applyFill="1" applyBorder="1" applyAlignment="1">
      <alignment horizontal="center"/>
    </xf>
    <xf numFmtId="164" fontId="45" fillId="0" borderId="24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0" fontId="45" fillId="0" borderId="12" xfId="0" applyFont="1" applyFill="1" applyBorder="1" applyAlignment="1">
      <alignment vertical="center" wrapText="1"/>
    </xf>
    <xf numFmtId="164" fontId="46" fillId="0" borderId="15" xfId="0" applyNumberFormat="1" applyFont="1" applyFill="1" applyBorder="1" applyAlignment="1">
      <alignment vertical="center" wrapText="1"/>
    </xf>
    <xf numFmtId="164" fontId="46" fillId="0" borderId="35" xfId="0" applyNumberFormat="1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 vertical="center" wrapText="1"/>
    </xf>
    <xf numFmtId="164" fontId="46" fillId="0" borderId="19" xfId="0" applyNumberFormat="1" applyFont="1" applyFill="1" applyBorder="1" applyAlignment="1">
      <alignment vertical="center" wrapText="1"/>
    </xf>
    <xf numFmtId="3" fontId="46" fillId="0" borderId="37" xfId="0" applyNumberFormat="1" applyFont="1" applyFill="1" applyBorder="1" applyAlignment="1">
      <alignment vertical="center" wrapText="1"/>
    </xf>
    <xf numFmtId="3" fontId="45" fillId="0" borderId="35" xfId="0" applyNumberFormat="1" applyFont="1" applyFill="1" applyBorder="1" applyAlignment="1">
      <alignment vertical="center" wrapText="1"/>
    </xf>
    <xf numFmtId="164" fontId="46" fillId="0" borderId="21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0" fontId="65" fillId="0" borderId="0" xfId="0" applyFont="1" applyAlignment="1">
      <alignment/>
    </xf>
    <xf numFmtId="164" fontId="63" fillId="0" borderId="0" xfId="0" applyNumberFormat="1" applyFont="1" applyAlignment="1">
      <alignment horizontal="center"/>
    </xf>
    <xf numFmtId="164" fontId="49" fillId="0" borderId="42" xfId="0" applyNumberFormat="1" applyFont="1" applyBorder="1" applyAlignment="1">
      <alignment horizontal="center"/>
    </xf>
    <xf numFmtId="164" fontId="48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164" fontId="45" fillId="0" borderId="43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41" xfId="0" applyFont="1" applyBorder="1" applyAlignment="1">
      <alignment/>
    </xf>
    <xf numFmtId="0" fontId="65" fillId="0" borderId="38" xfId="0" applyFont="1" applyBorder="1" applyAlignment="1">
      <alignment/>
    </xf>
    <xf numFmtId="3" fontId="46" fillId="0" borderId="19" xfId="0" applyNumberFormat="1" applyFont="1" applyFill="1" applyBorder="1" applyAlignment="1">
      <alignment/>
    </xf>
    <xf numFmtId="3" fontId="65" fillId="0" borderId="37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164" fontId="46" fillId="0" borderId="15" xfId="0" applyNumberFormat="1" applyFont="1" applyBorder="1" applyAlignment="1">
      <alignment/>
    </xf>
    <xf numFmtId="164" fontId="46" fillId="0" borderId="36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65" fillId="0" borderId="37" xfId="0" applyNumberFormat="1" applyFont="1" applyBorder="1" applyAlignment="1">
      <alignment/>
    </xf>
    <xf numFmtId="164" fontId="46" fillId="0" borderId="46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48" fillId="0" borderId="24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63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3" xfId="0" applyFont="1" applyBorder="1" applyAlignment="1">
      <alignment/>
    </xf>
    <xf numFmtId="0" fontId="46" fillId="32" borderId="19" xfId="0" applyFont="1" applyFill="1" applyBorder="1" applyAlignment="1">
      <alignment/>
    </xf>
    <xf numFmtId="164" fontId="46" fillId="32" borderId="19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horizontal="right"/>
    </xf>
    <xf numFmtId="0" fontId="46" fillId="32" borderId="10" xfId="0" applyFont="1" applyFill="1" applyBorder="1" applyAlignment="1">
      <alignment/>
    </xf>
    <xf numFmtId="0" fontId="46" fillId="32" borderId="11" xfId="0" applyFont="1" applyFill="1" applyBorder="1" applyAlignment="1">
      <alignment/>
    </xf>
    <xf numFmtId="0" fontId="46" fillId="32" borderId="19" xfId="0" applyFont="1" applyFill="1" applyBorder="1" applyAlignment="1">
      <alignment horizontal="right"/>
    </xf>
    <xf numFmtId="164" fontId="46" fillId="32" borderId="0" xfId="0" applyNumberFormat="1" applyFont="1" applyFill="1" applyAlignment="1">
      <alignment/>
    </xf>
    <xf numFmtId="0" fontId="46" fillId="32" borderId="20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164" fontId="46" fillId="32" borderId="12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 horizontal="right"/>
    </xf>
    <xf numFmtId="0" fontId="46" fillId="32" borderId="14" xfId="0" applyFont="1" applyFill="1" applyBorder="1" applyAlignment="1">
      <alignment/>
    </xf>
    <xf numFmtId="164" fontId="46" fillId="32" borderId="11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 horizontal="right"/>
    </xf>
    <xf numFmtId="0" fontId="46" fillId="32" borderId="18" xfId="0" applyFont="1" applyFill="1" applyBorder="1" applyAlignment="1">
      <alignment/>
    </xf>
    <xf numFmtId="0" fontId="61" fillId="32" borderId="14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61" fillId="32" borderId="0" xfId="0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3" fontId="46" fillId="32" borderId="10" xfId="0" applyNumberFormat="1" applyFont="1" applyFill="1" applyBorder="1" applyAlignment="1">
      <alignment horizontal="right"/>
    </xf>
    <xf numFmtId="0" fontId="61" fillId="32" borderId="18" xfId="0" applyFont="1" applyFill="1" applyBorder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164" fontId="48" fillId="0" borderId="19" xfId="0" applyNumberFormat="1" applyFont="1" applyFill="1" applyBorder="1" applyAlignment="1">
      <alignment/>
    </xf>
    <xf numFmtId="3" fontId="48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32" borderId="15" xfId="0" applyFont="1" applyFill="1" applyBorder="1" applyAlignment="1">
      <alignment horizontal="center"/>
    </xf>
    <xf numFmtId="0" fontId="46" fillId="32" borderId="19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left"/>
    </xf>
    <xf numFmtId="164" fontId="46" fillId="32" borderId="19" xfId="0" applyNumberFormat="1" applyFont="1" applyFill="1" applyBorder="1" applyAlignment="1">
      <alignment horizontal="center"/>
    </xf>
    <xf numFmtId="164" fontId="46" fillId="32" borderId="19" xfId="0" applyNumberFormat="1" applyFont="1" applyFill="1" applyBorder="1" applyAlignment="1">
      <alignment horizontal="right"/>
    </xf>
    <xf numFmtId="0" fontId="46" fillId="32" borderId="13" xfId="0" applyFont="1" applyFill="1" applyBorder="1" applyAlignment="1">
      <alignment horizontal="center"/>
    </xf>
    <xf numFmtId="0" fontId="46" fillId="32" borderId="11" xfId="0" applyFont="1" applyFill="1" applyBorder="1" applyAlignment="1">
      <alignment horizontal="center"/>
    </xf>
    <xf numFmtId="0" fontId="46" fillId="32" borderId="22" xfId="0" applyFont="1" applyFill="1" applyBorder="1" applyAlignment="1">
      <alignment horizontal="center"/>
    </xf>
    <xf numFmtId="164" fontId="46" fillId="32" borderId="22" xfId="0" applyNumberFormat="1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20" xfId="0" applyFont="1" applyFill="1" applyBorder="1" applyAlignment="1">
      <alignment horizontal="center"/>
    </xf>
    <xf numFmtId="164" fontId="46" fillId="32" borderId="2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/>
    </xf>
    <xf numFmtId="164" fontId="54" fillId="32" borderId="11" xfId="0" applyNumberFormat="1" applyFont="1" applyFill="1" applyBorder="1" applyAlignment="1">
      <alignment/>
    </xf>
    <xf numFmtId="164" fontId="54" fillId="32" borderId="22" xfId="0" applyNumberFormat="1" applyFont="1" applyFill="1" applyBorder="1" applyAlignment="1">
      <alignment/>
    </xf>
    <xf numFmtId="3" fontId="54" fillId="32" borderId="11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/>
    </xf>
    <xf numFmtId="3" fontId="54" fillId="32" borderId="24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53" fillId="32" borderId="12" xfId="0" applyFont="1" applyFill="1" applyBorder="1" applyAlignment="1">
      <alignment/>
    </xf>
    <xf numFmtId="164" fontId="54" fillId="32" borderId="12" xfId="0" applyNumberFormat="1" applyFont="1" applyFill="1" applyBorder="1" applyAlignment="1">
      <alignment/>
    </xf>
    <xf numFmtId="164" fontId="54" fillId="32" borderId="17" xfId="0" applyNumberFormat="1" applyFont="1" applyFill="1" applyBorder="1" applyAlignment="1">
      <alignment/>
    </xf>
    <xf numFmtId="164" fontId="54" fillId="32" borderId="20" xfId="0" applyNumberFormat="1" applyFont="1" applyFill="1" applyBorder="1" applyAlignment="1">
      <alignment/>
    </xf>
    <xf numFmtId="3" fontId="54" fillId="32" borderId="12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3" fillId="32" borderId="19" xfId="0" applyFont="1" applyFill="1" applyBorder="1" applyAlignment="1">
      <alignment/>
    </xf>
    <xf numFmtId="164" fontId="54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164" fontId="54" fillId="32" borderId="0" xfId="0" applyNumberFormat="1" applyFont="1" applyFill="1" applyBorder="1" applyAlignment="1">
      <alignment/>
    </xf>
    <xf numFmtId="164" fontId="54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0" fontId="55" fillId="32" borderId="10" xfId="0" applyFont="1" applyFill="1" applyBorder="1" applyAlignment="1">
      <alignment/>
    </xf>
    <xf numFmtId="3" fontId="55" fillId="32" borderId="11" xfId="0" applyNumberFormat="1" applyFont="1" applyFill="1" applyBorder="1" applyAlignment="1">
      <alignment/>
    </xf>
    <xf numFmtId="3" fontId="55" fillId="32" borderId="14" xfId="0" applyNumberFormat="1" applyFont="1" applyFill="1" applyBorder="1" applyAlignment="1">
      <alignment/>
    </xf>
    <xf numFmtId="3" fontId="55" fillId="32" borderId="22" xfId="0" applyNumberFormat="1" applyFont="1" applyFill="1" applyBorder="1" applyAlignment="1">
      <alignment/>
    </xf>
    <xf numFmtId="164" fontId="54" fillId="32" borderId="18" xfId="0" applyNumberFormat="1" applyFont="1" applyFill="1" applyBorder="1" applyAlignment="1">
      <alignment/>
    </xf>
    <xf numFmtId="0" fontId="54" fillId="32" borderId="12" xfId="0" applyFont="1" applyFill="1" applyBorder="1" applyAlignment="1">
      <alignment/>
    </xf>
    <xf numFmtId="3" fontId="54" fillId="32" borderId="18" xfId="0" applyNumberFormat="1" applyFont="1" applyFill="1" applyBorder="1" applyAlignment="1">
      <alignment/>
    </xf>
    <xf numFmtId="3" fontId="55" fillId="32" borderId="12" xfId="0" applyNumberFormat="1" applyFont="1" applyFill="1" applyBorder="1" applyAlignment="1">
      <alignment/>
    </xf>
    <xf numFmtId="3" fontId="55" fillId="32" borderId="20" xfId="0" applyNumberFormat="1" applyFont="1" applyFill="1" applyBorder="1" applyAlignment="1">
      <alignment/>
    </xf>
    <xf numFmtId="3" fontId="57" fillId="32" borderId="19" xfId="0" applyNumberFormat="1" applyFont="1" applyFill="1" applyBorder="1" applyAlignment="1">
      <alignment/>
    </xf>
    <xf numFmtId="3" fontId="55" fillId="32" borderId="19" xfId="0" applyNumberFormat="1" applyFont="1" applyFill="1" applyBorder="1" applyAlignment="1">
      <alignment/>
    </xf>
    <xf numFmtId="164" fontId="57" fillId="32" borderId="19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 vertical="center" wrapText="1"/>
    </xf>
    <xf numFmtId="0" fontId="53" fillId="32" borderId="22" xfId="0" applyFont="1" applyFill="1" applyBorder="1" applyAlignment="1">
      <alignment/>
    </xf>
    <xf numFmtId="164" fontId="54" fillId="32" borderId="14" xfId="0" applyNumberFormat="1" applyFont="1" applyFill="1" applyBorder="1" applyAlignment="1">
      <alignment/>
    </xf>
    <xf numFmtId="3" fontId="54" fillId="32" borderId="22" xfId="0" applyNumberFormat="1" applyFont="1" applyFill="1" applyBorder="1" applyAlignment="1">
      <alignment/>
    </xf>
    <xf numFmtId="0" fontId="54" fillId="32" borderId="11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3" fontId="54" fillId="32" borderId="20" xfId="0" applyNumberFormat="1" applyFont="1" applyFill="1" applyBorder="1" applyAlignment="1">
      <alignment/>
    </xf>
    <xf numFmtId="164" fontId="57" fillId="32" borderId="12" xfId="0" applyNumberFormat="1" applyFont="1" applyFill="1" applyBorder="1" applyAlignment="1">
      <alignment/>
    </xf>
    <xf numFmtId="3" fontId="60" fillId="32" borderId="12" xfId="0" applyNumberFormat="1" applyFont="1" applyFill="1" applyBorder="1" applyAlignment="1">
      <alignment/>
    </xf>
    <xf numFmtId="3" fontId="54" fillId="32" borderId="16" xfId="0" applyNumberFormat="1" applyFont="1" applyFill="1" applyBorder="1" applyAlignment="1">
      <alignment/>
    </xf>
    <xf numFmtId="0" fontId="53" fillId="32" borderId="14" xfId="0" applyFont="1" applyFill="1" applyBorder="1" applyAlignment="1">
      <alignment/>
    </xf>
    <xf numFmtId="3" fontId="54" fillId="32" borderId="13" xfId="0" applyNumberFormat="1" applyFont="1" applyFill="1" applyBorder="1" applyAlignment="1">
      <alignment/>
    </xf>
    <xf numFmtId="0" fontId="53" fillId="32" borderId="18" xfId="0" applyFont="1" applyFill="1" applyBorder="1" applyAlignment="1">
      <alignment/>
    </xf>
    <xf numFmtId="3" fontId="54" fillId="32" borderId="17" xfId="0" applyNumberFormat="1" applyFont="1" applyFill="1" applyBorder="1" applyAlignment="1">
      <alignment/>
    </xf>
    <xf numFmtId="164" fontId="53" fillId="32" borderId="12" xfId="0" applyNumberFormat="1" applyFont="1" applyFill="1" applyBorder="1" applyAlignment="1">
      <alignment/>
    </xf>
    <xf numFmtId="0" fontId="46" fillId="32" borderId="10" xfId="0" applyFont="1" applyFill="1" applyBorder="1" applyAlignment="1">
      <alignment horizontal="right"/>
    </xf>
    <xf numFmtId="0" fontId="46" fillId="32" borderId="12" xfId="0" applyFont="1" applyFill="1" applyBorder="1" applyAlignment="1">
      <alignment horizontal="right"/>
    </xf>
    <xf numFmtId="164" fontId="46" fillId="32" borderId="15" xfId="0" applyNumberFormat="1" applyFont="1" applyFill="1" applyBorder="1" applyAlignment="1">
      <alignment/>
    </xf>
    <xf numFmtId="164" fontId="46" fillId="32" borderId="35" xfId="0" applyNumberFormat="1" applyFont="1" applyFill="1" applyBorder="1" applyAlignment="1">
      <alignment/>
    </xf>
    <xf numFmtId="164" fontId="46" fillId="32" borderId="36" xfId="0" applyNumberFormat="1" applyFont="1" applyFill="1" applyBorder="1" applyAlignment="1">
      <alignment/>
    </xf>
    <xf numFmtId="3" fontId="46" fillId="32" borderId="37" xfId="0" applyNumberFormat="1" applyFont="1" applyFill="1" applyBorder="1" applyAlignment="1">
      <alignment/>
    </xf>
    <xf numFmtId="3" fontId="61" fillId="32" borderId="35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3" fontId="49" fillId="32" borderId="35" xfId="0" applyNumberFormat="1" applyFont="1" applyFill="1" applyBorder="1" applyAlignment="1">
      <alignment/>
    </xf>
    <xf numFmtId="3" fontId="46" fillId="32" borderId="35" xfId="0" applyNumberFormat="1" applyFont="1" applyFill="1" applyBorder="1" applyAlignment="1">
      <alignment/>
    </xf>
    <xf numFmtId="0" fontId="46" fillId="32" borderId="11" xfId="0" applyFont="1" applyFill="1" applyBorder="1" applyAlignment="1">
      <alignment vertical="center" wrapText="1"/>
    </xf>
    <xf numFmtId="0" fontId="46" fillId="32" borderId="19" xfId="0" applyFont="1" applyFill="1" applyBorder="1" applyAlignment="1">
      <alignment vertical="center" wrapText="1"/>
    </xf>
    <xf numFmtId="0" fontId="46" fillId="32" borderId="24" xfId="0" applyFont="1" applyFill="1" applyBorder="1" applyAlignment="1">
      <alignment vertical="center" wrapText="1"/>
    </xf>
    <xf numFmtId="164" fontId="46" fillId="32" borderId="15" xfId="0" applyNumberFormat="1" applyFont="1" applyFill="1" applyBorder="1" applyAlignment="1">
      <alignment vertical="center" wrapText="1"/>
    </xf>
    <xf numFmtId="164" fontId="46" fillId="32" borderId="35" xfId="0" applyNumberFormat="1" applyFont="1" applyFill="1" applyBorder="1" applyAlignment="1">
      <alignment vertical="center" wrapText="1"/>
    </xf>
    <xf numFmtId="164" fontId="46" fillId="32" borderId="36" xfId="0" applyNumberFormat="1" applyFont="1" applyFill="1" applyBorder="1" applyAlignment="1">
      <alignment vertical="center" wrapText="1"/>
    </xf>
    <xf numFmtId="164" fontId="46" fillId="32" borderId="19" xfId="0" applyNumberFormat="1" applyFont="1" applyFill="1" applyBorder="1" applyAlignment="1">
      <alignment vertical="center" wrapText="1"/>
    </xf>
    <xf numFmtId="3" fontId="46" fillId="32" borderId="37" xfId="0" applyNumberFormat="1" applyFont="1" applyFill="1" applyBorder="1" applyAlignment="1">
      <alignment vertical="center" wrapText="1"/>
    </xf>
    <xf numFmtId="3" fontId="61" fillId="32" borderId="35" xfId="0" applyNumberFormat="1" applyFont="1" applyFill="1" applyBorder="1" applyAlignment="1">
      <alignment vertical="center" wrapText="1"/>
    </xf>
    <xf numFmtId="164" fontId="46" fillId="32" borderId="13" xfId="0" applyNumberFormat="1" applyFont="1" applyFill="1" applyBorder="1" applyAlignment="1">
      <alignment/>
    </xf>
    <xf numFmtId="164" fontId="46" fillId="32" borderId="47" xfId="0" applyNumberFormat="1" applyFont="1" applyFill="1" applyBorder="1" applyAlignment="1">
      <alignment/>
    </xf>
    <xf numFmtId="164" fontId="46" fillId="32" borderId="22" xfId="0" applyNumberFormat="1" applyFont="1" applyFill="1" applyBorder="1" applyAlignment="1">
      <alignment/>
    </xf>
    <xf numFmtId="3" fontId="46" fillId="32" borderId="33" xfId="0" applyNumberFormat="1" applyFont="1" applyFill="1" applyBorder="1" applyAlignment="1">
      <alignment/>
    </xf>
    <xf numFmtId="3" fontId="49" fillId="32" borderId="47" xfId="0" applyNumberFormat="1" applyFont="1" applyFill="1" applyBorder="1" applyAlignment="1">
      <alignment/>
    </xf>
    <xf numFmtId="0" fontId="46" fillId="32" borderId="12" xfId="0" applyFont="1" applyFill="1" applyBorder="1" applyAlignment="1">
      <alignment vertical="center" wrapText="1"/>
    </xf>
    <xf numFmtId="0" fontId="46" fillId="32" borderId="18" xfId="0" applyFont="1" applyFill="1" applyBorder="1" applyAlignment="1">
      <alignment vertical="center" wrapText="1"/>
    </xf>
    <xf numFmtId="164" fontId="46" fillId="32" borderId="17" xfId="0" applyNumberFormat="1" applyFont="1" applyFill="1" applyBorder="1" applyAlignment="1">
      <alignment vertical="center" wrapText="1"/>
    </xf>
    <xf numFmtId="164" fontId="46" fillId="32" borderId="48" xfId="0" applyNumberFormat="1" applyFont="1" applyFill="1" applyBorder="1" applyAlignment="1">
      <alignment vertical="center" wrapText="1"/>
    </xf>
    <xf numFmtId="164" fontId="46" fillId="32" borderId="20" xfId="0" applyNumberFormat="1" applyFont="1" applyFill="1" applyBorder="1" applyAlignment="1">
      <alignment vertical="center" wrapText="1"/>
    </xf>
    <xf numFmtId="164" fontId="46" fillId="32" borderId="12" xfId="0" applyNumberFormat="1" applyFont="1" applyFill="1" applyBorder="1" applyAlignment="1">
      <alignment vertical="center" wrapText="1"/>
    </xf>
    <xf numFmtId="3" fontId="46" fillId="32" borderId="49" xfId="0" applyNumberFormat="1" applyFont="1" applyFill="1" applyBorder="1" applyAlignment="1">
      <alignment vertical="center" wrapText="1"/>
    </xf>
    <xf numFmtId="3" fontId="45" fillId="32" borderId="48" xfId="0" applyNumberFormat="1" applyFont="1" applyFill="1" applyBorder="1" applyAlignment="1">
      <alignment vertical="center" wrapText="1"/>
    </xf>
    <xf numFmtId="0" fontId="46" fillId="32" borderId="15" xfId="0" applyFont="1" applyFill="1" applyBorder="1" applyAlignment="1">
      <alignment/>
    </xf>
    <xf numFmtId="0" fontId="46" fillId="32" borderId="24" xfId="0" applyFont="1" applyFill="1" applyBorder="1" applyAlignment="1">
      <alignment/>
    </xf>
    <xf numFmtId="164" fontId="46" fillId="32" borderId="38" xfId="0" applyNumberFormat="1" applyFont="1" applyFill="1" applyBorder="1" applyAlignment="1">
      <alignment/>
    </xf>
    <xf numFmtId="164" fontId="46" fillId="32" borderId="45" xfId="0" applyNumberFormat="1" applyFont="1" applyFill="1" applyBorder="1" applyAlignment="1">
      <alignment/>
    </xf>
    <xf numFmtId="164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3" fontId="46" fillId="32" borderId="38" xfId="0" applyNumberFormat="1" applyFont="1" applyFill="1" applyBorder="1" applyAlignment="1">
      <alignment/>
    </xf>
    <xf numFmtId="164" fontId="46" fillId="32" borderId="17" xfId="0" applyNumberFormat="1" applyFont="1" applyFill="1" applyBorder="1" applyAlignment="1">
      <alignment/>
    </xf>
    <xf numFmtId="0" fontId="46" fillId="32" borderId="50" xfId="0" applyFont="1" applyFill="1" applyBorder="1" applyAlignment="1">
      <alignment/>
    </xf>
    <xf numFmtId="0" fontId="46" fillId="32" borderId="51" xfId="0" applyFont="1" applyFill="1" applyBorder="1" applyAlignment="1">
      <alignment/>
    </xf>
    <xf numFmtId="0" fontId="46" fillId="32" borderId="49" xfId="0" applyFont="1" applyFill="1" applyBorder="1" applyAlignment="1">
      <alignment/>
    </xf>
    <xf numFmtId="0" fontId="65" fillId="32" borderId="48" xfId="0" applyFont="1" applyFill="1" applyBorder="1" applyAlignment="1">
      <alignment/>
    </xf>
    <xf numFmtId="0" fontId="46" fillId="32" borderId="52" xfId="0" applyFont="1" applyFill="1" applyBorder="1" applyAlignment="1">
      <alignment/>
    </xf>
    <xf numFmtId="0" fontId="46" fillId="32" borderId="53" xfId="0" applyFont="1" applyFill="1" applyBorder="1" applyAlignment="1">
      <alignment/>
    </xf>
    <xf numFmtId="0" fontId="46" fillId="32" borderId="54" xfId="0" applyFont="1" applyFill="1" applyBorder="1" applyAlignment="1">
      <alignment/>
    </xf>
    <xf numFmtId="0" fontId="46" fillId="32" borderId="55" xfId="0" applyFont="1" applyFill="1" applyBorder="1" applyAlignment="1">
      <alignment/>
    </xf>
    <xf numFmtId="0" fontId="46" fillId="32" borderId="56" xfId="0" applyFont="1" applyFill="1" applyBorder="1" applyAlignment="1">
      <alignment/>
    </xf>
    <xf numFmtId="0" fontId="65" fillId="32" borderId="57" xfId="0" applyFont="1" applyFill="1" applyBorder="1" applyAlignment="1">
      <alignment/>
    </xf>
    <xf numFmtId="3" fontId="46" fillId="32" borderId="19" xfId="0" applyNumberFormat="1" applyFont="1" applyFill="1" applyBorder="1" applyAlignment="1">
      <alignment/>
    </xf>
    <xf numFmtId="3" fontId="65" fillId="32" borderId="37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vertical="center" wrapText="1"/>
    </xf>
    <xf numFmtId="3" fontId="65" fillId="32" borderId="37" xfId="0" applyNumberFormat="1" applyFont="1" applyFill="1" applyBorder="1" applyAlignment="1">
      <alignment vertical="center" wrapText="1"/>
    </xf>
    <xf numFmtId="164" fontId="46" fillId="32" borderId="39" xfId="0" applyNumberFormat="1" applyFont="1" applyFill="1" applyBorder="1" applyAlignment="1">
      <alignment/>
    </xf>
    <xf numFmtId="3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0" fontId="88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164" fontId="61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5" fillId="0" borderId="11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7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19" xfId="54" applyFont="1" applyFill="1" applyBorder="1" applyAlignment="1">
      <alignment horizontal="center"/>
      <protection/>
    </xf>
    <xf numFmtId="0" fontId="4" fillId="32" borderId="19" xfId="54" applyFont="1" applyFill="1" applyBorder="1">
      <alignment/>
      <protection/>
    </xf>
    <xf numFmtId="164" fontId="4" fillId="0" borderId="19" xfId="54" applyNumberFormat="1" applyFont="1" applyBorder="1" applyAlignment="1">
      <alignment vertical="center" wrapText="1"/>
      <protection/>
    </xf>
    <xf numFmtId="0" fontId="5" fillId="32" borderId="19" xfId="54" applyFont="1" applyFill="1" applyBorder="1">
      <alignment/>
      <protection/>
    </xf>
    <xf numFmtId="164" fontId="89" fillId="0" borderId="19" xfId="55" applyNumberFormat="1" applyFont="1" applyBorder="1">
      <alignment/>
      <protection/>
    </xf>
    <xf numFmtId="0" fontId="5" fillId="32" borderId="19" xfId="54" applyFont="1" applyFill="1" applyBorder="1" applyAlignment="1">
      <alignment wrapText="1"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5" fillId="0" borderId="0" xfId="54" applyFont="1" applyBorder="1" applyAlignment="1">
      <alignment vertic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164" fontId="5" fillId="0" borderId="0" xfId="54" applyNumberFormat="1" applyFont="1" applyBorder="1" applyAlignment="1">
      <alignment vertical="center" wrapText="1"/>
      <protection/>
    </xf>
    <xf numFmtId="0" fontId="5" fillId="0" borderId="0" xfId="54" applyFont="1" applyFill="1" applyBorder="1">
      <alignment/>
      <protection/>
    </xf>
    <xf numFmtId="0" fontId="8" fillId="32" borderId="19" xfId="54" applyFont="1" applyFill="1" applyBorder="1">
      <alignment/>
      <protection/>
    </xf>
    <xf numFmtId="164" fontId="8" fillId="0" borderId="19" xfId="54" applyNumberFormat="1" applyFont="1" applyBorder="1" applyAlignment="1">
      <alignment vertical="center" wrapText="1"/>
      <protection/>
    </xf>
    <xf numFmtId="0" fontId="49" fillId="0" borderId="22" xfId="0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0" fontId="46" fillId="0" borderId="23" xfId="0" applyFont="1" applyFill="1" applyBorder="1" applyAlignment="1">
      <alignment horizontal="right"/>
    </xf>
    <xf numFmtId="0" fontId="45" fillId="0" borderId="22" xfId="0" applyFont="1" applyFill="1" applyBorder="1" applyAlignment="1">
      <alignment/>
    </xf>
    <xf numFmtId="0" fontId="46" fillId="32" borderId="16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164" fontId="49" fillId="0" borderId="0" xfId="0" applyNumberFormat="1" applyFont="1" applyFill="1" applyAlignment="1">
      <alignment/>
    </xf>
    <xf numFmtId="0" fontId="53" fillId="32" borderId="10" xfId="0" applyFont="1" applyFill="1" applyBorder="1" applyAlignment="1">
      <alignment horizontal="center"/>
    </xf>
    <xf numFmtId="0" fontId="53" fillId="32" borderId="19" xfId="0" applyFont="1" applyFill="1" applyBorder="1" applyAlignment="1">
      <alignment horizontal="center"/>
    </xf>
    <xf numFmtId="0" fontId="53" fillId="32" borderId="16" xfId="0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14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32" borderId="11" xfId="0" applyNumberFormat="1" applyFont="1" applyFill="1" applyBorder="1" applyAlignment="1">
      <alignment/>
    </xf>
    <xf numFmtId="3" fontId="53" fillId="32" borderId="14" xfId="0" applyNumberFormat="1" applyFont="1" applyFill="1" applyBorder="1" applyAlignment="1">
      <alignment/>
    </xf>
    <xf numFmtId="3" fontId="53" fillId="32" borderId="13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53" fillId="32" borderId="16" xfId="0" applyFont="1" applyFill="1" applyBorder="1" applyAlignment="1">
      <alignment/>
    </xf>
    <xf numFmtId="164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center"/>
    </xf>
    <xf numFmtId="164" fontId="49" fillId="0" borderId="11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6" fillId="32" borderId="19" xfId="0" applyFont="1" applyFill="1" applyBorder="1" applyAlignment="1">
      <alignment/>
    </xf>
    <xf numFmtId="164" fontId="53" fillId="32" borderId="19" xfId="0" applyNumberFormat="1" applyFont="1" applyFill="1" applyBorder="1" applyAlignment="1">
      <alignment/>
    </xf>
    <xf numFmtId="3" fontId="53" fillId="32" borderId="12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164" fontId="46" fillId="0" borderId="17" xfId="0" applyNumberFormat="1" applyFont="1" applyFill="1" applyBorder="1" applyAlignment="1">
      <alignment/>
    </xf>
    <xf numFmtId="164" fontId="46" fillId="32" borderId="58" xfId="0" applyNumberFormat="1" applyFont="1" applyFill="1" applyBorder="1" applyAlignment="1">
      <alignment/>
    </xf>
    <xf numFmtId="164" fontId="46" fillId="0" borderId="47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3" fontId="46" fillId="0" borderId="33" xfId="0" applyNumberFormat="1" applyFont="1" applyFill="1" applyBorder="1" applyAlignment="1">
      <alignment/>
    </xf>
    <xf numFmtId="3" fontId="45" fillId="0" borderId="47" xfId="0" applyNumberFormat="1" applyFont="1" applyFill="1" applyBorder="1" applyAlignment="1">
      <alignment/>
    </xf>
    <xf numFmtId="164" fontId="46" fillId="0" borderId="28" xfId="0" applyNumberFormat="1" applyFont="1" applyFill="1" applyBorder="1" applyAlignment="1">
      <alignment/>
    </xf>
    <xf numFmtId="164" fontId="46" fillId="0" borderId="23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3" fontId="46" fillId="0" borderId="34" xfId="0" applyNumberFormat="1" applyFont="1" applyFill="1" applyBorder="1" applyAlignment="1">
      <alignment/>
    </xf>
    <xf numFmtId="3" fontId="45" fillId="0" borderId="28" xfId="0" applyNumberFormat="1" applyFont="1" applyFill="1" applyBorder="1" applyAlignment="1">
      <alignment/>
    </xf>
    <xf numFmtId="164" fontId="46" fillId="32" borderId="16" xfId="0" applyNumberFormat="1" applyFont="1" applyFill="1" applyBorder="1" applyAlignment="1">
      <alignment/>
    </xf>
    <xf numFmtId="3" fontId="46" fillId="32" borderId="36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32" borderId="13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0" fontId="50" fillId="32" borderId="17" xfId="0" applyFont="1" applyFill="1" applyBorder="1" applyAlignment="1">
      <alignment/>
    </xf>
    <xf numFmtId="3" fontId="46" fillId="32" borderId="17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/>
    </xf>
    <xf numFmtId="3" fontId="46" fillId="32" borderId="20" xfId="0" applyNumberFormat="1" applyFont="1" applyFill="1" applyBorder="1" applyAlignment="1">
      <alignment/>
    </xf>
    <xf numFmtId="3" fontId="65" fillId="32" borderId="48" xfId="0" applyNumberFormat="1" applyFont="1" applyFill="1" applyBorder="1" applyAlignment="1">
      <alignment/>
    </xf>
    <xf numFmtId="3" fontId="46" fillId="32" borderId="13" xfId="0" applyNumberFormat="1" applyFont="1" applyFill="1" applyBorder="1" applyAlignment="1">
      <alignment/>
    </xf>
    <xf numFmtId="3" fontId="65" fillId="32" borderId="38" xfId="0" applyNumberFormat="1" applyFont="1" applyFill="1" applyBorder="1" applyAlignment="1">
      <alignment/>
    </xf>
    <xf numFmtId="3" fontId="46" fillId="0" borderId="13" xfId="0" applyNumberFormat="1" applyFont="1" applyBorder="1" applyAlignment="1">
      <alignment/>
    </xf>
    <xf numFmtId="3" fontId="46" fillId="32" borderId="15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/>
    </xf>
    <xf numFmtId="3" fontId="46" fillId="32" borderId="22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6" fillId="32" borderId="59" xfId="0" applyNumberFormat="1" applyFont="1" applyFill="1" applyBorder="1" applyAlignment="1">
      <alignment/>
    </xf>
    <xf numFmtId="3" fontId="46" fillId="32" borderId="60" xfId="0" applyNumberFormat="1" applyFont="1" applyFill="1" applyBorder="1" applyAlignment="1">
      <alignment/>
    </xf>
    <xf numFmtId="3" fontId="46" fillId="32" borderId="61" xfId="0" applyNumberFormat="1" applyFont="1" applyFill="1" applyBorder="1" applyAlignment="1">
      <alignment/>
    </xf>
    <xf numFmtId="3" fontId="65" fillId="32" borderId="35" xfId="0" applyNumberFormat="1" applyFont="1" applyFill="1" applyBorder="1" applyAlignment="1">
      <alignment/>
    </xf>
    <xf numFmtId="3" fontId="65" fillId="0" borderId="3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6" fillId="32" borderId="47" xfId="0" applyNumberFormat="1" applyFont="1" applyFill="1" applyBorder="1" applyAlignment="1">
      <alignment/>
    </xf>
    <xf numFmtId="3" fontId="46" fillId="0" borderId="47" xfId="0" applyNumberFormat="1" applyFont="1" applyBorder="1" applyAlignment="1">
      <alignment/>
    </xf>
    <xf numFmtId="3" fontId="46" fillId="32" borderId="48" xfId="0" applyNumberFormat="1" applyFont="1" applyFill="1" applyBorder="1" applyAlignment="1">
      <alignment/>
    </xf>
    <xf numFmtId="3" fontId="90" fillId="0" borderId="19" xfId="0" applyNumberFormat="1" applyFont="1" applyBorder="1" applyAlignment="1">
      <alignment/>
    </xf>
    <xf numFmtId="0" fontId="89" fillId="0" borderId="19" xfId="0" applyFont="1" applyBorder="1" applyAlignment="1">
      <alignment/>
    </xf>
    <xf numFmtId="3" fontId="89" fillId="0" borderId="19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8" fillId="32" borderId="19" xfId="54" applyFont="1" applyFill="1" applyBorder="1" applyAlignment="1">
      <alignment wrapText="1"/>
      <protection/>
    </xf>
    <xf numFmtId="0" fontId="88" fillId="0" borderId="0" xfId="0" applyFont="1" applyAlignment="1">
      <alignment horizontal="right"/>
    </xf>
    <xf numFmtId="0" fontId="49" fillId="0" borderId="0" xfId="54" applyFont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0" fontId="45" fillId="0" borderId="19" xfId="0" applyFont="1" applyBorder="1" applyAlignment="1">
      <alignment horizontal="center"/>
    </xf>
    <xf numFmtId="0" fontId="45" fillId="0" borderId="24" xfId="0" applyFont="1" applyBorder="1" applyAlignment="1">
      <alignment/>
    </xf>
    <xf numFmtId="164" fontId="45" fillId="0" borderId="19" xfId="0" applyNumberFormat="1" applyFont="1" applyBorder="1" applyAlignment="1">
      <alignment horizontal="right"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 horizontal="right"/>
    </xf>
    <xf numFmtId="166" fontId="45" fillId="0" borderId="19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5" fillId="0" borderId="19" xfId="0" applyFont="1" applyBorder="1" applyAlignment="1">
      <alignment horizontal="right" vertical="center" wrapText="1"/>
    </xf>
    <xf numFmtId="0" fontId="45" fillId="0" borderId="19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0" fontId="45" fillId="0" borderId="18" xfId="0" applyFont="1" applyBorder="1" applyAlignment="1">
      <alignment/>
    </xf>
    <xf numFmtId="0" fontId="45" fillId="0" borderId="21" xfId="0" applyFont="1" applyBorder="1" applyAlignment="1">
      <alignment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center"/>
    </xf>
    <xf numFmtId="164" fontId="55" fillId="0" borderId="25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55" fillId="0" borderId="11" xfId="0" applyNumberFormat="1" applyFont="1" applyBorder="1" applyAlignment="1">
      <alignment horizontal="center" vertical="center" wrapText="1"/>
    </xf>
    <xf numFmtId="164" fontId="49" fillId="0" borderId="33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164" fontId="49" fillId="0" borderId="62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/>
    </xf>
    <xf numFmtId="0" fontId="49" fillId="32" borderId="24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center"/>
    </xf>
    <xf numFmtId="0" fontId="46" fillId="32" borderId="16" xfId="0" applyFont="1" applyFill="1" applyBorder="1" applyAlignment="1">
      <alignment horizontal="center"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164" fontId="5" fillId="0" borderId="11" xfId="54" applyNumberFormat="1" applyFont="1" applyBorder="1" applyAlignment="1">
      <alignment vertical="center" wrapText="1"/>
      <protection/>
    </xf>
    <xf numFmtId="164" fontId="5" fillId="0" borderId="10" xfId="54" applyNumberFormat="1" applyFont="1" applyBorder="1" applyAlignment="1">
      <alignment vertical="center" wrapText="1"/>
      <protection/>
    </xf>
    <xf numFmtId="164" fontId="5" fillId="0" borderId="12" xfId="54" applyNumberFormat="1" applyFont="1" applyBorder="1" applyAlignment="1">
      <alignment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90" fillId="0" borderId="14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164" fontId="90" fillId="0" borderId="11" xfId="0" applyNumberFormat="1" applyFont="1" applyBorder="1" applyAlignment="1">
      <alignment horizontal="center" vertical="center" wrapText="1"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89" fillId="0" borderId="11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88" fillId="0" borderId="0" xfId="0" applyFont="1" applyAlignment="1">
      <alignment horizontal="right"/>
    </xf>
    <xf numFmtId="0" fontId="92" fillId="0" borderId="0" xfId="0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31">
      <selection activeCell="F3" sqref="F3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70.25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69"/>
      <c r="B1" s="69"/>
      <c r="C1" s="70"/>
      <c r="D1" s="70"/>
      <c r="E1" s="71"/>
      <c r="F1" s="72" t="s">
        <v>360</v>
      </c>
      <c r="G1" s="73"/>
    </row>
    <row r="2" spans="1:7" ht="15">
      <c r="A2" s="69"/>
      <c r="B2" s="69"/>
      <c r="C2" s="70"/>
      <c r="D2" s="74" t="s">
        <v>266</v>
      </c>
      <c r="E2" s="75"/>
      <c r="F2" s="75" t="s">
        <v>340</v>
      </c>
      <c r="G2" s="75"/>
    </row>
    <row r="3" spans="1:7" ht="15.75">
      <c r="A3" s="69"/>
      <c r="B3" s="69"/>
      <c r="C3" s="70" t="s">
        <v>64</v>
      </c>
      <c r="D3" s="76" t="s">
        <v>409</v>
      </c>
      <c r="E3" s="71"/>
      <c r="F3" s="71" t="s">
        <v>491</v>
      </c>
      <c r="G3" s="77"/>
    </row>
    <row r="4" spans="1:7" ht="15">
      <c r="A4" s="78" t="s">
        <v>1</v>
      </c>
      <c r="B4" s="79" t="s">
        <v>2</v>
      </c>
      <c r="C4" s="79" t="s">
        <v>19</v>
      </c>
      <c r="D4" s="80" t="s">
        <v>65</v>
      </c>
      <c r="E4" s="81" t="s">
        <v>66</v>
      </c>
      <c r="F4" s="82" t="s">
        <v>67</v>
      </c>
      <c r="G4" s="83"/>
    </row>
    <row r="5" spans="1:7" ht="15">
      <c r="A5" s="84"/>
      <c r="B5" s="85"/>
      <c r="C5" s="85"/>
      <c r="D5" s="86"/>
      <c r="E5" s="87" t="s">
        <v>410</v>
      </c>
      <c r="F5" s="177" t="s">
        <v>68</v>
      </c>
      <c r="G5" s="178" t="s">
        <v>69</v>
      </c>
    </row>
    <row r="6" spans="1:7" ht="12.75">
      <c r="A6" s="88">
        <v>1</v>
      </c>
      <c r="B6" s="88">
        <v>2</v>
      </c>
      <c r="C6" s="88">
        <v>3</v>
      </c>
      <c r="D6" s="88">
        <v>4</v>
      </c>
      <c r="E6" s="89">
        <v>5</v>
      </c>
      <c r="F6" s="88">
        <v>6</v>
      </c>
      <c r="G6" s="90">
        <v>7</v>
      </c>
    </row>
    <row r="7" spans="1:7" ht="15">
      <c r="A7" s="499" t="s">
        <v>70</v>
      </c>
      <c r="B7" s="499"/>
      <c r="C7" s="494"/>
      <c r="D7" s="494" t="s">
        <v>71</v>
      </c>
      <c r="E7" s="500">
        <f>E8</f>
        <v>4000</v>
      </c>
      <c r="F7" s="495">
        <f>F8</f>
        <v>4000</v>
      </c>
      <c r="G7" s="494">
        <v>0</v>
      </c>
    </row>
    <row r="8" spans="1:10" s="8" customFormat="1" ht="15">
      <c r="A8" s="91"/>
      <c r="B8" s="92" t="s">
        <v>72</v>
      </c>
      <c r="C8" s="93"/>
      <c r="D8" s="94" t="s">
        <v>73</v>
      </c>
      <c r="E8" s="95">
        <f>E10</f>
        <v>4000</v>
      </c>
      <c r="F8" s="96">
        <f>F10</f>
        <v>4000</v>
      </c>
      <c r="G8" s="96">
        <v>0</v>
      </c>
      <c r="H8" s="9"/>
      <c r="I8" s="9"/>
      <c r="J8" s="9"/>
    </row>
    <row r="9" spans="1:7" ht="15">
      <c r="A9" s="97"/>
      <c r="B9" s="97"/>
      <c r="C9" s="98">
        <v>2110</v>
      </c>
      <c r="D9" s="99" t="s">
        <v>74</v>
      </c>
      <c r="E9" s="100"/>
      <c r="F9" s="101"/>
      <c r="G9" s="101"/>
    </row>
    <row r="10" spans="1:7" ht="15">
      <c r="A10" s="97"/>
      <c r="B10" s="97"/>
      <c r="C10" s="98"/>
      <c r="D10" s="99" t="s">
        <v>75</v>
      </c>
      <c r="E10" s="100">
        <v>4000</v>
      </c>
      <c r="F10" s="101">
        <v>4000</v>
      </c>
      <c r="G10" s="101">
        <v>0</v>
      </c>
    </row>
    <row r="11" spans="1:7" ht="15">
      <c r="A11" s="499" t="s">
        <v>76</v>
      </c>
      <c r="B11" s="499"/>
      <c r="C11" s="494"/>
      <c r="D11" s="494" t="s">
        <v>77</v>
      </c>
      <c r="E11" s="500">
        <f>E12</f>
        <v>141051</v>
      </c>
      <c r="F11" s="495">
        <f>F12</f>
        <v>141051</v>
      </c>
      <c r="G11" s="494">
        <v>0</v>
      </c>
    </row>
    <row r="12" spans="1:7" ht="15">
      <c r="A12" s="97"/>
      <c r="B12" s="102" t="s">
        <v>78</v>
      </c>
      <c r="C12" s="103"/>
      <c r="D12" s="94" t="s">
        <v>79</v>
      </c>
      <c r="E12" s="95">
        <f>E14</f>
        <v>141051</v>
      </c>
      <c r="F12" s="96">
        <f>F14</f>
        <v>141051</v>
      </c>
      <c r="G12" s="96">
        <v>0</v>
      </c>
    </row>
    <row r="13" spans="1:7" ht="15">
      <c r="A13" s="97"/>
      <c r="B13" s="97"/>
      <c r="C13" s="98">
        <v>2460</v>
      </c>
      <c r="D13" s="99" t="s">
        <v>379</v>
      </c>
      <c r="E13" s="100"/>
      <c r="F13" s="101"/>
      <c r="G13" s="101"/>
    </row>
    <row r="14" spans="1:7" ht="15">
      <c r="A14" s="97"/>
      <c r="B14" s="97"/>
      <c r="C14" s="98"/>
      <c r="D14" s="99" t="s">
        <v>437</v>
      </c>
      <c r="E14" s="100">
        <v>141051</v>
      </c>
      <c r="F14" s="101">
        <v>141051</v>
      </c>
      <c r="G14" s="101"/>
    </row>
    <row r="15" spans="1:7" ht="15">
      <c r="A15" s="494">
        <v>600</v>
      </c>
      <c r="B15" s="498"/>
      <c r="C15" s="494"/>
      <c r="D15" s="494" t="s">
        <v>80</v>
      </c>
      <c r="E15" s="495">
        <f>E16</f>
        <v>5126352</v>
      </c>
      <c r="F15" s="496">
        <f>F16</f>
        <v>372204</v>
      </c>
      <c r="G15" s="496">
        <f>G16</f>
        <v>4754148</v>
      </c>
    </row>
    <row r="16" spans="1:10" s="8" customFormat="1" ht="15">
      <c r="A16" s="104"/>
      <c r="B16" s="105">
        <v>60014</v>
      </c>
      <c r="C16" s="106"/>
      <c r="D16" s="94" t="s">
        <v>81</v>
      </c>
      <c r="E16" s="95">
        <f>E18+E21+E22+E27+E30+E32+E26+E24+E25</f>
        <v>5126352</v>
      </c>
      <c r="F16" s="96">
        <f>F18+F21+F22</f>
        <v>372204</v>
      </c>
      <c r="G16" s="96">
        <f>SUM(G18:G32)</f>
        <v>4754148</v>
      </c>
      <c r="H16" s="9"/>
      <c r="I16" s="9"/>
      <c r="J16" s="9"/>
    </row>
    <row r="17" spans="1:10" s="8" customFormat="1" ht="15">
      <c r="A17" s="104"/>
      <c r="B17" s="107"/>
      <c r="C17" s="108" t="s">
        <v>272</v>
      </c>
      <c r="D17" s="99" t="s">
        <v>273</v>
      </c>
      <c r="E17" s="100"/>
      <c r="F17" s="101"/>
      <c r="G17" s="101"/>
      <c r="H17" s="9"/>
      <c r="I17" s="9"/>
      <c r="J17" s="9"/>
    </row>
    <row r="18" spans="1:10" s="8" customFormat="1" ht="15">
      <c r="A18" s="104"/>
      <c r="B18" s="107"/>
      <c r="C18" s="108"/>
      <c r="D18" s="99" t="s">
        <v>274</v>
      </c>
      <c r="E18" s="100">
        <v>340000</v>
      </c>
      <c r="F18" s="101">
        <v>340000</v>
      </c>
      <c r="G18" s="101">
        <v>0</v>
      </c>
      <c r="H18" s="9"/>
      <c r="I18" s="9"/>
      <c r="J18" s="9"/>
    </row>
    <row r="19" spans="1:7" ht="15">
      <c r="A19" s="110"/>
      <c r="B19" s="97"/>
      <c r="C19" s="108" t="s">
        <v>82</v>
      </c>
      <c r="D19" s="99" t="s">
        <v>370</v>
      </c>
      <c r="E19" s="100"/>
      <c r="F19" s="101"/>
      <c r="G19" s="101"/>
    </row>
    <row r="20" spans="1:7" ht="15">
      <c r="A20" s="110"/>
      <c r="B20" s="97"/>
      <c r="C20" s="108"/>
      <c r="D20" s="99" t="s">
        <v>83</v>
      </c>
      <c r="E20" s="100"/>
      <c r="F20" s="101"/>
      <c r="G20" s="101"/>
    </row>
    <row r="21" spans="1:7" ht="15">
      <c r="A21" s="110"/>
      <c r="B21" s="97"/>
      <c r="C21" s="108"/>
      <c r="D21" s="99" t="s">
        <v>371</v>
      </c>
      <c r="E21" s="100">
        <v>7400</v>
      </c>
      <c r="F21" s="101">
        <v>7400</v>
      </c>
      <c r="G21" s="101">
        <v>0</v>
      </c>
    </row>
    <row r="22" spans="1:7" ht="15">
      <c r="A22" s="110"/>
      <c r="B22" s="97"/>
      <c r="C22" s="108" t="s">
        <v>307</v>
      </c>
      <c r="D22" s="99" t="s">
        <v>308</v>
      </c>
      <c r="E22" s="100">
        <v>24804</v>
      </c>
      <c r="F22" s="101">
        <v>24804</v>
      </c>
      <c r="G22" s="101">
        <v>0</v>
      </c>
    </row>
    <row r="23" spans="1:7" ht="15">
      <c r="A23" s="110"/>
      <c r="B23" s="97"/>
      <c r="C23" s="146">
        <v>6257</v>
      </c>
      <c r="D23" s="147" t="s">
        <v>412</v>
      </c>
      <c r="E23" s="100"/>
      <c r="F23" s="101"/>
      <c r="G23" s="101"/>
    </row>
    <row r="24" spans="1:7" ht="15">
      <c r="A24" s="110"/>
      <c r="B24" s="97"/>
      <c r="C24" s="146"/>
      <c r="D24" s="147" t="s">
        <v>413</v>
      </c>
      <c r="E24" s="100">
        <v>890820</v>
      </c>
      <c r="F24" s="101"/>
      <c r="G24" s="101">
        <v>890820</v>
      </c>
    </row>
    <row r="25" spans="1:7" ht="15">
      <c r="A25" s="110"/>
      <c r="B25" s="97"/>
      <c r="C25" s="146"/>
      <c r="D25" s="147" t="s">
        <v>414</v>
      </c>
      <c r="E25" s="100">
        <v>1091252</v>
      </c>
      <c r="F25" s="101"/>
      <c r="G25" s="101">
        <v>1091252</v>
      </c>
    </row>
    <row r="26" spans="1:7" ht="15">
      <c r="A26" s="110"/>
      <c r="B26" s="97"/>
      <c r="C26" s="146">
        <v>6290</v>
      </c>
      <c r="D26" s="147" t="s">
        <v>362</v>
      </c>
      <c r="E26" s="100">
        <v>300000</v>
      </c>
      <c r="F26" s="101"/>
      <c r="G26" s="101">
        <v>300000</v>
      </c>
    </row>
    <row r="27" spans="1:7" ht="15">
      <c r="A27" s="110"/>
      <c r="B27" s="97"/>
      <c r="C27" s="146"/>
      <c r="D27" s="147" t="s">
        <v>439</v>
      </c>
      <c r="E27" s="100">
        <v>1292663</v>
      </c>
      <c r="F27" s="101">
        <v>0</v>
      </c>
      <c r="G27" s="101">
        <v>1292663</v>
      </c>
    </row>
    <row r="28" spans="1:10" ht="15">
      <c r="A28" s="110"/>
      <c r="B28" s="97"/>
      <c r="C28" s="108">
        <v>6300</v>
      </c>
      <c r="D28" s="99" t="s">
        <v>392</v>
      </c>
      <c r="E28" s="100"/>
      <c r="F28" s="101"/>
      <c r="G28" s="101"/>
      <c r="J28" s="179"/>
    </row>
    <row r="29" spans="1:7" ht="15">
      <c r="A29" s="110"/>
      <c r="B29" s="97"/>
      <c r="C29" s="108"/>
      <c r="D29" s="99" t="s">
        <v>333</v>
      </c>
      <c r="E29" s="100"/>
      <c r="F29" s="101"/>
      <c r="G29" s="101"/>
    </row>
    <row r="30" spans="1:7" ht="15">
      <c r="A30" s="110"/>
      <c r="B30" s="97"/>
      <c r="C30" s="108"/>
      <c r="D30" s="99" t="s">
        <v>411</v>
      </c>
      <c r="E30" s="100">
        <v>770000</v>
      </c>
      <c r="F30" s="101">
        <v>0</v>
      </c>
      <c r="G30" s="101">
        <v>770000</v>
      </c>
    </row>
    <row r="31" spans="1:7" ht="15">
      <c r="A31" s="110"/>
      <c r="B31" s="97"/>
      <c r="C31" s="108">
        <v>6430</v>
      </c>
      <c r="D31" s="99" t="s">
        <v>334</v>
      </c>
      <c r="E31" s="100"/>
      <c r="F31" s="101"/>
      <c r="G31" s="101"/>
    </row>
    <row r="32" spans="1:7" ht="15">
      <c r="A32" s="110"/>
      <c r="B32" s="97"/>
      <c r="C32" s="108"/>
      <c r="D32" s="99" t="s">
        <v>361</v>
      </c>
      <c r="E32" s="100">
        <v>409413</v>
      </c>
      <c r="F32" s="101">
        <v>0</v>
      </c>
      <c r="G32" s="101">
        <v>409413</v>
      </c>
    </row>
    <row r="33" spans="1:7" ht="15">
      <c r="A33" s="494">
        <v>700</v>
      </c>
      <c r="B33" s="494"/>
      <c r="C33" s="494"/>
      <c r="D33" s="494" t="s">
        <v>86</v>
      </c>
      <c r="E33" s="495">
        <f>E34</f>
        <v>584700</v>
      </c>
      <c r="F33" s="496">
        <f>F34</f>
        <v>549700</v>
      </c>
      <c r="G33" s="496">
        <f>G34</f>
        <v>35000</v>
      </c>
    </row>
    <row r="34" spans="1:10" s="8" customFormat="1" ht="15">
      <c r="A34" s="111"/>
      <c r="B34" s="105">
        <v>70005</v>
      </c>
      <c r="C34" s="103"/>
      <c r="D34" s="94" t="s">
        <v>87</v>
      </c>
      <c r="E34" s="95">
        <f>E35+E44+E45+E47+E49</f>
        <v>584700</v>
      </c>
      <c r="F34" s="96">
        <f>F35+F44+F47+F49</f>
        <v>549700</v>
      </c>
      <c r="G34" s="96">
        <f>G35+G44+G45+G47+G49</f>
        <v>35000</v>
      </c>
      <c r="H34" s="9"/>
      <c r="I34" s="9"/>
      <c r="J34" s="9"/>
    </row>
    <row r="35" spans="1:7" ht="15">
      <c r="A35" s="112"/>
      <c r="B35" s="112"/>
      <c r="C35" s="108" t="s">
        <v>88</v>
      </c>
      <c r="D35" s="99" t="s">
        <v>393</v>
      </c>
      <c r="E35" s="100">
        <v>5000</v>
      </c>
      <c r="F35" s="101">
        <v>5000</v>
      </c>
      <c r="G35" s="101">
        <v>0</v>
      </c>
    </row>
    <row r="36" spans="1:7" ht="15">
      <c r="A36" s="532"/>
      <c r="B36" s="532"/>
      <c r="C36" s="108" t="s">
        <v>376</v>
      </c>
      <c r="D36" s="99" t="s">
        <v>394</v>
      </c>
      <c r="E36" s="100">
        <v>0</v>
      </c>
      <c r="F36" s="101">
        <v>0</v>
      </c>
      <c r="G36" s="101">
        <v>0</v>
      </c>
    </row>
    <row r="37" spans="1:7" ht="15">
      <c r="A37" s="531"/>
      <c r="B37" s="531"/>
      <c r="C37" s="144"/>
      <c r="D37" s="140"/>
      <c r="E37" s="530" t="s">
        <v>438</v>
      </c>
      <c r="F37" s="142"/>
      <c r="G37" s="142"/>
    </row>
    <row r="38" spans="1:7" ht="15">
      <c r="A38" s="531"/>
      <c r="B38" s="531"/>
      <c r="C38" s="144"/>
      <c r="D38" s="140"/>
      <c r="E38" s="530"/>
      <c r="F38" s="142"/>
      <c r="G38" s="142"/>
    </row>
    <row r="39" spans="1:7" ht="15">
      <c r="A39" s="114" t="s">
        <v>1</v>
      </c>
      <c r="B39" s="115" t="s">
        <v>2</v>
      </c>
      <c r="C39" s="115" t="s">
        <v>19</v>
      </c>
      <c r="D39" s="116" t="s">
        <v>65</v>
      </c>
      <c r="E39" s="81" t="s">
        <v>66</v>
      </c>
      <c r="F39" s="117" t="s">
        <v>67</v>
      </c>
      <c r="G39" s="118"/>
    </row>
    <row r="40" spans="1:7" ht="15">
      <c r="A40" s="119"/>
      <c r="B40" s="120"/>
      <c r="C40" s="120"/>
      <c r="D40" s="121"/>
      <c r="E40" s="87" t="s">
        <v>410</v>
      </c>
      <c r="F40" s="115" t="s">
        <v>68</v>
      </c>
      <c r="G40" s="122" t="s">
        <v>69</v>
      </c>
    </row>
    <row r="41" spans="1:7" ht="12.75">
      <c r="A41" s="145">
        <v>1</v>
      </c>
      <c r="B41" s="145">
        <v>2</v>
      </c>
      <c r="C41" s="123">
        <v>3</v>
      </c>
      <c r="D41" s="123">
        <v>4</v>
      </c>
      <c r="E41" s="124">
        <v>5</v>
      </c>
      <c r="F41" s="123">
        <v>6</v>
      </c>
      <c r="G41" s="125">
        <v>7</v>
      </c>
    </row>
    <row r="42" spans="1:7" ht="15">
      <c r="A42" s="533"/>
      <c r="B42" s="111"/>
      <c r="C42" s="108" t="s">
        <v>82</v>
      </c>
      <c r="D42" s="99" t="s">
        <v>377</v>
      </c>
      <c r="E42" s="100"/>
      <c r="F42" s="101"/>
      <c r="G42" s="101"/>
    </row>
    <row r="43" spans="1:7" ht="15">
      <c r="A43" s="110"/>
      <c r="B43" s="97"/>
      <c r="C43" s="108"/>
      <c r="D43" s="99" t="s">
        <v>83</v>
      </c>
      <c r="E43" s="100"/>
      <c r="F43" s="101"/>
      <c r="G43" s="101"/>
    </row>
    <row r="44" spans="1:7" ht="15">
      <c r="A44" s="110"/>
      <c r="B44" s="97"/>
      <c r="C44" s="108"/>
      <c r="D44" s="99" t="s">
        <v>371</v>
      </c>
      <c r="E44" s="100">
        <v>269700</v>
      </c>
      <c r="F44" s="101">
        <v>269700</v>
      </c>
      <c r="G44" s="101">
        <v>0</v>
      </c>
    </row>
    <row r="45" spans="1:7" ht="15">
      <c r="A45" s="110"/>
      <c r="B45" s="97"/>
      <c r="C45" s="108" t="s">
        <v>89</v>
      </c>
      <c r="D45" s="99" t="s">
        <v>90</v>
      </c>
      <c r="E45" s="100">
        <v>35000</v>
      </c>
      <c r="F45" s="101">
        <v>0</v>
      </c>
      <c r="G45" s="101">
        <v>35000</v>
      </c>
    </row>
    <row r="46" spans="1:7" ht="15">
      <c r="A46" s="416"/>
      <c r="B46" s="126"/>
      <c r="C46" s="98">
        <v>2110</v>
      </c>
      <c r="D46" s="99" t="s">
        <v>74</v>
      </c>
      <c r="E46" s="100"/>
      <c r="F46" s="101"/>
      <c r="G46" s="101"/>
    </row>
    <row r="47" spans="1:7" ht="15">
      <c r="A47" s="416"/>
      <c r="B47" s="126"/>
      <c r="C47" s="98"/>
      <c r="D47" s="99" t="s">
        <v>75</v>
      </c>
      <c r="E47" s="100">
        <v>125000</v>
      </c>
      <c r="F47" s="101">
        <v>125000</v>
      </c>
      <c r="G47" s="101">
        <v>0</v>
      </c>
    </row>
    <row r="48" spans="1:7" ht="15">
      <c r="A48" s="110"/>
      <c r="B48" s="97"/>
      <c r="C48" s="98">
        <v>2360</v>
      </c>
      <c r="D48" s="99" t="s">
        <v>91</v>
      </c>
      <c r="E48" s="100"/>
      <c r="F48" s="101"/>
      <c r="G48" s="101"/>
    </row>
    <row r="49" spans="1:7" ht="15">
      <c r="A49" s="152"/>
      <c r="B49" s="113"/>
      <c r="C49" s="98"/>
      <c r="D49" s="99" t="s">
        <v>92</v>
      </c>
      <c r="E49" s="100">
        <v>150000</v>
      </c>
      <c r="F49" s="101">
        <v>150000</v>
      </c>
      <c r="G49" s="101">
        <v>0</v>
      </c>
    </row>
    <row r="50" spans="1:7" ht="15">
      <c r="A50" s="494">
        <v>710</v>
      </c>
      <c r="B50" s="494"/>
      <c r="C50" s="501"/>
      <c r="D50" s="502" t="s">
        <v>93</v>
      </c>
      <c r="E50" s="503">
        <f>E51+E55</f>
        <v>841515</v>
      </c>
      <c r="F50" s="504">
        <f>F51+F55</f>
        <v>841515</v>
      </c>
      <c r="G50" s="504">
        <f>G55</f>
        <v>0</v>
      </c>
    </row>
    <row r="51" spans="1:7" ht="15.75">
      <c r="A51" s="97"/>
      <c r="B51" s="130">
        <v>71012</v>
      </c>
      <c r="C51" s="131"/>
      <c r="D51" s="94" t="s">
        <v>369</v>
      </c>
      <c r="E51" s="132">
        <f>F51+G51</f>
        <v>486515</v>
      </c>
      <c r="F51" s="133">
        <f>F52+F54</f>
        <v>486515</v>
      </c>
      <c r="G51" s="133">
        <v>0</v>
      </c>
    </row>
    <row r="52" spans="1:7" ht="15">
      <c r="A52" s="97"/>
      <c r="B52" s="128"/>
      <c r="C52" s="108" t="s">
        <v>4</v>
      </c>
      <c r="D52" s="99" t="s">
        <v>5</v>
      </c>
      <c r="E52" s="100">
        <v>305515</v>
      </c>
      <c r="F52" s="101">
        <v>305515</v>
      </c>
      <c r="G52" s="101"/>
    </row>
    <row r="53" spans="1:7" ht="15">
      <c r="A53" s="97"/>
      <c r="B53" s="128"/>
      <c r="C53" s="98">
        <v>2110</v>
      </c>
      <c r="D53" s="99" t="s">
        <v>74</v>
      </c>
      <c r="E53" s="100"/>
      <c r="F53" s="101"/>
      <c r="G53" s="101"/>
    </row>
    <row r="54" spans="1:7" ht="15">
      <c r="A54" s="97"/>
      <c r="B54" s="128"/>
      <c r="C54" s="98"/>
      <c r="D54" s="99" t="s">
        <v>75</v>
      </c>
      <c r="E54" s="100">
        <v>181000</v>
      </c>
      <c r="F54" s="101">
        <v>181000</v>
      </c>
      <c r="G54" s="101">
        <v>0</v>
      </c>
    </row>
    <row r="55" spans="1:10" s="8" customFormat="1" ht="15">
      <c r="A55" s="134"/>
      <c r="B55" s="127">
        <v>71015</v>
      </c>
      <c r="C55" s="103"/>
      <c r="D55" s="94" t="s">
        <v>94</v>
      </c>
      <c r="E55" s="95">
        <f>E57</f>
        <v>355000</v>
      </c>
      <c r="F55" s="96">
        <f>F57</f>
        <v>355000</v>
      </c>
      <c r="G55" s="96">
        <v>0</v>
      </c>
      <c r="H55" s="9"/>
      <c r="I55" s="9"/>
      <c r="J55" s="9"/>
    </row>
    <row r="56" spans="1:7" ht="15">
      <c r="A56" s="97"/>
      <c r="B56" s="128"/>
      <c r="C56" s="98">
        <v>2110</v>
      </c>
      <c r="D56" s="99" t="s">
        <v>74</v>
      </c>
      <c r="E56" s="100"/>
      <c r="F56" s="101"/>
      <c r="G56" s="101"/>
    </row>
    <row r="57" spans="1:7" ht="15">
      <c r="A57" s="97"/>
      <c r="B57" s="128"/>
      <c r="C57" s="98"/>
      <c r="D57" s="99" t="s">
        <v>75</v>
      </c>
      <c r="E57" s="100">
        <v>355000</v>
      </c>
      <c r="F57" s="101">
        <v>355000</v>
      </c>
      <c r="G57" s="101">
        <v>0</v>
      </c>
    </row>
    <row r="58" spans="1:7" ht="15">
      <c r="A58" s="498">
        <v>750</v>
      </c>
      <c r="B58" s="494"/>
      <c r="C58" s="494"/>
      <c r="D58" s="494" t="s">
        <v>95</v>
      </c>
      <c r="E58" s="495">
        <f>E59+E62+E65+E78</f>
        <v>2733028</v>
      </c>
      <c r="F58" s="495">
        <f>F59+F62+F65+F78</f>
        <v>679795</v>
      </c>
      <c r="G58" s="495">
        <f>G59+G62+G65+G78</f>
        <v>2053233</v>
      </c>
    </row>
    <row r="59" spans="1:10" s="8" customFormat="1" ht="15">
      <c r="A59" s="136"/>
      <c r="B59" s="127">
        <v>75011</v>
      </c>
      <c r="C59" s="103"/>
      <c r="D59" s="94" t="s">
        <v>96</v>
      </c>
      <c r="E59" s="95">
        <f>E61</f>
        <v>42900</v>
      </c>
      <c r="F59" s="96">
        <f>F61</f>
        <v>42900</v>
      </c>
      <c r="G59" s="96">
        <v>0</v>
      </c>
      <c r="H59" s="9"/>
      <c r="I59" s="9"/>
      <c r="J59" s="9"/>
    </row>
    <row r="60" spans="1:7" ht="15">
      <c r="A60" s="97"/>
      <c r="B60" s="128"/>
      <c r="C60" s="98">
        <v>2110</v>
      </c>
      <c r="D60" s="99" t="s">
        <v>74</v>
      </c>
      <c r="E60" s="100"/>
      <c r="F60" s="101"/>
      <c r="G60" s="101"/>
    </row>
    <row r="61" spans="1:7" ht="15">
      <c r="A61" s="97"/>
      <c r="B61" s="128"/>
      <c r="C61" s="98"/>
      <c r="D61" s="99" t="s">
        <v>75</v>
      </c>
      <c r="E61" s="100">
        <v>42900</v>
      </c>
      <c r="F61" s="101">
        <v>42900</v>
      </c>
      <c r="G61" s="101">
        <v>0</v>
      </c>
    </row>
    <row r="62" spans="1:10" s="8" customFormat="1" ht="15">
      <c r="A62" s="134"/>
      <c r="B62" s="127">
        <v>75020</v>
      </c>
      <c r="C62" s="103"/>
      <c r="D62" s="94" t="s">
        <v>97</v>
      </c>
      <c r="E62" s="95">
        <f>F62+G62</f>
        <v>85000</v>
      </c>
      <c r="F62" s="96">
        <f>SUM(F63:F64)</f>
        <v>85000</v>
      </c>
      <c r="G62" s="95">
        <f>SUM(G63:G64)</f>
        <v>0</v>
      </c>
      <c r="H62" s="9"/>
      <c r="I62" s="9"/>
      <c r="J62" s="9"/>
    </row>
    <row r="63" spans="1:7" ht="15">
      <c r="A63" s="97"/>
      <c r="B63" s="128"/>
      <c r="C63" s="108" t="s">
        <v>3</v>
      </c>
      <c r="D63" s="99" t="s">
        <v>372</v>
      </c>
      <c r="E63" s="100">
        <v>60000</v>
      </c>
      <c r="F63" s="101">
        <v>60000</v>
      </c>
      <c r="G63" s="101">
        <v>0</v>
      </c>
    </row>
    <row r="64" spans="1:7" ht="15">
      <c r="A64" s="97"/>
      <c r="B64" s="128"/>
      <c r="C64" s="108" t="s">
        <v>84</v>
      </c>
      <c r="D64" s="99" t="s">
        <v>378</v>
      </c>
      <c r="E64" s="100">
        <f>F64</f>
        <v>25000</v>
      </c>
      <c r="F64" s="101">
        <v>25000</v>
      </c>
      <c r="G64" s="101">
        <v>0</v>
      </c>
    </row>
    <row r="65" spans="1:7" ht="15">
      <c r="A65" s="416"/>
      <c r="B65" s="105">
        <v>75045</v>
      </c>
      <c r="C65" s="103"/>
      <c r="D65" s="94" t="s">
        <v>98</v>
      </c>
      <c r="E65" s="95">
        <f>E67+E69</f>
        <v>23500</v>
      </c>
      <c r="F65" s="96">
        <f>F67+F69</f>
        <v>23500</v>
      </c>
      <c r="G65" s="96">
        <v>0</v>
      </c>
    </row>
    <row r="66" spans="1:7" ht="15">
      <c r="A66" s="416"/>
      <c r="B66" s="97"/>
      <c r="C66" s="98">
        <v>2110</v>
      </c>
      <c r="D66" s="99" t="s">
        <v>74</v>
      </c>
      <c r="E66" s="100"/>
      <c r="F66" s="101"/>
      <c r="G66" s="101"/>
    </row>
    <row r="67" spans="1:7" ht="15">
      <c r="A67" s="416"/>
      <c r="B67" s="97"/>
      <c r="C67" s="98"/>
      <c r="D67" s="99" t="s">
        <v>75</v>
      </c>
      <c r="E67" s="100">
        <v>23000</v>
      </c>
      <c r="F67" s="101">
        <v>23000</v>
      </c>
      <c r="G67" s="101">
        <v>0</v>
      </c>
    </row>
    <row r="68" spans="1:7" ht="15">
      <c r="A68" s="416"/>
      <c r="B68" s="126"/>
      <c r="C68" s="98">
        <v>2120</v>
      </c>
      <c r="D68" s="99" t="s">
        <v>99</v>
      </c>
      <c r="E68" s="100"/>
      <c r="F68" s="101"/>
      <c r="G68" s="137"/>
    </row>
    <row r="69" spans="1:7" ht="15">
      <c r="A69" s="119"/>
      <c r="B69" s="120"/>
      <c r="C69" s="138"/>
      <c r="D69" s="99" t="s">
        <v>100</v>
      </c>
      <c r="E69" s="100">
        <v>500</v>
      </c>
      <c r="F69" s="101">
        <v>500</v>
      </c>
      <c r="G69" s="137">
        <v>0</v>
      </c>
    </row>
    <row r="70" spans="1:7" ht="15">
      <c r="A70" s="139"/>
      <c r="B70" s="143"/>
      <c r="C70" s="143"/>
      <c r="D70" s="140"/>
      <c r="E70" s="141"/>
      <c r="F70" s="142"/>
      <c r="G70" s="142"/>
    </row>
    <row r="71" spans="1:7" ht="15">
      <c r="A71" s="139"/>
      <c r="B71" s="143"/>
      <c r="C71" s="143"/>
      <c r="D71" s="140"/>
      <c r="E71" s="530"/>
      <c r="F71" s="142"/>
      <c r="G71" s="142"/>
    </row>
    <row r="72" spans="1:7" ht="15">
      <c r="A72" s="139"/>
      <c r="B72" s="143"/>
      <c r="C72" s="143"/>
      <c r="D72" s="140"/>
      <c r="E72" s="530"/>
      <c r="F72" s="142"/>
      <c r="G72" s="142"/>
    </row>
    <row r="73" spans="1:7" ht="15">
      <c r="A73" s="139"/>
      <c r="B73" s="143"/>
      <c r="C73" s="143"/>
      <c r="D73" s="140"/>
      <c r="E73" s="530" t="s">
        <v>398</v>
      </c>
      <c r="F73" s="142"/>
      <c r="G73" s="142"/>
    </row>
    <row r="74" spans="1:7" ht="15">
      <c r="A74" s="139"/>
      <c r="B74" s="143"/>
      <c r="C74" s="143"/>
      <c r="D74" s="140"/>
      <c r="E74" s="530"/>
      <c r="F74" s="142"/>
      <c r="G74" s="142"/>
    </row>
    <row r="75" spans="1:7" ht="15">
      <c r="A75" s="114" t="s">
        <v>1</v>
      </c>
      <c r="B75" s="115" t="s">
        <v>2</v>
      </c>
      <c r="C75" s="115" t="s">
        <v>19</v>
      </c>
      <c r="D75" s="116" t="s">
        <v>65</v>
      </c>
      <c r="E75" s="81" t="s">
        <v>66</v>
      </c>
      <c r="F75" s="117" t="s">
        <v>67</v>
      </c>
      <c r="G75" s="118"/>
    </row>
    <row r="76" spans="1:7" ht="15">
      <c r="A76" s="119"/>
      <c r="B76" s="120"/>
      <c r="C76" s="120"/>
      <c r="D76" s="121"/>
      <c r="E76" s="87" t="s">
        <v>410</v>
      </c>
      <c r="F76" s="164" t="s">
        <v>68</v>
      </c>
      <c r="G76" s="165" t="s">
        <v>69</v>
      </c>
    </row>
    <row r="77" spans="1:7" ht="12.75">
      <c r="A77" s="123">
        <v>1</v>
      </c>
      <c r="B77" s="123">
        <v>2</v>
      </c>
      <c r="C77" s="123">
        <v>3</v>
      </c>
      <c r="D77" s="123">
        <v>4</v>
      </c>
      <c r="E77" s="124">
        <v>5</v>
      </c>
      <c r="F77" s="123">
        <v>6</v>
      </c>
      <c r="G77" s="125">
        <v>7</v>
      </c>
    </row>
    <row r="78" spans="1:7" ht="15">
      <c r="A78" s="715"/>
      <c r="B78" s="692">
        <v>75095</v>
      </c>
      <c r="C78" s="127"/>
      <c r="D78" s="689" t="s">
        <v>207</v>
      </c>
      <c r="E78" s="690">
        <f>E85+E82</f>
        <v>2581628</v>
      </c>
      <c r="F78" s="691">
        <f>F82</f>
        <v>528395</v>
      </c>
      <c r="G78" s="691">
        <f>G85</f>
        <v>2053233</v>
      </c>
    </row>
    <row r="79" spans="1:7" ht="12.75">
      <c r="A79" s="715"/>
      <c r="B79" s="716"/>
      <c r="C79" s="687">
        <v>2057</v>
      </c>
      <c r="D79" s="717" t="s">
        <v>432</v>
      </c>
      <c r="E79" s="718"/>
      <c r="F79" s="719"/>
      <c r="G79" s="719"/>
    </row>
    <row r="80" spans="1:7" ht="12.75">
      <c r="A80" s="715"/>
      <c r="B80" s="716"/>
      <c r="C80" s="687"/>
      <c r="D80" s="717" t="s">
        <v>433</v>
      </c>
      <c r="E80" s="718"/>
      <c r="F80" s="719"/>
      <c r="G80" s="719"/>
    </row>
    <row r="81" spans="1:7" ht="12.75">
      <c r="A81" s="715"/>
      <c r="B81" s="716"/>
      <c r="C81" s="687"/>
      <c r="D81" s="717" t="s">
        <v>434</v>
      </c>
      <c r="E81" s="718"/>
      <c r="F81" s="719"/>
      <c r="G81" s="719"/>
    </row>
    <row r="82" spans="1:7" ht="12.75">
      <c r="A82" s="715"/>
      <c r="B82" s="716"/>
      <c r="C82" s="687"/>
      <c r="D82" s="717" t="s">
        <v>435</v>
      </c>
      <c r="E82" s="718">
        <v>528395</v>
      </c>
      <c r="F82" s="719">
        <v>528395</v>
      </c>
      <c r="G82" s="719"/>
    </row>
    <row r="83" spans="1:7" ht="12.75">
      <c r="A83" s="715"/>
      <c r="B83" s="720"/>
      <c r="C83" s="687">
        <v>6257</v>
      </c>
      <c r="D83" s="147" t="s">
        <v>412</v>
      </c>
      <c r="E83" s="721"/>
      <c r="F83" s="688"/>
      <c r="G83" s="688"/>
    </row>
    <row r="84" spans="1:7" ht="12.75">
      <c r="A84" s="715"/>
      <c r="B84" s="720"/>
      <c r="C84" s="687"/>
      <c r="D84" s="147" t="s">
        <v>413</v>
      </c>
      <c r="E84" s="721"/>
      <c r="F84" s="688"/>
      <c r="G84" s="688"/>
    </row>
    <row r="85" spans="1:7" ht="12.75">
      <c r="A85" s="722"/>
      <c r="B85" s="720"/>
      <c r="C85" s="687"/>
      <c r="D85" s="147" t="s">
        <v>414</v>
      </c>
      <c r="E85" s="721">
        <v>2053233</v>
      </c>
      <c r="F85" s="688">
        <v>0</v>
      </c>
      <c r="G85" s="688">
        <v>2053233</v>
      </c>
    </row>
    <row r="86" spans="1:10" s="7" customFormat="1" ht="15">
      <c r="A86" s="497">
        <v>754</v>
      </c>
      <c r="B86" s="498"/>
      <c r="C86" s="498"/>
      <c r="D86" s="505" t="s">
        <v>101</v>
      </c>
      <c r="E86" s="506"/>
      <c r="F86" s="507"/>
      <c r="G86" s="507"/>
      <c r="H86" s="5"/>
      <c r="I86" s="5"/>
      <c r="J86" s="5"/>
    </row>
    <row r="87" spans="1:7" ht="15">
      <c r="A87" s="502"/>
      <c r="B87" s="502"/>
      <c r="C87" s="502"/>
      <c r="D87" s="508" t="s">
        <v>102</v>
      </c>
      <c r="E87" s="503">
        <f>E88</f>
        <v>3504000</v>
      </c>
      <c r="F87" s="504">
        <f>F88</f>
        <v>3504000</v>
      </c>
      <c r="G87" s="504">
        <f>G88</f>
        <v>0</v>
      </c>
    </row>
    <row r="88" spans="1:7" ht="15">
      <c r="A88" s="104"/>
      <c r="B88" s="107">
        <v>75411</v>
      </c>
      <c r="C88" s="93"/>
      <c r="D88" s="150" t="s">
        <v>103</v>
      </c>
      <c r="E88" s="151">
        <f>E90</f>
        <v>3504000</v>
      </c>
      <c r="F88" s="96">
        <f>F90</f>
        <v>3504000</v>
      </c>
      <c r="G88" s="96">
        <f>G90</f>
        <v>0</v>
      </c>
    </row>
    <row r="89" spans="1:10" s="8" customFormat="1" ht="15">
      <c r="A89" s="110"/>
      <c r="B89" s="97"/>
      <c r="C89" s="98">
        <v>2110</v>
      </c>
      <c r="D89" s="99" t="s">
        <v>74</v>
      </c>
      <c r="E89" s="100"/>
      <c r="F89" s="101"/>
      <c r="G89" s="101"/>
      <c r="H89" s="9"/>
      <c r="I89" s="9"/>
      <c r="J89" s="9"/>
    </row>
    <row r="90" spans="1:7" ht="15">
      <c r="A90" s="152"/>
      <c r="B90" s="113"/>
      <c r="C90" s="98"/>
      <c r="D90" s="99" t="s">
        <v>75</v>
      </c>
      <c r="E90" s="100">
        <v>3504000</v>
      </c>
      <c r="F90" s="101">
        <v>3504000</v>
      </c>
      <c r="G90" s="101">
        <v>0</v>
      </c>
    </row>
    <row r="91" spans="1:7" ht="15">
      <c r="A91" s="494">
        <v>755</v>
      </c>
      <c r="B91" s="494"/>
      <c r="C91" s="694"/>
      <c r="D91" s="509" t="s">
        <v>420</v>
      </c>
      <c r="E91" s="506">
        <f>E92</f>
        <v>125208</v>
      </c>
      <c r="F91" s="507">
        <f>F92</f>
        <v>125208</v>
      </c>
      <c r="G91" s="507">
        <v>0</v>
      </c>
    </row>
    <row r="92" spans="1:7" ht="15">
      <c r="A92" s="107"/>
      <c r="B92" s="107">
        <v>75515</v>
      </c>
      <c r="C92" s="135"/>
      <c r="D92" s="695" t="s">
        <v>421</v>
      </c>
      <c r="E92" s="169">
        <f>E94</f>
        <v>125208</v>
      </c>
      <c r="F92" s="170">
        <f>F94</f>
        <v>125208</v>
      </c>
      <c r="G92" s="170">
        <v>0</v>
      </c>
    </row>
    <row r="93" spans="1:7" ht="15">
      <c r="A93" s="97"/>
      <c r="B93" s="97"/>
      <c r="C93" s="693">
        <v>2110</v>
      </c>
      <c r="D93" s="99" t="s">
        <v>74</v>
      </c>
      <c r="E93" s="148"/>
      <c r="F93" s="149"/>
      <c r="G93" s="149"/>
    </row>
    <row r="94" spans="1:7" ht="15">
      <c r="A94" s="97"/>
      <c r="B94" s="97"/>
      <c r="C94" s="693"/>
      <c r="D94" s="99" t="s">
        <v>75</v>
      </c>
      <c r="E94" s="148">
        <v>125208</v>
      </c>
      <c r="F94" s="149">
        <v>125208</v>
      </c>
      <c r="G94" s="149">
        <v>0</v>
      </c>
    </row>
    <row r="95" spans="1:7" ht="15">
      <c r="A95" s="498">
        <v>756</v>
      </c>
      <c r="B95" s="505"/>
      <c r="C95" s="498"/>
      <c r="D95" s="509" t="s">
        <v>104</v>
      </c>
      <c r="E95" s="506"/>
      <c r="F95" s="507"/>
      <c r="G95" s="507"/>
    </row>
    <row r="96" spans="1:7" ht="15">
      <c r="A96" s="497"/>
      <c r="B96" s="510"/>
      <c r="C96" s="497"/>
      <c r="D96" s="511" t="s">
        <v>105</v>
      </c>
      <c r="E96" s="512"/>
      <c r="F96" s="513"/>
      <c r="G96" s="513"/>
    </row>
    <row r="97" spans="1:7" ht="15">
      <c r="A97" s="502"/>
      <c r="B97" s="510"/>
      <c r="C97" s="502"/>
      <c r="D97" s="514" t="s">
        <v>106</v>
      </c>
      <c r="E97" s="503">
        <f>E99+E102</f>
        <v>8699949</v>
      </c>
      <c r="F97" s="504">
        <f>F99+F102</f>
        <v>8699949</v>
      </c>
      <c r="G97" s="504">
        <v>0</v>
      </c>
    </row>
    <row r="98" spans="1:7" ht="15">
      <c r="A98" s="153"/>
      <c r="B98" s="105">
        <v>75618</v>
      </c>
      <c r="C98" s="103"/>
      <c r="D98" s="154" t="s">
        <v>268</v>
      </c>
      <c r="E98" s="95"/>
      <c r="F98" s="96"/>
      <c r="G98" s="96"/>
    </row>
    <row r="99" spans="1:7" ht="15">
      <c r="A99" s="155"/>
      <c r="B99" s="107"/>
      <c r="C99" s="93"/>
      <c r="D99" s="156" t="s">
        <v>269</v>
      </c>
      <c r="E99" s="151">
        <f>E100+E101</f>
        <v>900000</v>
      </c>
      <c r="F99" s="157">
        <f>F100+F101</f>
        <v>900000</v>
      </c>
      <c r="G99" s="157">
        <v>0</v>
      </c>
    </row>
    <row r="100" spans="1:7" ht="15">
      <c r="A100" s="155"/>
      <c r="B100" s="107"/>
      <c r="C100" s="158" t="s">
        <v>270</v>
      </c>
      <c r="D100" s="159" t="s">
        <v>271</v>
      </c>
      <c r="E100" s="160">
        <v>780000</v>
      </c>
      <c r="F100" s="161">
        <v>780000</v>
      </c>
      <c r="G100" s="161">
        <v>0</v>
      </c>
    </row>
    <row r="101" spans="1:7" ht="15">
      <c r="A101" s="155"/>
      <c r="B101" s="150"/>
      <c r="C101" s="158" t="s">
        <v>367</v>
      </c>
      <c r="D101" s="159" t="s">
        <v>368</v>
      </c>
      <c r="E101" s="160">
        <v>120000</v>
      </c>
      <c r="F101" s="161">
        <v>120000</v>
      </c>
      <c r="G101" s="161"/>
    </row>
    <row r="102" spans="1:7" ht="15">
      <c r="A102" s="134"/>
      <c r="B102" s="107">
        <v>75622</v>
      </c>
      <c r="C102" s="93"/>
      <c r="D102" s="150" t="s">
        <v>107</v>
      </c>
      <c r="E102" s="95">
        <f>E103+E104</f>
        <v>7799949</v>
      </c>
      <c r="F102" s="96">
        <f>F103+F104</f>
        <v>7799949</v>
      </c>
      <c r="G102" s="96">
        <v>0</v>
      </c>
    </row>
    <row r="103" spans="1:10" s="8" customFormat="1" ht="15">
      <c r="A103" s="97"/>
      <c r="B103" s="97"/>
      <c r="C103" s="108" t="s">
        <v>108</v>
      </c>
      <c r="D103" s="99" t="s">
        <v>373</v>
      </c>
      <c r="E103" s="100">
        <v>7649949</v>
      </c>
      <c r="F103" s="101">
        <v>7649949</v>
      </c>
      <c r="G103" s="101">
        <v>0</v>
      </c>
      <c r="H103" s="9"/>
      <c r="I103" s="9"/>
      <c r="J103" s="9"/>
    </row>
    <row r="104" spans="1:7" ht="15">
      <c r="A104" s="113"/>
      <c r="B104" s="113"/>
      <c r="C104" s="108" t="s">
        <v>109</v>
      </c>
      <c r="D104" s="99" t="s">
        <v>374</v>
      </c>
      <c r="E104" s="100">
        <v>150000</v>
      </c>
      <c r="F104" s="101">
        <v>150000</v>
      </c>
      <c r="G104" s="101">
        <v>0</v>
      </c>
    </row>
    <row r="105" spans="1:7" ht="15">
      <c r="A105" s="497">
        <v>758</v>
      </c>
      <c r="B105" s="497"/>
      <c r="C105" s="494"/>
      <c r="D105" s="494" t="s">
        <v>110</v>
      </c>
      <c r="E105" s="495">
        <f>E106+E108+E110</f>
        <v>32932119</v>
      </c>
      <c r="F105" s="495">
        <f>F106+F108+F110</f>
        <v>32932119</v>
      </c>
      <c r="G105" s="496">
        <v>0</v>
      </c>
    </row>
    <row r="106" spans="1:7" ht="15">
      <c r="A106" s="136"/>
      <c r="B106" s="127">
        <v>75801</v>
      </c>
      <c r="C106" s="103"/>
      <c r="D106" s="94" t="s">
        <v>111</v>
      </c>
      <c r="E106" s="95">
        <f>E107</f>
        <v>23360972</v>
      </c>
      <c r="F106" s="95">
        <f>F107</f>
        <v>23360972</v>
      </c>
      <c r="G106" s="96">
        <v>0</v>
      </c>
    </row>
    <row r="107" spans="1:7" ht="15">
      <c r="A107" s="97"/>
      <c r="B107" s="129"/>
      <c r="C107" s="98">
        <v>2920</v>
      </c>
      <c r="D107" s="99" t="s">
        <v>112</v>
      </c>
      <c r="E107" s="100">
        <v>23360972</v>
      </c>
      <c r="F107" s="100">
        <v>23360972</v>
      </c>
      <c r="G107" s="101">
        <v>0</v>
      </c>
    </row>
    <row r="108" spans="1:7" ht="15">
      <c r="A108" s="134"/>
      <c r="B108" s="127">
        <v>75803</v>
      </c>
      <c r="C108" s="103"/>
      <c r="D108" s="94" t="s">
        <v>113</v>
      </c>
      <c r="E108" s="95">
        <f>E109</f>
        <v>7377290</v>
      </c>
      <c r="F108" s="95">
        <f>F109</f>
        <v>7377290</v>
      </c>
      <c r="G108" s="96">
        <v>0</v>
      </c>
    </row>
    <row r="109" spans="1:7" ht="15">
      <c r="A109" s="97"/>
      <c r="B109" s="129"/>
      <c r="C109" s="98">
        <v>2920</v>
      </c>
      <c r="D109" s="99" t="s">
        <v>112</v>
      </c>
      <c r="E109" s="100">
        <v>7377290</v>
      </c>
      <c r="F109" s="100">
        <v>7377290</v>
      </c>
      <c r="G109" s="101">
        <v>0</v>
      </c>
    </row>
    <row r="110" spans="1:10" s="8" customFormat="1" ht="15">
      <c r="A110" s="134"/>
      <c r="B110" s="127">
        <v>75832</v>
      </c>
      <c r="C110" s="103"/>
      <c r="D110" s="94" t="s">
        <v>114</v>
      </c>
      <c r="E110" s="95">
        <f>E111</f>
        <v>2193857</v>
      </c>
      <c r="F110" s="95">
        <f>F111</f>
        <v>2193857</v>
      </c>
      <c r="G110" s="96">
        <v>0</v>
      </c>
      <c r="H110" s="9"/>
      <c r="I110" s="9"/>
      <c r="J110" s="9"/>
    </row>
    <row r="111" spans="1:7" ht="15">
      <c r="A111" s="113"/>
      <c r="B111" s="129"/>
      <c r="C111" s="98">
        <v>2920</v>
      </c>
      <c r="D111" s="99" t="s">
        <v>112</v>
      </c>
      <c r="E111" s="100">
        <v>2193857</v>
      </c>
      <c r="F111" s="100">
        <v>2193857</v>
      </c>
      <c r="G111" s="101">
        <v>0</v>
      </c>
    </row>
    <row r="112" spans="1:7" ht="15">
      <c r="A112" s="143"/>
      <c r="B112" s="143"/>
      <c r="C112" s="143"/>
      <c r="D112" s="140"/>
      <c r="E112" s="530" t="s">
        <v>418</v>
      </c>
      <c r="F112" s="141"/>
      <c r="G112" s="142"/>
    </row>
    <row r="113" spans="1:7" ht="15">
      <c r="A113" s="143"/>
      <c r="B113" s="143"/>
      <c r="C113" s="143"/>
      <c r="D113" s="140"/>
      <c r="E113" s="141"/>
      <c r="F113" s="141"/>
      <c r="G113" s="142"/>
    </row>
    <row r="114" spans="1:7" ht="15">
      <c r="A114" s="114" t="s">
        <v>1</v>
      </c>
      <c r="B114" s="115" t="s">
        <v>2</v>
      </c>
      <c r="C114" s="115" t="s">
        <v>19</v>
      </c>
      <c r="D114" s="116" t="s">
        <v>65</v>
      </c>
      <c r="E114" s="81" t="s">
        <v>66</v>
      </c>
      <c r="F114" s="117" t="s">
        <v>67</v>
      </c>
      <c r="G114" s="118"/>
    </row>
    <row r="115" spans="1:7" ht="15">
      <c r="A115" s="119"/>
      <c r="B115" s="120"/>
      <c r="C115" s="120"/>
      <c r="D115" s="121"/>
      <c r="E115" s="87" t="s">
        <v>410</v>
      </c>
      <c r="F115" s="115" t="s">
        <v>68</v>
      </c>
      <c r="G115" s="122" t="s">
        <v>69</v>
      </c>
    </row>
    <row r="116" spans="1:7" ht="12.75">
      <c r="A116" s="123">
        <v>1</v>
      </c>
      <c r="B116" s="123">
        <v>2</v>
      </c>
      <c r="C116" s="123">
        <v>3</v>
      </c>
      <c r="D116" s="123">
        <v>4</v>
      </c>
      <c r="E116" s="124">
        <v>5</v>
      </c>
      <c r="F116" s="123">
        <v>6</v>
      </c>
      <c r="G116" s="125">
        <v>7</v>
      </c>
    </row>
    <row r="117" spans="1:10" s="8" customFormat="1" ht="15">
      <c r="A117" s="497">
        <v>801</v>
      </c>
      <c r="B117" s="497"/>
      <c r="C117" s="494"/>
      <c r="D117" s="494" t="s">
        <v>277</v>
      </c>
      <c r="E117" s="495">
        <f>E118+E121</f>
        <v>125426</v>
      </c>
      <c r="F117" s="496">
        <f>F118+F121</f>
        <v>125426</v>
      </c>
      <c r="G117" s="496">
        <f>G118+G121</f>
        <v>0</v>
      </c>
      <c r="H117" s="9"/>
      <c r="I117" s="9"/>
      <c r="J117" s="9"/>
    </row>
    <row r="118" spans="1:7" ht="15">
      <c r="A118" s="136"/>
      <c r="B118" s="127">
        <v>80120</v>
      </c>
      <c r="C118" s="103"/>
      <c r="D118" s="94" t="s">
        <v>116</v>
      </c>
      <c r="E118" s="95">
        <f>E119+E120</f>
        <v>25426</v>
      </c>
      <c r="F118" s="96">
        <f>F119+F120</f>
        <v>25426</v>
      </c>
      <c r="G118" s="96">
        <v>0</v>
      </c>
    </row>
    <row r="119" spans="1:7" ht="15">
      <c r="A119" s="97"/>
      <c r="B119" s="128"/>
      <c r="C119" s="108" t="s">
        <v>117</v>
      </c>
      <c r="D119" s="99" t="s">
        <v>118</v>
      </c>
      <c r="E119" s="100">
        <v>564</v>
      </c>
      <c r="F119" s="101">
        <v>564</v>
      </c>
      <c r="G119" s="101">
        <v>0</v>
      </c>
    </row>
    <row r="120" spans="1:10" s="8" customFormat="1" ht="15">
      <c r="A120" s="97"/>
      <c r="B120" s="129"/>
      <c r="C120" s="108" t="s">
        <v>4</v>
      </c>
      <c r="D120" s="99" t="s">
        <v>5</v>
      </c>
      <c r="E120" s="100">
        <v>24862</v>
      </c>
      <c r="F120" s="101">
        <v>24862</v>
      </c>
      <c r="G120" s="101">
        <v>0</v>
      </c>
      <c r="H120" s="9"/>
      <c r="I120" s="9"/>
      <c r="J120" s="9"/>
    </row>
    <row r="121" spans="1:7" ht="15">
      <c r="A121" s="126"/>
      <c r="B121" s="127">
        <v>80130</v>
      </c>
      <c r="C121" s="103"/>
      <c r="D121" s="94" t="s">
        <v>119</v>
      </c>
      <c r="E121" s="95">
        <f>E122+E123+E124</f>
        <v>100000</v>
      </c>
      <c r="F121" s="96">
        <f>F122+F123+F124</f>
        <v>100000</v>
      </c>
      <c r="G121" s="96">
        <v>0</v>
      </c>
    </row>
    <row r="122" spans="1:7" ht="15">
      <c r="A122" s="126"/>
      <c r="B122" s="128"/>
      <c r="C122" s="108" t="s">
        <v>117</v>
      </c>
      <c r="D122" s="99" t="s">
        <v>118</v>
      </c>
      <c r="E122" s="100">
        <v>500</v>
      </c>
      <c r="F122" s="101">
        <v>500</v>
      </c>
      <c r="G122" s="101">
        <v>0</v>
      </c>
    </row>
    <row r="123" spans="1:10" s="8" customFormat="1" ht="15">
      <c r="A123" s="126"/>
      <c r="B123" s="128"/>
      <c r="C123" s="108" t="s">
        <v>4</v>
      </c>
      <c r="D123" s="99" t="s">
        <v>5</v>
      </c>
      <c r="E123" s="100">
        <v>98500</v>
      </c>
      <c r="F123" s="101">
        <v>98500</v>
      </c>
      <c r="G123" s="101">
        <v>0</v>
      </c>
      <c r="H123" s="9"/>
      <c r="I123" s="9"/>
      <c r="J123" s="9"/>
    </row>
    <row r="124" spans="1:7" ht="15">
      <c r="A124" s="120"/>
      <c r="B124" s="129"/>
      <c r="C124" s="162" t="s">
        <v>120</v>
      </c>
      <c r="D124" s="99" t="s">
        <v>85</v>
      </c>
      <c r="E124" s="163">
        <v>1000</v>
      </c>
      <c r="F124" s="101">
        <v>1000</v>
      </c>
      <c r="G124" s="101">
        <v>0</v>
      </c>
    </row>
    <row r="125" spans="1:7" ht="15">
      <c r="A125" s="497">
        <v>851</v>
      </c>
      <c r="B125" s="498"/>
      <c r="C125" s="494"/>
      <c r="D125" s="494" t="s">
        <v>121</v>
      </c>
      <c r="E125" s="495">
        <f>E126+E131</f>
        <v>2286300</v>
      </c>
      <c r="F125" s="496">
        <f>F126+F131</f>
        <v>2286300</v>
      </c>
      <c r="G125" s="496">
        <v>0</v>
      </c>
    </row>
    <row r="126" spans="1:7" ht="15">
      <c r="A126" s="105"/>
      <c r="B126" s="127">
        <v>85111</v>
      </c>
      <c r="C126" s="103"/>
      <c r="D126" s="94" t="s">
        <v>276</v>
      </c>
      <c r="E126" s="95">
        <f>E128+E129</f>
        <v>380300</v>
      </c>
      <c r="F126" s="96">
        <f>F128+F129</f>
        <v>380300</v>
      </c>
      <c r="G126" s="96">
        <v>0</v>
      </c>
    </row>
    <row r="127" spans="1:7" ht="15">
      <c r="A127" s="107"/>
      <c r="B127" s="135"/>
      <c r="C127" s="108" t="s">
        <v>275</v>
      </c>
      <c r="D127" s="99" t="s">
        <v>370</v>
      </c>
      <c r="E127" s="100"/>
      <c r="F127" s="101"/>
      <c r="G127" s="101"/>
    </row>
    <row r="128" spans="1:7" ht="15">
      <c r="A128" s="107"/>
      <c r="B128" s="135"/>
      <c r="C128" s="108"/>
      <c r="D128" s="99" t="s">
        <v>83</v>
      </c>
      <c r="E128" s="100"/>
      <c r="F128" s="101"/>
      <c r="G128" s="101"/>
    </row>
    <row r="129" spans="1:7" ht="15">
      <c r="A129" s="107"/>
      <c r="B129" s="135"/>
      <c r="C129" s="108"/>
      <c r="D129" s="99" t="s">
        <v>371</v>
      </c>
      <c r="E129" s="100">
        <v>380300</v>
      </c>
      <c r="F129" s="101">
        <v>380300</v>
      </c>
      <c r="G129" s="101">
        <v>0</v>
      </c>
    </row>
    <row r="130" spans="1:7" ht="15">
      <c r="A130" s="134"/>
      <c r="B130" s="127">
        <v>85156</v>
      </c>
      <c r="C130" s="103"/>
      <c r="D130" s="94" t="s">
        <v>122</v>
      </c>
      <c r="E130" s="95"/>
      <c r="F130" s="96"/>
      <c r="G130" s="96"/>
    </row>
    <row r="131" spans="1:7" ht="15">
      <c r="A131" s="134"/>
      <c r="B131" s="135"/>
      <c r="C131" s="103"/>
      <c r="D131" s="94" t="s">
        <v>123</v>
      </c>
      <c r="E131" s="95">
        <f>E133</f>
        <v>1906000</v>
      </c>
      <c r="F131" s="96">
        <f>F133</f>
        <v>1906000</v>
      </c>
      <c r="G131" s="96">
        <v>0</v>
      </c>
    </row>
    <row r="132" spans="1:10" s="8" customFormat="1" ht="15">
      <c r="A132" s="97"/>
      <c r="B132" s="128"/>
      <c r="C132" s="98">
        <v>2110</v>
      </c>
      <c r="D132" s="99" t="s">
        <v>74</v>
      </c>
      <c r="E132" s="100"/>
      <c r="F132" s="101"/>
      <c r="G132" s="101"/>
      <c r="H132" s="9"/>
      <c r="I132" s="9"/>
      <c r="J132" s="9"/>
    </row>
    <row r="133" spans="1:10" s="8" customFormat="1" ht="15">
      <c r="A133" s="97"/>
      <c r="B133" s="129"/>
      <c r="C133" s="98"/>
      <c r="D133" s="99" t="s">
        <v>75</v>
      </c>
      <c r="E133" s="100">
        <v>1906000</v>
      </c>
      <c r="F133" s="101">
        <v>1906000</v>
      </c>
      <c r="G133" s="101">
        <v>0</v>
      </c>
      <c r="H133" s="9"/>
      <c r="I133" s="9"/>
      <c r="J133" s="9"/>
    </row>
    <row r="134" spans="1:7" ht="15">
      <c r="A134" s="498">
        <v>852</v>
      </c>
      <c r="B134" s="494"/>
      <c r="C134" s="494"/>
      <c r="D134" s="494" t="s">
        <v>124</v>
      </c>
      <c r="E134" s="495">
        <f>E135+E139</f>
        <v>6719700</v>
      </c>
      <c r="F134" s="496">
        <f>F135+F139</f>
        <v>6719700</v>
      </c>
      <c r="G134" s="496">
        <v>0</v>
      </c>
    </row>
    <row r="135" spans="1:7" ht="15">
      <c r="A135" s="104"/>
      <c r="B135" s="105">
        <v>85202</v>
      </c>
      <c r="C135" s="103"/>
      <c r="D135" s="94" t="s">
        <v>126</v>
      </c>
      <c r="E135" s="95">
        <f>E136+E138</f>
        <v>6719700</v>
      </c>
      <c r="F135" s="96">
        <f>F136+F138</f>
        <v>6719700</v>
      </c>
      <c r="G135" s="96">
        <v>0</v>
      </c>
    </row>
    <row r="136" spans="1:10" s="8" customFormat="1" ht="15">
      <c r="A136" s="110"/>
      <c r="B136" s="97"/>
      <c r="C136" s="108" t="s">
        <v>4</v>
      </c>
      <c r="D136" s="99" t="s">
        <v>5</v>
      </c>
      <c r="E136" s="100">
        <v>4622700</v>
      </c>
      <c r="F136" s="101">
        <v>4622700</v>
      </c>
      <c r="G136" s="101">
        <v>0</v>
      </c>
      <c r="H136" s="9"/>
      <c r="I136" s="9"/>
      <c r="J136" s="9"/>
    </row>
    <row r="137" spans="1:7" ht="15">
      <c r="A137" s="110"/>
      <c r="B137" s="97"/>
      <c r="C137" s="98">
        <v>2130</v>
      </c>
      <c r="D137" s="99" t="s">
        <v>127</v>
      </c>
      <c r="E137" s="100"/>
      <c r="F137" s="101"/>
      <c r="G137" s="101"/>
    </row>
    <row r="138" spans="1:7" ht="15">
      <c r="A138" s="110"/>
      <c r="B138" s="113"/>
      <c r="C138" s="98"/>
      <c r="D138" s="99" t="s">
        <v>128</v>
      </c>
      <c r="E138" s="100">
        <v>2097000</v>
      </c>
      <c r="F138" s="101">
        <v>2097000</v>
      </c>
      <c r="G138" s="101">
        <v>0</v>
      </c>
    </row>
    <row r="139" spans="1:7" ht="15">
      <c r="A139" s="97"/>
      <c r="B139" s="135">
        <v>85205</v>
      </c>
      <c r="C139" s="167"/>
      <c r="D139" s="168" t="s">
        <v>130</v>
      </c>
      <c r="E139" s="169">
        <f>E141</f>
        <v>0</v>
      </c>
      <c r="F139" s="170">
        <f>F141</f>
        <v>0</v>
      </c>
      <c r="G139" s="170">
        <v>0</v>
      </c>
    </row>
    <row r="140" spans="1:10" s="8" customFormat="1" ht="15">
      <c r="A140" s="97"/>
      <c r="B140" s="128"/>
      <c r="C140" s="146">
        <v>2110</v>
      </c>
      <c r="D140" s="99" t="s">
        <v>74</v>
      </c>
      <c r="E140" s="148"/>
      <c r="F140" s="149"/>
      <c r="G140" s="149"/>
      <c r="H140" s="9"/>
      <c r="I140" s="9"/>
      <c r="J140" s="9"/>
    </row>
    <row r="141" spans="1:7" ht="15">
      <c r="A141" s="113"/>
      <c r="B141" s="129"/>
      <c r="C141" s="108"/>
      <c r="D141" s="99" t="s">
        <v>75</v>
      </c>
      <c r="E141" s="100">
        <v>0</v>
      </c>
      <c r="F141" s="101">
        <v>0</v>
      </c>
      <c r="G141" s="101">
        <v>0</v>
      </c>
    </row>
    <row r="142" spans="1:7" ht="15">
      <c r="A142" s="143"/>
      <c r="B142" s="143"/>
      <c r="C142" s="144"/>
      <c r="D142" s="140"/>
      <c r="E142" s="141"/>
      <c r="F142" s="142"/>
      <c r="G142" s="142"/>
    </row>
    <row r="143" spans="1:7" ht="15">
      <c r="A143" s="143"/>
      <c r="B143" s="143"/>
      <c r="C143" s="144"/>
      <c r="D143" s="140"/>
      <c r="E143" s="141"/>
      <c r="F143" s="142"/>
      <c r="G143" s="142"/>
    </row>
    <row r="144" spans="1:7" ht="15">
      <c r="A144" s="143"/>
      <c r="B144" s="143"/>
      <c r="C144" s="144"/>
      <c r="D144" s="140"/>
      <c r="E144" s="141"/>
      <c r="F144" s="142"/>
      <c r="G144" s="142"/>
    </row>
    <row r="145" spans="1:7" ht="15">
      <c r="A145" s="143"/>
      <c r="B145" s="143"/>
      <c r="C145" s="144"/>
      <c r="D145" s="140"/>
      <c r="E145" s="141"/>
      <c r="F145" s="142"/>
      <c r="G145" s="142"/>
    </row>
    <row r="146" spans="1:7" ht="15">
      <c r="A146" s="143"/>
      <c r="B146" s="143"/>
      <c r="C146" s="144"/>
      <c r="D146" s="140"/>
      <c r="E146" s="141"/>
      <c r="F146" s="142"/>
      <c r="G146" s="142"/>
    </row>
    <row r="147" spans="1:7" ht="15">
      <c r="A147" s="143"/>
      <c r="B147" s="143"/>
      <c r="C147" s="144"/>
      <c r="D147" s="140"/>
      <c r="E147" s="141"/>
      <c r="F147" s="142"/>
      <c r="G147" s="142"/>
    </row>
    <row r="148" spans="1:7" ht="15">
      <c r="A148" s="143"/>
      <c r="B148" s="143"/>
      <c r="C148" s="144"/>
      <c r="D148" s="140"/>
      <c r="E148" s="141"/>
      <c r="F148" s="142"/>
      <c r="G148" s="142"/>
    </row>
    <row r="149" spans="1:7" ht="15">
      <c r="A149" s="143"/>
      <c r="B149" s="143"/>
      <c r="C149" s="144"/>
      <c r="D149" s="140"/>
      <c r="E149" s="530" t="s">
        <v>399</v>
      </c>
      <c r="F149" s="142"/>
      <c r="G149" s="142"/>
    </row>
    <row r="150" spans="1:7" ht="15">
      <c r="A150" s="143"/>
      <c r="B150" s="143"/>
      <c r="C150" s="144"/>
      <c r="D150" s="140"/>
      <c r="E150" s="530"/>
      <c r="F150" s="142"/>
      <c r="G150" s="142"/>
    </row>
    <row r="151" spans="1:7" ht="15">
      <c r="A151" s="114" t="s">
        <v>1</v>
      </c>
      <c r="B151" s="115" t="s">
        <v>2</v>
      </c>
      <c r="C151" s="115" t="s">
        <v>19</v>
      </c>
      <c r="D151" s="116" t="s">
        <v>65</v>
      </c>
      <c r="E151" s="81" t="s">
        <v>66</v>
      </c>
      <c r="F151" s="117" t="s">
        <v>67</v>
      </c>
      <c r="G151" s="118"/>
    </row>
    <row r="152" spans="1:7" ht="15">
      <c r="A152" s="119"/>
      <c r="B152" s="120"/>
      <c r="C152" s="120"/>
      <c r="D152" s="121"/>
      <c r="E152" s="87" t="s">
        <v>410</v>
      </c>
      <c r="F152" s="164" t="s">
        <v>68</v>
      </c>
      <c r="G152" s="165" t="s">
        <v>69</v>
      </c>
    </row>
    <row r="153" spans="1:7" ht="12.75">
      <c r="A153" s="123">
        <v>1</v>
      </c>
      <c r="B153" s="123">
        <v>2</v>
      </c>
      <c r="C153" s="123">
        <v>3</v>
      </c>
      <c r="D153" s="123">
        <v>4</v>
      </c>
      <c r="E153" s="124">
        <v>5</v>
      </c>
      <c r="F153" s="123">
        <v>6</v>
      </c>
      <c r="G153" s="125">
        <v>7</v>
      </c>
    </row>
    <row r="154" spans="1:7" ht="15">
      <c r="A154" s="497">
        <v>853</v>
      </c>
      <c r="B154" s="502"/>
      <c r="C154" s="502"/>
      <c r="D154" s="508" t="s">
        <v>250</v>
      </c>
      <c r="E154" s="503">
        <f>E155+E158</f>
        <v>443700</v>
      </c>
      <c r="F154" s="504">
        <f>F155+F158</f>
        <v>443700</v>
      </c>
      <c r="G154" s="504">
        <v>0</v>
      </c>
    </row>
    <row r="155" spans="1:7" ht="15">
      <c r="A155" s="136"/>
      <c r="B155" s="127">
        <v>85321</v>
      </c>
      <c r="C155" s="103"/>
      <c r="D155" s="94" t="s">
        <v>131</v>
      </c>
      <c r="E155" s="95">
        <v>111000</v>
      </c>
      <c r="F155" s="96">
        <v>111000</v>
      </c>
      <c r="G155" s="96">
        <v>0</v>
      </c>
    </row>
    <row r="156" spans="1:7" ht="15">
      <c r="A156" s="97"/>
      <c r="B156" s="128"/>
      <c r="C156" s="98">
        <v>2110</v>
      </c>
      <c r="D156" s="99" t="s">
        <v>74</v>
      </c>
      <c r="E156" s="100"/>
      <c r="F156" s="101"/>
      <c r="G156" s="101"/>
    </row>
    <row r="157" spans="1:7" ht="15">
      <c r="A157" s="97"/>
      <c r="B157" s="129"/>
      <c r="C157" s="98"/>
      <c r="D157" s="99" t="s">
        <v>75</v>
      </c>
      <c r="E157" s="100">
        <v>111000</v>
      </c>
      <c r="F157" s="101">
        <v>111000</v>
      </c>
      <c r="G157" s="101">
        <v>0</v>
      </c>
    </row>
    <row r="158" spans="1:7" ht="15">
      <c r="A158" s="134"/>
      <c r="B158" s="127">
        <v>85322</v>
      </c>
      <c r="C158" s="103"/>
      <c r="D158" s="94" t="s">
        <v>132</v>
      </c>
      <c r="E158" s="95">
        <f>E161</f>
        <v>332700</v>
      </c>
      <c r="F158" s="96">
        <f>F161</f>
        <v>332700</v>
      </c>
      <c r="G158" s="96">
        <v>0</v>
      </c>
    </row>
    <row r="159" spans="1:10" s="8" customFormat="1" ht="15">
      <c r="A159" s="97"/>
      <c r="B159" s="128"/>
      <c r="C159" s="98">
        <v>2690</v>
      </c>
      <c r="D159" s="109" t="s">
        <v>133</v>
      </c>
      <c r="E159" s="100"/>
      <c r="F159" s="101"/>
      <c r="G159" s="101"/>
      <c r="H159" s="9"/>
      <c r="I159" s="9"/>
      <c r="J159" s="9"/>
    </row>
    <row r="160" spans="1:7" ht="15">
      <c r="A160" s="97"/>
      <c r="B160" s="128"/>
      <c r="C160" s="98"/>
      <c r="D160" s="109" t="s">
        <v>134</v>
      </c>
      <c r="E160" s="100"/>
      <c r="F160" s="101"/>
      <c r="G160" s="101"/>
    </row>
    <row r="161" spans="1:7" ht="15">
      <c r="A161" s="97"/>
      <c r="B161" s="128"/>
      <c r="C161" s="98"/>
      <c r="D161" s="109" t="s">
        <v>135</v>
      </c>
      <c r="E161" s="100">
        <v>332700</v>
      </c>
      <c r="F161" s="101">
        <v>332700</v>
      </c>
      <c r="G161" s="101">
        <v>0</v>
      </c>
    </row>
    <row r="162" spans="1:7" ht="15">
      <c r="A162" s="494">
        <v>854</v>
      </c>
      <c r="B162" s="494"/>
      <c r="C162" s="494"/>
      <c r="D162" s="494" t="s">
        <v>136</v>
      </c>
      <c r="E162" s="495">
        <f>E163+E169+E171</f>
        <v>1359000</v>
      </c>
      <c r="F162" s="496">
        <f>F163+F169+F171</f>
        <v>1359000</v>
      </c>
      <c r="G162" s="496">
        <v>0</v>
      </c>
    </row>
    <row r="163" spans="1:7" ht="15">
      <c r="A163" s="136"/>
      <c r="B163" s="127">
        <v>85403</v>
      </c>
      <c r="C163" s="103"/>
      <c r="D163" s="94" t="s">
        <v>389</v>
      </c>
      <c r="E163" s="95">
        <f>SUM(E164:E168)</f>
        <v>95000</v>
      </c>
      <c r="F163" s="95">
        <f>SUM(F164:F168)</f>
        <v>95000</v>
      </c>
      <c r="G163" s="96">
        <v>0</v>
      </c>
    </row>
    <row r="164" spans="1:7" ht="15">
      <c r="A164" s="97"/>
      <c r="B164" s="128"/>
      <c r="C164" s="108" t="s">
        <v>125</v>
      </c>
      <c r="D164" s="109" t="s">
        <v>390</v>
      </c>
      <c r="E164" s="100">
        <v>0</v>
      </c>
      <c r="F164" s="100"/>
      <c r="G164" s="101"/>
    </row>
    <row r="165" spans="1:7" ht="15">
      <c r="A165" s="97"/>
      <c r="B165" s="128"/>
      <c r="C165" s="108" t="s">
        <v>82</v>
      </c>
      <c r="D165" s="99" t="s">
        <v>370</v>
      </c>
      <c r="E165" s="100"/>
      <c r="F165" s="100"/>
      <c r="G165" s="101">
        <v>0</v>
      </c>
    </row>
    <row r="166" spans="1:7" ht="15">
      <c r="A166" s="97"/>
      <c r="B166" s="128"/>
      <c r="C166" s="108"/>
      <c r="D166" s="99" t="s">
        <v>83</v>
      </c>
      <c r="E166" s="100"/>
      <c r="F166" s="100"/>
      <c r="G166" s="101"/>
    </row>
    <row r="167" spans="1:7" ht="15">
      <c r="A167" s="97"/>
      <c r="B167" s="128"/>
      <c r="C167" s="108"/>
      <c r="D167" s="99" t="s">
        <v>371</v>
      </c>
      <c r="E167" s="100">
        <v>30000</v>
      </c>
      <c r="F167" s="100">
        <v>30000</v>
      </c>
      <c r="G167" s="101">
        <v>0</v>
      </c>
    </row>
    <row r="168" spans="1:7" ht="15">
      <c r="A168" s="97"/>
      <c r="B168" s="128"/>
      <c r="C168" s="108" t="s">
        <v>4</v>
      </c>
      <c r="D168" s="109" t="s">
        <v>5</v>
      </c>
      <c r="E168" s="100">
        <v>65000</v>
      </c>
      <c r="F168" s="100">
        <v>65000</v>
      </c>
      <c r="G168" s="101">
        <v>0</v>
      </c>
    </row>
    <row r="169" spans="1:7" ht="15">
      <c r="A169" s="134"/>
      <c r="B169" s="127">
        <v>85410</v>
      </c>
      <c r="C169" s="103"/>
      <c r="D169" s="94" t="s">
        <v>138</v>
      </c>
      <c r="E169" s="95">
        <f>E170</f>
        <v>610000</v>
      </c>
      <c r="F169" s="95">
        <f>F170</f>
        <v>610000</v>
      </c>
      <c r="G169" s="96">
        <v>0</v>
      </c>
    </row>
    <row r="170" spans="1:7" ht="15">
      <c r="A170" s="97"/>
      <c r="B170" s="128"/>
      <c r="C170" s="108" t="s">
        <v>4</v>
      </c>
      <c r="D170" s="109" t="s">
        <v>5</v>
      </c>
      <c r="E170" s="100">
        <v>610000</v>
      </c>
      <c r="F170" s="100">
        <v>610000</v>
      </c>
      <c r="G170" s="101">
        <v>0</v>
      </c>
    </row>
    <row r="171" spans="1:7" ht="15">
      <c r="A171" s="134"/>
      <c r="B171" s="127">
        <v>85411</v>
      </c>
      <c r="C171" s="103"/>
      <c r="D171" s="94" t="s">
        <v>139</v>
      </c>
      <c r="E171" s="95">
        <f>E172+E173</f>
        <v>654000</v>
      </c>
      <c r="F171" s="95">
        <f>F172+F173</f>
        <v>654000</v>
      </c>
      <c r="G171" s="96">
        <v>0</v>
      </c>
    </row>
    <row r="172" spans="1:10" s="8" customFormat="1" ht="15">
      <c r="A172" s="97"/>
      <c r="B172" s="128"/>
      <c r="C172" s="108" t="s">
        <v>4</v>
      </c>
      <c r="D172" s="109" t="s">
        <v>5</v>
      </c>
      <c r="E172" s="100">
        <v>650000</v>
      </c>
      <c r="F172" s="100">
        <v>650000</v>
      </c>
      <c r="G172" s="101">
        <v>0</v>
      </c>
      <c r="H172" s="9"/>
      <c r="I172" s="9"/>
      <c r="J172" s="9"/>
    </row>
    <row r="173" spans="1:7" ht="15">
      <c r="A173" s="113"/>
      <c r="B173" s="129"/>
      <c r="C173" s="108" t="s">
        <v>84</v>
      </c>
      <c r="D173" s="109" t="s">
        <v>85</v>
      </c>
      <c r="E173" s="100">
        <v>4000</v>
      </c>
      <c r="F173" s="100">
        <v>4000</v>
      </c>
      <c r="G173" s="101">
        <v>0</v>
      </c>
    </row>
    <row r="174" spans="1:7" ht="15">
      <c r="A174" s="498">
        <v>855</v>
      </c>
      <c r="B174" s="494"/>
      <c r="C174" s="499"/>
      <c r="D174" s="494" t="s">
        <v>415</v>
      </c>
      <c r="E174" s="495">
        <f>E175+E182</f>
        <v>1798606</v>
      </c>
      <c r="F174" s="495">
        <f>F175+F182</f>
        <v>1798606</v>
      </c>
      <c r="G174" s="496">
        <v>0</v>
      </c>
    </row>
    <row r="175" spans="1:7" ht="15">
      <c r="A175" s="105"/>
      <c r="B175" s="105">
        <v>85508</v>
      </c>
      <c r="C175" s="172"/>
      <c r="D175" s="94" t="s">
        <v>416</v>
      </c>
      <c r="E175" s="95">
        <f>E179+E181</f>
        <v>1779031</v>
      </c>
      <c r="F175" s="95">
        <f>F179+F181</f>
        <v>1779031</v>
      </c>
      <c r="G175" s="96">
        <v>0</v>
      </c>
    </row>
    <row r="176" spans="1:7" ht="15">
      <c r="A176" s="107"/>
      <c r="B176" s="107"/>
      <c r="C176" s="158">
        <v>2160</v>
      </c>
      <c r="D176" s="99" t="s">
        <v>74</v>
      </c>
      <c r="E176" s="151"/>
      <c r="F176" s="151"/>
      <c r="G176" s="157"/>
    </row>
    <row r="177" spans="1:7" ht="15">
      <c r="A177" s="107"/>
      <c r="B177" s="107"/>
      <c r="C177" s="173"/>
      <c r="D177" s="99" t="s">
        <v>422</v>
      </c>
      <c r="E177" s="151"/>
      <c r="F177" s="151"/>
      <c r="G177" s="157"/>
    </row>
    <row r="178" spans="1:7" ht="15">
      <c r="A178" s="107"/>
      <c r="B178" s="107"/>
      <c r="C178" s="173"/>
      <c r="D178" s="99" t="s">
        <v>424</v>
      </c>
      <c r="E178" s="151"/>
      <c r="F178" s="151"/>
      <c r="G178" s="157"/>
    </row>
    <row r="179" spans="1:7" ht="15">
      <c r="A179" s="107"/>
      <c r="B179" s="107"/>
      <c r="C179" s="173"/>
      <c r="D179" s="99" t="s">
        <v>423</v>
      </c>
      <c r="E179" s="160">
        <v>666000</v>
      </c>
      <c r="F179" s="160">
        <v>666000</v>
      </c>
      <c r="G179" s="161">
        <v>0</v>
      </c>
    </row>
    <row r="180" spans="1:7" ht="15">
      <c r="A180" s="107"/>
      <c r="B180" s="107"/>
      <c r="C180" s="158">
        <v>2900</v>
      </c>
      <c r="D180" s="99" t="s">
        <v>395</v>
      </c>
      <c r="E180" s="151"/>
      <c r="F180" s="151"/>
      <c r="G180" s="157"/>
    </row>
    <row r="181" spans="1:7" ht="15">
      <c r="A181" s="107"/>
      <c r="B181" s="150"/>
      <c r="C181" s="173"/>
      <c r="D181" s="99" t="s">
        <v>335</v>
      </c>
      <c r="E181" s="160">
        <v>1113031</v>
      </c>
      <c r="F181" s="160">
        <v>1113031</v>
      </c>
      <c r="G181" s="161">
        <v>0</v>
      </c>
    </row>
    <row r="182" spans="1:7" ht="15">
      <c r="A182" s="107"/>
      <c r="B182" s="135">
        <v>85510</v>
      </c>
      <c r="C182" s="173"/>
      <c r="D182" s="150" t="s">
        <v>417</v>
      </c>
      <c r="E182" s="151">
        <f>E183</f>
        <v>19575</v>
      </c>
      <c r="F182" s="151">
        <f>F183</f>
        <v>19575</v>
      </c>
      <c r="G182" s="157">
        <v>0</v>
      </c>
    </row>
    <row r="183" spans="1:7" ht="15">
      <c r="A183" s="113"/>
      <c r="B183" s="129"/>
      <c r="C183" s="108" t="s">
        <v>4</v>
      </c>
      <c r="D183" s="99" t="s">
        <v>5</v>
      </c>
      <c r="E183" s="100">
        <v>19575</v>
      </c>
      <c r="F183" s="101">
        <v>19575</v>
      </c>
      <c r="G183" s="101">
        <v>0</v>
      </c>
    </row>
    <row r="184" spans="1:7" ht="15">
      <c r="A184" s="143"/>
      <c r="B184" s="143"/>
      <c r="C184" s="144"/>
      <c r="D184" s="140"/>
      <c r="E184" s="141"/>
      <c r="F184" s="142"/>
      <c r="G184" s="142"/>
    </row>
    <row r="185" spans="1:7" ht="15">
      <c r="A185" s="143"/>
      <c r="B185" s="143"/>
      <c r="C185" s="144"/>
      <c r="D185" s="140"/>
      <c r="E185" s="141"/>
      <c r="F185" s="142"/>
      <c r="G185" s="142"/>
    </row>
    <row r="186" spans="1:7" ht="15">
      <c r="A186" s="143"/>
      <c r="B186" s="143"/>
      <c r="C186" s="144"/>
      <c r="D186" s="140"/>
      <c r="E186" s="530" t="s">
        <v>419</v>
      </c>
      <c r="F186" s="142"/>
      <c r="G186" s="142"/>
    </row>
    <row r="187" spans="1:7" ht="15">
      <c r="A187" s="143"/>
      <c r="B187" s="143"/>
      <c r="C187" s="144"/>
      <c r="D187" s="140"/>
      <c r="E187" s="141"/>
      <c r="F187" s="142"/>
      <c r="G187" s="142"/>
    </row>
    <row r="188" spans="1:7" ht="15">
      <c r="A188" s="114" t="s">
        <v>1</v>
      </c>
      <c r="B188" s="115" t="s">
        <v>2</v>
      </c>
      <c r="C188" s="115" t="s">
        <v>19</v>
      </c>
      <c r="D188" s="116" t="s">
        <v>65</v>
      </c>
      <c r="E188" s="81" t="s">
        <v>66</v>
      </c>
      <c r="F188" s="117" t="s">
        <v>67</v>
      </c>
      <c r="G188" s="118"/>
    </row>
    <row r="189" spans="1:7" ht="15">
      <c r="A189" s="119"/>
      <c r="B189" s="120"/>
      <c r="C189" s="120"/>
      <c r="D189" s="121"/>
      <c r="E189" s="87" t="s">
        <v>410</v>
      </c>
      <c r="F189" s="164" t="s">
        <v>68</v>
      </c>
      <c r="G189" s="165" t="s">
        <v>69</v>
      </c>
    </row>
    <row r="190" spans="1:7" ht="12.75">
      <c r="A190" s="123">
        <v>1</v>
      </c>
      <c r="B190" s="123">
        <v>2</v>
      </c>
      <c r="C190" s="123">
        <v>3</v>
      </c>
      <c r="D190" s="123">
        <v>4</v>
      </c>
      <c r="E190" s="124">
        <v>5</v>
      </c>
      <c r="F190" s="123">
        <v>6</v>
      </c>
      <c r="G190" s="125">
        <v>7</v>
      </c>
    </row>
    <row r="191" spans="1:7" ht="15">
      <c r="A191" s="494">
        <v>900</v>
      </c>
      <c r="B191" s="498"/>
      <c r="C191" s="499"/>
      <c r="D191" s="494" t="s">
        <v>278</v>
      </c>
      <c r="E191" s="495">
        <f>E193</f>
        <v>140000</v>
      </c>
      <c r="F191" s="495">
        <f>F193</f>
        <v>140000</v>
      </c>
      <c r="G191" s="496">
        <f>G193</f>
        <v>0</v>
      </c>
    </row>
    <row r="192" spans="1:7" ht="15">
      <c r="A192" s="171"/>
      <c r="B192" s="105">
        <v>90019</v>
      </c>
      <c r="C192" s="172"/>
      <c r="D192" s="94" t="s">
        <v>279</v>
      </c>
      <c r="E192" s="95"/>
      <c r="F192" s="95"/>
      <c r="G192" s="96"/>
    </row>
    <row r="193" spans="1:7" ht="15">
      <c r="A193" s="110"/>
      <c r="B193" s="107"/>
      <c r="C193" s="172"/>
      <c r="D193" s="94" t="s">
        <v>280</v>
      </c>
      <c r="E193" s="95">
        <f>E194</f>
        <v>140000</v>
      </c>
      <c r="F193" s="95">
        <v>140000</v>
      </c>
      <c r="G193" s="96">
        <v>0</v>
      </c>
    </row>
    <row r="194" spans="1:7" ht="15">
      <c r="A194" s="110"/>
      <c r="B194" s="97"/>
      <c r="C194" s="158" t="s">
        <v>281</v>
      </c>
      <c r="D194" s="113" t="s">
        <v>391</v>
      </c>
      <c r="E194" s="160">
        <v>140000</v>
      </c>
      <c r="F194" s="160">
        <v>140000</v>
      </c>
      <c r="G194" s="161">
        <v>0</v>
      </c>
    </row>
    <row r="195" spans="1:7" ht="15">
      <c r="A195" s="110"/>
      <c r="B195" s="97"/>
      <c r="C195" s="158"/>
      <c r="D195" s="113" t="s">
        <v>375</v>
      </c>
      <c r="E195" s="160"/>
      <c r="F195" s="160"/>
      <c r="G195" s="161"/>
    </row>
    <row r="196" spans="1:10" s="8" customFormat="1" ht="15">
      <c r="A196" s="494"/>
      <c r="B196" s="494"/>
      <c r="C196" s="494"/>
      <c r="D196" s="494" t="s">
        <v>141</v>
      </c>
      <c r="E196" s="495">
        <f>E7+E11+E15+E33+E50+E58+E87+E97+E105+E117+E125+E134+E154+E162+E191+E174+E91</f>
        <v>67564654</v>
      </c>
      <c r="F196" s="495">
        <f>F7+F11+F15+F33+F50+F58+F87+F97+F105+F117+F125+F134+F162+F191+F154+F174+F91</f>
        <v>60722273</v>
      </c>
      <c r="G196" s="495">
        <f>G7+G11+G15+G33+G50+G58+G87+G97+G105+G117+G125+G134++G162+G191+G174+G191</f>
        <v>6842381</v>
      </c>
      <c r="H196" s="9"/>
      <c r="I196" s="9"/>
      <c r="J196" s="9"/>
    </row>
    <row r="197" spans="1:7" ht="15">
      <c r="A197" s="174"/>
      <c r="B197" s="174"/>
      <c r="C197" s="174"/>
      <c r="D197" s="174"/>
      <c r="E197" s="175"/>
      <c r="F197" s="175"/>
      <c r="G197" s="175"/>
    </row>
    <row r="198" spans="1:10" s="8" customFormat="1" ht="15">
      <c r="A198" s="22"/>
      <c r="B198" s="22"/>
      <c r="C198" s="22"/>
      <c r="D198" s="22"/>
      <c r="E198" s="29"/>
      <c r="F198" s="315"/>
      <c r="G198" s="29"/>
      <c r="H198" s="9"/>
      <c r="I198" s="9"/>
      <c r="J198" s="9"/>
    </row>
    <row r="199" spans="1:7" ht="15">
      <c r="A199" s="22"/>
      <c r="B199" s="22"/>
      <c r="C199" s="22"/>
      <c r="D199" s="22"/>
      <c r="E199" s="696"/>
      <c r="F199" s="29"/>
      <c r="G199" s="29"/>
    </row>
    <row r="218" ht="15">
      <c r="E218" s="723" t="s">
        <v>436</v>
      </c>
    </row>
  </sheetData>
  <sheetProtection/>
  <printOptions/>
  <pageMargins left="0.51" right="0.25" top="0.39" bottom="0.37" header="0.28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9"/>
  <sheetViews>
    <sheetView tabSelected="1" zoomScalePageLayoutView="0" workbookViewId="0" topLeftCell="A238">
      <selection activeCell="F152" sqref="F152"/>
    </sheetView>
  </sheetViews>
  <sheetFormatPr defaultColWidth="9.00390625" defaultRowHeight="12.75"/>
  <cols>
    <col min="1" max="1" width="3.625" style="34" customWidth="1"/>
    <col min="2" max="2" width="5.875" style="34" customWidth="1"/>
    <col min="3" max="3" width="31.625" style="34" customWidth="1"/>
    <col min="4" max="4" width="9.25390625" style="2" customWidth="1"/>
    <col min="5" max="5" width="8.1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4" customWidth="1"/>
    <col min="11" max="11" width="7.25390625" style="5" customWidth="1"/>
    <col min="12" max="12" width="5.875" style="5" customWidth="1"/>
    <col min="13" max="13" width="8.125" style="5" customWidth="1"/>
    <col min="14" max="14" width="7.875" style="0" customWidth="1"/>
    <col min="16" max="16" width="6.25390625" style="0" customWidth="1"/>
  </cols>
  <sheetData>
    <row r="1" spans="2:16" ht="12.75" customHeight="1">
      <c r="B1" s="183"/>
      <c r="C1" s="183"/>
      <c r="D1" s="71"/>
      <c r="E1" s="71"/>
      <c r="F1" s="71"/>
      <c r="G1" s="71"/>
      <c r="H1" s="71"/>
      <c r="I1" s="71"/>
      <c r="J1" s="184"/>
      <c r="K1" s="179"/>
      <c r="L1" s="73"/>
      <c r="M1" s="179" t="s">
        <v>342</v>
      </c>
      <c r="N1" s="179"/>
      <c r="O1" s="179"/>
      <c r="P1" s="179"/>
    </row>
    <row r="2" spans="2:16" ht="12.75" customHeight="1">
      <c r="B2" s="183"/>
      <c r="C2" s="183"/>
      <c r="D2" s="71"/>
      <c r="E2" s="71"/>
      <c r="F2" s="71"/>
      <c r="G2" s="71"/>
      <c r="H2" s="71"/>
      <c r="I2" s="71"/>
      <c r="J2" s="71"/>
      <c r="K2" s="179"/>
      <c r="L2" s="73"/>
      <c r="M2" s="179" t="s">
        <v>340</v>
      </c>
      <c r="N2" s="179"/>
      <c r="O2" s="179"/>
      <c r="P2" s="179"/>
    </row>
    <row r="3" spans="2:16" ht="12.75" customHeight="1">
      <c r="B3" s="183"/>
      <c r="C3" s="183"/>
      <c r="D3" s="185" t="s">
        <v>267</v>
      </c>
      <c r="E3" s="71"/>
      <c r="F3" s="71"/>
      <c r="G3" s="71"/>
      <c r="H3" s="71"/>
      <c r="I3" s="71"/>
      <c r="J3" s="71"/>
      <c r="K3" s="179"/>
      <c r="L3" s="73"/>
      <c r="M3" s="661" t="s">
        <v>491</v>
      </c>
      <c r="N3" s="179"/>
      <c r="O3" s="179"/>
      <c r="P3" s="179"/>
    </row>
    <row r="4" spans="2:16" ht="12.75" customHeight="1">
      <c r="B4" s="183"/>
      <c r="C4" s="183"/>
      <c r="D4" s="76" t="s">
        <v>409</v>
      </c>
      <c r="E4" s="71"/>
      <c r="F4" s="71"/>
      <c r="G4" s="71"/>
      <c r="H4" s="71"/>
      <c r="I4" s="71"/>
      <c r="J4" s="71"/>
      <c r="K4" s="179"/>
      <c r="L4" s="179"/>
      <c r="M4" s="179"/>
      <c r="N4" s="179"/>
      <c r="O4" s="179"/>
      <c r="P4" s="179"/>
    </row>
    <row r="5" spans="2:16" ht="12.75" customHeight="1">
      <c r="B5" s="186"/>
      <c r="C5" s="183"/>
      <c r="D5" s="71"/>
      <c r="E5" s="71"/>
      <c r="F5" s="187"/>
      <c r="G5" s="71"/>
      <c r="H5" s="71"/>
      <c r="I5" s="75"/>
      <c r="J5" s="184"/>
      <c r="K5" s="179"/>
      <c r="L5" s="188"/>
      <c r="M5" s="179"/>
      <c r="N5" s="179"/>
      <c r="O5" s="179"/>
      <c r="P5" s="179" t="s">
        <v>341</v>
      </c>
    </row>
    <row r="6" spans="1:17" ht="12.75" customHeight="1">
      <c r="A6" s="36"/>
      <c r="B6" s="189"/>
      <c r="C6" s="189"/>
      <c r="D6" s="190"/>
      <c r="E6" s="191"/>
      <c r="F6" s="192"/>
      <c r="G6" s="193" t="s">
        <v>67</v>
      </c>
      <c r="H6" s="194"/>
      <c r="I6" s="194"/>
      <c r="J6" s="195"/>
      <c r="K6" s="195"/>
      <c r="L6" s="196"/>
      <c r="M6" s="197"/>
      <c r="N6" s="198"/>
      <c r="O6" s="198"/>
      <c r="P6" s="199"/>
      <c r="Q6" s="16"/>
    </row>
    <row r="7" spans="1:17" ht="12.75" customHeight="1">
      <c r="A7" s="33"/>
      <c r="B7" s="200"/>
      <c r="C7" s="200"/>
      <c r="D7" s="201"/>
      <c r="E7" s="202"/>
      <c r="F7" s="203"/>
      <c r="G7" s="204" t="s">
        <v>142</v>
      </c>
      <c r="H7" s="204"/>
      <c r="I7" s="204"/>
      <c r="J7" s="205"/>
      <c r="K7" s="205"/>
      <c r="L7" s="199"/>
      <c r="M7" s="200"/>
      <c r="N7" s="197" t="s">
        <v>142</v>
      </c>
      <c r="O7" s="198"/>
      <c r="P7" s="199"/>
      <c r="Q7" s="35"/>
    </row>
    <row r="8" spans="1:17" ht="12.75" customHeight="1">
      <c r="A8" s="37" t="s">
        <v>1</v>
      </c>
      <c r="B8" s="206" t="s">
        <v>2</v>
      </c>
      <c r="C8" s="206" t="s">
        <v>143</v>
      </c>
      <c r="D8" s="201"/>
      <c r="E8" s="201"/>
      <c r="F8" s="201" t="s">
        <v>144</v>
      </c>
      <c r="G8" s="201" t="s">
        <v>6</v>
      </c>
      <c r="H8" s="207" t="s">
        <v>145</v>
      </c>
      <c r="I8" s="201" t="s">
        <v>146</v>
      </c>
      <c r="J8" s="207" t="s">
        <v>147</v>
      </c>
      <c r="K8" s="201" t="s">
        <v>148</v>
      </c>
      <c r="L8" s="208" t="s">
        <v>6</v>
      </c>
      <c r="M8" s="208" t="s">
        <v>148</v>
      </c>
      <c r="N8" s="209"/>
      <c r="O8" s="176" t="s">
        <v>142</v>
      </c>
      <c r="P8" s="176"/>
      <c r="Q8" s="32"/>
    </row>
    <row r="9" spans="1:17" ht="12.75" customHeight="1">
      <c r="A9" s="37"/>
      <c r="B9" s="206"/>
      <c r="C9" s="206"/>
      <c r="D9" s="201" t="s">
        <v>66</v>
      </c>
      <c r="E9" s="201" t="s">
        <v>6</v>
      </c>
      <c r="F9" s="201" t="s">
        <v>149</v>
      </c>
      <c r="G9" s="201" t="s">
        <v>150</v>
      </c>
      <c r="H9" s="207" t="s">
        <v>151</v>
      </c>
      <c r="I9" s="201" t="s">
        <v>152</v>
      </c>
      <c r="J9" s="207" t="s">
        <v>153</v>
      </c>
      <c r="K9" s="201" t="s">
        <v>287</v>
      </c>
      <c r="L9" s="208" t="s">
        <v>232</v>
      </c>
      <c r="M9" s="208" t="s">
        <v>154</v>
      </c>
      <c r="N9" s="210" t="s">
        <v>292</v>
      </c>
      <c r="O9" s="208" t="s">
        <v>296</v>
      </c>
      <c r="P9" s="208" t="s">
        <v>300</v>
      </c>
      <c r="Q9" s="32"/>
    </row>
    <row r="10" spans="1:17" ht="12.75" customHeight="1">
      <c r="A10" s="37"/>
      <c r="B10" s="206"/>
      <c r="C10" s="206"/>
      <c r="D10" s="201" t="s">
        <v>431</v>
      </c>
      <c r="E10" s="201" t="s">
        <v>155</v>
      </c>
      <c r="F10" s="201" t="s">
        <v>156</v>
      </c>
      <c r="G10" s="201" t="s">
        <v>157</v>
      </c>
      <c r="H10" s="207" t="s">
        <v>155</v>
      </c>
      <c r="I10" s="201" t="s">
        <v>158</v>
      </c>
      <c r="J10" s="207" t="s">
        <v>159</v>
      </c>
      <c r="K10" s="201" t="s">
        <v>288</v>
      </c>
      <c r="L10" s="208" t="s">
        <v>290</v>
      </c>
      <c r="M10" s="208"/>
      <c r="N10" s="209" t="s">
        <v>293</v>
      </c>
      <c r="O10" s="208" t="s">
        <v>297</v>
      </c>
      <c r="P10" s="208" t="s">
        <v>301</v>
      </c>
      <c r="Q10" s="32"/>
    </row>
    <row r="11" spans="1:17" ht="12.75" customHeight="1">
      <c r="A11" s="37"/>
      <c r="B11" s="206"/>
      <c r="C11" s="206"/>
      <c r="D11" s="201" t="s">
        <v>304</v>
      </c>
      <c r="E11" s="201"/>
      <c r="F11" s="201" t="s">
        <v>160</v>
      </c>
      <c r="G11" s="201" t="s">
        <v>161</v>
      </c>
      <c r="H11" s="207"/>
      <c r="I11" s="201" t="s">
        <v>162</v>
      </c>
      <c r="J11" s="207" t="s">
        <v>163</v>
      </c>
      <c r="K11" s="201" t="s">
        <v>289</v>
      </c>
      <c r="L11" s="208" t="s">
        <v>291</v>
      </c>
      <c r="M11" s="208"/>
      <c r="N11" s="209" t="s">
        <v>294</v>
      </c>
      <c r="O11" s="208" t="s">
        <v>163</v>
      </c>
      <c r="P11" s="208" t="s">
        <v>302</v>
      </c>
      <c r="Q11" s="32"/>
    </row>
    <row r="12" spans="1:17" ht="12.75" customHeight="1">
      <c r="A12" s="37"/>
      <c r="B12" s="206"/>
      <c r="C12" s="206"/>
      <c r="D12" s="201"/>
      <c r="E12" s="201"/>
      <c r="F12" s="201"/>
      <c r="G12" s="201"/>
      <c r="H12" s="207"/>
      <c r="I12" s="201"/>
      <c r="J12" s="207" t="s">
        <v>164</v>
      </c>
      <c r="K12" s="201"/>
      <c r="L12" s="208"/>
      <c r="M12" s="208"/>
      <c r="N12" s="209" t="s">
        <v>295</v>
      </c>
      <c r="O12" s="208" t="s">
        <v>298</v>
      </c>
      <c r="P12" s="208" t="s">
        <v>303</v>
      </c>
      <c r="Q12" s="32"/>
    </row>
    <row r="13" spans="1:17" ht="12.75" customHeight="1">
      <c r="A13" s="37"/>
      <c r="B13" s="206"/>
      <c r="C13" s="206"/>
      <c r="D13" s="201"/>
      <c r="E13" s="201"/>
      <c r="F13" s="201"/>
      <c r="G13" s="201"/>
      <c r="H13" s="207"/>
      <c r="I13" s="201"/>
      <c r="J13" s="207" t="s">
        <v>299</v>
      </c>
      <c r="K13" s="201"/>
      <c r="L13" s="208"/>
      <c r="M13" s="208"/>
      <c r="N13" s="209"/>
      <c r="O13" s="201" t="s">
        <v>299</v>
      </c>
      <c r="P13" s="208"/>
      <c r="Q13" s="32"/>
    </row>
    <row r="14" spans="1:17" ht="12.75" customHeight="1">
      <c r="A14" s="38"/>
      <c r="B14" s="211"/>
      <c r="C14" s="211"/>
      <c r="D14" s="212"/>
      <c r="E14" s="212"/>
      <c r="F14" s="212"/>
      <c r="G14" s="212"/>
      <c r="H14" s="207"/>
      <c r="I14" s="212"/>
      <c r="J14" s="207" t="s">
        <v>165</v>
      </c>
      <c r="K14" s="212"/>
      <c r="L14" s="213"/>
      <c r="M14" s="213"/>
      <c r="N14" s="214"/>
      <c r="O14" s="212" t="s">
        <v>165</v>
      </c>
      <c r="P14" s="213"/>
      <c r="Q14" s="32"/>
    </row>
    <row r="15" spans="1:16" s="31" customFormat="1" ht="11.25">
      <c r="A15" s="38">
        <v>1</v>
      </c>
      <c r="B15" s="213">
        <v>2</v>
      </c>
      <c r="C15" s="88">
        <v>3</v>
      </c>
      <c r="D15" s="89">
        <v>4</v>
      </c>
      <c r="E15" s="89">
        <v>5</v>
      </c>
      <c r="F15" s="89">
        <v>6</v>
      </c>
      <c r="G15" s="89">
        <v>7</v>
      </c>
      <c r="H15" s="89">
        <v>8</v>
      </c>
      <c r="I15" s="89">
        <v>9</v>
      </c>
      <c r="J15" s="89">
        <v>10</v>
      </c>
      <c r="K15" s="89">
        <v>11</v>
      </c>
      <c r="L15" s="88">
        <v>12</v>
      </c>
      <c r="M15" s="88">
        <v>13</v>
      </c>
      <c r="N15" s="88">
        <v>14</v>
      </c>
      <c r="O15" s="88">
        <v>15</v>
      </c>
      <c r="P15" s="88">
        <v>16</v>
      </c>
    </row>
    <row r="16" spans="1:16" ht="12.75">
      <c r="A16" s="552" t="s">
        <v>70</v>
      </c>
      <c r="B16" s="553"/>
      <c r="C16" s="554" t="s">
        <v>71</v>
      </c>
      <c r="D16" s="555">
        <f>D18</f>
        <v>4000</v>
      </c>
      <c r="E16" s="555">
        <f>E18</f>
        <v>4000</v>
      </c>
      <c r="F16" s="556">
        <v>0</v>
      </c>
      <c r="G16" s="555">
        <f>G18</f>
        <v>4000</v>
      </c>
      <c r="H16" s="555">
        <v>0</v>
      </c>
      <c r="I16" s="555">
        <v>0</v>
      </c>
      <c r="J16" s="557">
        <v>0</v>
      </c>
      <c r="K16" s="557">
        <v>0</v>
      </c>
      <c r="L16" s="558">
        <v>0</v>
      </c>
      <c r="M16" s="558">
        <v>0</v>
      </c>
      <c r="N16" s="558">
        <v>0</v>
      </c>
      <c r="O16" s="559">
        <v>0</v>
      </c>
      <c r="P16" s="558">
        <v>0</v>
      </c>
    </row>
    <row r="17" spans="1:16" ht="12.75">
      <c r="A17" s="39"/>
      <c r="B17" s="215" t="s">
        <v>72</v>
      </c>
      <c r="C17" s="521" t="s">
        <v>166</v>
      </c>
      <c r="D17" s="217"/>
      <c r="E17" s="217"/>
      <c r="F17" s="217"/>
      <c r="G17" s="218"/>
      <c r="H17" s="217"/>
      <c r="I17" s="218"/>
      <c r="J17" s="219"/>
      <c r="K17" s="220"/>
      <c r="L17" s="221"/>
      <c r="M17" s="221"/>
      <c r="N17" s="222"/>
      <c r="O17" s="223"/>
      <c r="P17" s="222"/>
    </row>
    <row r="18" spans="1:16" ht="12.75">
      <c r="A18" s="40"/>
      <c r="B18" s="224"/>
      <c r="C18" s="522" t="s">
        <v>167</v>
      </c>
      <c r="D18" s="225">
        <f>E18</f>
        <v>4000</v>
      </c>
      <c r="E18" s="225">
        <v>4000</v>
      </c>
      <c r="F18" s="225">
        <v>0</v>
      </c>
      <c r="G18" s="226">
        <v>4000</v>
      </c>
      <c r="H18" s="225">
        <v>0</v>
      </c>
      <c r="I18" s="226">
        <v>0</v>
      </c>
      <c r="J18" s="227">
        <v>0</v>
      </c>
      <c r="K18" s="228">
        <v>0</v>
      </c>
      <c r="L18" s="227">
        <v>0</v>
      </c>
      <c r="M18" s="227">
        <v>0</v>
      </c>
      <c r="N18" s="524">
        <v>0</v>
      </c>
      <c r="O18" s="525">
        <v>0</v>
      </c>
      <c r="P18" s="524">
        <v>0</v>
      </c>
    </row>
    <row r="19" spans="1:16" ht="12.75">
      <c r="A19" s="560" t="s">
        <v>76</v>
      </c>
      <c r="B19" s="561"/>
      <c r="C19" s="561" t="s">
        <v>77</v>
      </c>
      <c r="D19" s="562">
        <f>D20+D21</f>
        <v>172051</v>
      </c>
      <c r="E19" s="562">
        <f>E20+E21</f>
        <v>172051</v>
      </c>
      <c r="F19" s="562">
        <v>0</v>
      </c>
      <c r="G19" s="563">
        <f>G20+G21</f>
        <v>31000</v>
      </c>
      <c r="H19" s="562">
        <v>0</v>
      </c>
      <c r="I19" s="564">
        <f>I20</f>
        <v>141051</v>
      </c>
      <c r="J19" s="565">
        <v>0</v>
      </c>
      <c r="K19" s="565">
        <v>0</v>
      </c>
      <c r="L19" s="558">
        <v>0</v>
      </c>
      <c r="M19" s="558">
        <v>0</v>
      </c>
      <c r="N19" s="558">
        <v>0</v>
      </c>
      <c r="O19" s="558">
        <v>0</v>
      </c>
      <c r="P19" s="558">
        <v>0</v>
      </c>
    </row>
    <row r="20" spans="1:16" ht="12.75">
      <c r="A20" s="41"/>
      <c r="B20" s="229" t="s">
        <v>78</v>
      </c>
      <c r="C20" s="264" t="s">
        <v>79</v>
      </c>
      <c r="D20" s="231">
        <f>E20</f>
        <v>166051</v>
      </c>
      <c r="E20" s="231">
        <f>SUM(F20:L20)</f>
        <v>166051</v>
      </c>
      <c r="F20" s="231">
        <v>0</v>
      </c>
      <c r="G20" s="231">
        <v>25000</v>
      </c>
      <c r="H20" s="231">
        <v>0</v>
      </c>
      <c r="I20" s="231">
        <v>141051</v>
      </c>
      <c r="J20" s="227">
        <v>0</v>
      </c>
      <c r="K20" s="227">
        <v>0</v>
      </c>
      <c r="L20" s="232">
        <v>0</v>
      </c>
      <c r="M20" s="232">
        <v>0</v>
      </c>
      <c r="N20" s="235">
        <v>0</v>
      </c>
      <c r="O20" s="235">
        <v>0</v>
      </c>
      <c r="P20" s="235">
        <v>0</v>
      </c>
    </row>
    <row r="21" spans="1:16" ht="12.75">
      <c r="A21" s="42"/>
      <c r="B21" s="229" t="s">
        <v>168</v>
      </c>
      <c r="C21" s="264" t="s">
        <v>169</v>
      </c>
      <c r="D21" s="231">
        <f>E21</f>
        <v>6000</v>
      </c>
      <c r="E21" s="231">
        <f>SUM(F21:L21)</f>
        <v>6000</v>
      </c>
      <c r="F21" s="231">
        <v>0</v>
      </c>
      <c r="G21" s="231">
        <v>6000</v>
      </c>
      <c r="H21" s="231">
        <v>0</v>
      </c>
      <c r="I21" s="231">
        <v>0</v>
      </c>
      <c r="J21" s="227">
        <v>0</v>
      </c>
      <c r="K21" s="227">
        <v>0</v>
      </c>
      <c r="L21" s="232">
        <v>0</v>
      </c>
      <c r="M21" s="232">
        <v>0</v>
      </c>
      <c r="N21" s="235">
        <v>0</v>
      </c>
      <c r="O21" s="235">
        <v>0</v>
      </c>
      <c r="P21" s="235">
        <v>0</v>
      </c>
    </row>
    <row r="22" spans="1:16" ht="12.75">
      <c r="A22" s="566">
        <v>600</v>
      </c>
      <c r="B22" s="554"/>
      <c r="C22" s="567" t="s">
        <v>80</v>
      </c>
      <c r="D22" s="568">
        <f>E22+M22</f>
        <v>7563110</v>
      </c>
      <c r="E22" s="568">
        <f>E23+E25</f>
        <v>2507080</v>
      </c>
      <c r="F22" s="568">
        <f>F23+F25</f>
        <v>1267800</v>
      </c>
      <c r="G22" s="568">
        <f>G23</f>
        <v>1207800</v>
      </c>
      <c r="H22" s="568">
        <v>0</v>
      </c>
      <c r="I22" s="568">
        <f>I23</f>
        <v>31480</v>
      </c>
      <c r="J22" s="558">
        <v>0</v>
      </c>
      <c r="K22" s="558">
        <v>0</v>
      </c>
      <c r="L22" s="558">
        <v>0</v>
      </c>
      <c r="M22" s="558">
        <f aca="true" t="shared" si="0" ref="M22:O23">M23</f>
        <v>5056030</v>
      </c>
      <c r="N22" s="558">
        <f t="shared" si="0"/>
        <v>5056030</v>
      </c>
      <c r="O22" s="558">
        <f t="shared" si="0"/>
        <v>1400000</v>
      </c>
      <c r="P22" s="558">
        <v>0</v>
      </c>
    </row>
    <row r="23" spans="1:16" ht="12.75">
      <c r="A23" s="43"/>
      <c r="B23" s="234">
        <v>60014</v>
      </c>
      <c r="C23" s="520" t="s">
        <v>81</v>
      </c>
      <c r="D23" s="231">
        <f>E23+M23</f>
        <v>7563110</v>
      </c>
      <c r="E23" s="231">
        <f>SUM(F23:L23)</f>
        <v>2507080</v>
      </c>
      <c r="F23" s="231">
        <f>F24</f>
        <v>1267800</v>
      </c>
      <c r="G23" s="231">
        <f>G24</f>
        <v>1207800</v>
      </c>
      <c r="H23" s="231"/>
      <c r="I23" s="231">
        <f>I24</f>
        <v>31480</v>
      </c>
      <c r="J23" s="227">
        <v>0</v>
      </c>
      <c r="K23" s="227">
        <v>0</v>
      </c>
      <c r="L23" s="232">
        <v>0</v>
      </c>
      <c r="M23" s="232">
        <f t="shared" si="0"/>
        <v>5056030</v>
      </c>
      <c r="N23" s="235">
        <f t="shared" si="0"/>
        <v>5056030</v>
      </c>
      <c r="O23" s="235">
        <f t="shared" si="0"/>
        <v>1400000</v>
      </c>
      <c r="P23" s="233">
        <v>0</v>
      </c>
    </row>
    <row r="24" spans="1:16" ht="12.75">
      <c r="A24" s="44"/>
      <c r="B24" s="236"/>
      <c r="C24" s="237" t="s">
        <v>170</v>
      </c>
      <c r="D24" s="238">
        <f>E24+M24</f>
        <v>7563110</v>
      </c>
      <c r="E24" s="238">
        <f>F24+G24+I24</f>
        <v>2507080</v>
      </c>
      <c r="F24" s="238">
        <v>1267800</v>
      </c>
      <c r="G24" s="238">
        <v>1207800</v>
      </c>
      <c r="H24" s="238"/>
      <c r="I24" s="238">
        <v>31480</v>
      </c>
      <c r="J24" s="239"/>
      <c r="K24" s="239"/>
      <c r="L24" s="240"/>
      <c r="M24" s="240">
        <v>5056030</v>
      </c>
      <c r="N24" s="233">
        <v>5056030</v>
      </c>
      <c r="O24" s="233">
        <v>1400000</v>
      </c>
      <c r="P24" s="233">
        <v>0</v>
      </c>
    </row>
    <row r="25" spans="1:16" ht="12.75">
      <c r="A25" s="42"/>
      <c r="B25" s="236">
        <v>60095</v>
      </c>
      <c r="C25" s="520" t="s">
        <v>207</v>
      </c>
      <c r="D25" s="231">
        <v>0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27">
        <v>0</v>
      </c>
      <c r="K25" s="227">
        <v>0</v>
      </c>
      <c r="L25" s="232">
        <v>0</v>
      </c>
      <c r="M25" s="232">
        <v>0</v>
      </c>
      <c r="N25" s="235">
        <v>0</v>
      </c>
      <c r="O25" s="235">
        <v>0</v>
      </c>
      <c r="P25" s="235">
        <v>0</v>
      </c>
    </row>
    <row r="26" spans="1:16" ht="12.75">
      <c r="A26" s="569">
        <v>700</v>
      </c>
      <c r="B26" s="567"/>
      <c r="C26" s="567" t="s">
        <v>86</v>
      </c>
      <c r="D26" s="568">
        <f>D27+D28+D29</f>
        <v>480000</v>
      </c>
      <c r="E26" s="568">
        <f>E27+E28+E29</f>
        <v>480000</v>
      </c>
      <c r="F26" s="568">
        <f>F27+F28</f>
        <v>109500</v>
      </c>
      <c r="G26" s="568">
        <f>G27+G28</f>
        <v>370500</v>
      </c>
      <c r="H26" s="568">
        <v>0</v>
      </c>
      <c r="I26" s="568">
        <v>0</v>
      </c>
      <c r="J26" s="558">
        <v>0</v>
      </c>
      <c r="K26" s="558">
        <v>0</v>
      </c>
      <c r="L26" s="558">
        <v>0</v>
      </c>
      <c r="M26" s="558">
        <f>M29</f>
        <v>0</v>
      </c>
      <c r="N26" s="558">
        <f>N29</f>
        <v>0</v>
      </c>
      <c r="O26" s="558">
        <v>0</v>
      </c>
      <c r="P26" s="558">
        <v>0</v>
      </c>
    </row>
    <row r="27" spans="1:16" ht="12.75">
      <c r="A27" s="41"/>
      <c r="B27" s="234">
        <v>70005</v>
      </c>
      <c r="C27" s="520" t="s">
        <v>87</v>
      </c>
      <c r="D27" s="231">
        <f>E27</f>
        <v>125000</v>
      </c>
      <c r="E27" s="231">
        <f>SUM(F27:L27)</f>
        <v>125000</v>
      </c>
      <c r="F27" s="231">
        <v>107000</v>
      </c>
      <c r="G27" s="231">
        <v>18000</v>
      </c>
      <c r="H27" s="231">
        <v>0</v>
      </c>
      <c r="I27" s="231">
        <v>0</v>
      </c>
      <c r="J27" s="227">
        <v>0</v>
      </c>
      <c r="K27" s="227">
        <v>0</v>
      </c>
      <c r="L27" s="232">
        <v>0</v>
      </c>
      <c r="M27" s="232">
        <v>0</v>
      </c>
      <c r="N27" s="235">
        <v>0</v>
      </c>
      <c r="O27" s="235">
        <v>0</v>
      </c>
      <c r="P27" s="235">
        <v>0</v>
      </c>
    </row>
    <row r="28" spans="1:16" ht="12.75">
      <c r="A28" s="44"/>
      <c r="B28" s="236"/>
      <c r="C28" s="520" t="s">
        <v>87</v>
      </c>
      <c r="D28" s="231">
        <f>E28</f>
        <v>355000</v>
      </c>
      <c r="E28" s="231">
        <f>SUM(F28:L28)</f>
        <v>355000</v>
      </c>
      <c r="F28" s="231">
        <v>2500</v>
      </c>
      <c r="G28" s="231">
        <v>352500</v>
      </c>
      <c r="H28" s="231">
        <v>0</v>
      </c>
      <c r="I28" s="231">
        <v>0</v>
      </c>
      <c r="J28" s="227">
        <v>0</v>
      </c>
      <c r="K28" s="227">
        <v>0</v>
      </c>
      <c r="L28" s="232">
        <v>0</v>
      </c>
      <c r="M28" s="232">
        <v>0</v>
      </c>
      <c r="N28" s="235">
        <v>0</v>
      </c>
      <c r="O28" s="235">
        <v>0</v>
      </c>
      <c r="P28" s="235">
        <v>0</v>
      </c>
    </row>
    <row r="29" spans="1:16" ht="12.75">
      <c r="A29" s="44"/>
      <c r="B29" s="236">
        <v>70095</v>
      </c>
      <c r="C29" s="520" t="s">
        <v>207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27">
        <v>0</v>
      </c>
      <c r="K29" s="227">
        <v>0</v>
      </c>
      <c r="L29" s="232">
        <v>0</v>
      </c>
      <c r="M29" s="232">
        <v>0</v>
      </c>
      <c r="N29" s="235">
        <v>0</v>
      </c>
      <c r="O29" s="235">
        <v>0</v>
      </c>
      <c r="P29" s="235">
        <v>0</v>
      </c>
    </row>
    <row r="30" spans="1:16" ht="12.75">
      <c r="A30" s="569">
        <v>710</v>
      </c>
      <c r="B30" s="567"/>
      <c r="C30" s="567" t="s">
        <v>93</v>
      </c>
      <c r="D30" s="568">
        <f>E30+M30</f>
        <v>841515</v>
      </c>
      <c r="E30" s="568">
        <f>E31+E32+E33</f>
        <v>831515</v>
      </c>
      <c r="F30" s="568">
        <f>F31+F32</f>
        <v>327400</v>
      </c>
      <c r="G30" s="568">
        <f>SUM(G31:G33)</f>
        <v>504115</v>
      </c>
      <c r="H30" s="568">
        <v>0</v>
      </c>
      <c r="I30" s="568">
        <v>0</v>
      </c>
      <c r="J30" s="558">
        <v>0</v>
      </c>
      <c r="K30" s="558">
        <v>0</v>
      </c>
      <c r="L30" s="558">
        <v>0</v>
      </c>
      <c r="M30" s="558">
        <v>10000</v>
      </c>
      <c r="N30" s="558">
        <v>10000</v>
      </c>
      <c r="O30" s="558">
        <v>0</v>
      </c>
      <c r="P30" s="558">
        <v>0</v>
      </c>
    </row>
    <row r="31" spans="1:16" ht="12.75">
      <c r="A31" s="45"/>
      <c r="B31" s="229">
        <v>71012</v>
      </c>
      <c r="C31" s="264" t="s">
        <v>380</v>
      </c>
      <c r="D31" s="231">
        <f>E31+M31</f>
        <v>431515</v>
      </c>
      <c r="E31" s="231">
        <f>SUM(F31:L31)</f>
        <v>421515</v>
      </c>
      <c r="F31" s="231">
        <v>26000</v>
      </c>
      <c r="G31" s="231">
        <v>395515</v>
      </c>
      <c r="H31" s="231">
        <v>0</v>
      </c>
      <c r="I31" s="231">
        <v>0</v>
      </c>
      <c r="J31" s="227">
        <v>0</v>
      </c>
      <c r="K31" s="227">
        <v>0</v>
      </c>
      <c r="L31" s="232">
        <v>0</v>
      </c>
      <c r="M31" s="232">
        <v>10000</v>
      </c>
      <c r="N31" s="235">
        <v>10000</v>
      </c>
      <c r="O31" s="235">
        <v>0</v>
      </c>
      <c r="P31" s="235">
        <v>0</v>
      </c>
    </row>
    <row r="32" spans="1:16" ht="12.75">
      <c r="A32" s="45"/>
      <c r="B32" s="229">
        <v>71015</v>
      </c>
      <c r="C32" s="264" t="s">
        <v>94</v>
      </c>
      <c r="D32" s="231">
        <f>E32+M32</f>
        <v>355000</v>
      </c>
      <c r="E32" s="231">
        <f>F32+G32</f>
        <v>355000</v>
      </c>
      <c r="F32" s="231">
        <v>301400</v>
      </c>
      <c r="G32" s="231">
        <v>53600</v>
      </c>
      <c r="H32" s="231">
        <v>0</v>
      </c>
      <c r="I32" s="231">
        <v>0</v>
      </c>
      <c r="J32" s="227">
        <v>0</v>
      </c>
      <c r="K32" s="227">
        <v>0</v>
      </c>
      <c r="L32" s="232">
        <v>0</v>
      </c>
      <c r="M32" s="232"/>
      <c r="N32" s="235"/>
      <c r="O32" s="235">
        <v>0</v>
      </c>
      <c r="P32" s="235">
        <v>0</v>
      </c>
    </row>
    <row r="33" spans="1:16" ht="12.75">
      <c r="A33" s="46"/>
      <c r="B33" s="241">
        <v>71095</v>
      </c>
      <c r="C33" s="244" t="s">
        <v>207</v>
      </c>
      <c r="D33" s="242">
        <f>E33</f>
        <v>55000</v>
      </c>
      <c r="E33" s="242">
        <v>55000</v>
      </c>
      <c r="F33" s="243">
        <v>0</v>
      </c>
      <c r="G33" s="242">
        <v>55000</v>
      </c>
      <c r="H33" s="243">
        <v>0</v>
      </c>
      <c r="I33" s="243">
        <v>0</v>
      </c>
      <c r="J33" s="243">
        <v>0</v>
      </c>
      <c r="K33" s="243">
        <v>0</v>
      </c>
      <c r="L33" s="244">
        <v>0</v>
      </c>
      <c r="M33" s="245">
        <v>0</v>
      </c>
      <c r="N33" s="235">
        <v>0</v>
      </c>
      <c r="O33" s="235">
        <v>0</v>
      </c>
      <c r="P33" s="235">
        <v>0</v>
      </c>
    </row>
    <row r="34" spans="1:17" ht="12.75">
      <c r="A34" s="554">
        <v>750</v>
      </c>
      <c r="B34" s="567"/>
      <c r="C34" s="567" t="s">
        <v>95</v>
      </c>
      <c r="D34" s="568">
        <f>SUM(D35:D40)</f>
        <v>10419404</v>
      </c>
      <c r="E34" s="568">
        <f>SUM(E35:E40)</f>
        <v>7282391</v>
      </c>
      <c r="F34" s="568">
        <f>SUM(F35:F39)+F40</f>
        <v>4781050</v>
      </c>
      <c r="G34" s="568">
        <f>SUM(G35:G40)</f>
        <v>1572700</v>
      </c>
      <c r="H34" s="568">
        <v>0</v>
      </c>
      <c r="I34" s="568">
        <f>SUM(I35:I40)</f>
        <v>307000</v>
      </c>
      <c r="J34" s="558">
        <f>SUM(J35:J40)</f>
        <v>621641</v>
      </c>
      <c r="K34" s="558">
        <v>0</v>
      </c>
      <c r="L34" s="558">
        <v>0</v>
      </c>
      <c r="M34" s="558">
        <f>M40</f>
        <v>3137013</v>
      </c>
      <c r="N34" s="558">
        <f>N40</f>
        <v>3137013</v>
      </c>
      <c r="O34" s="558">
        <f>O40</f>
        <v>3037013</v>
      </c>
      <c r="P34" s="558">
        <v>0</v>
      </c>
      <c r="Q34" s="714"/>
    </row>
    <row r="35" spans="1:16" ht="12.75">
      <c r="A35" s="254"/>
      <c r="B35" s="229">
        <v>75011</v>
      </c>
      <c r="C35" s="264" t="s">
        <v>96</v>
      </c>
      <c r="D35" s="231">
        <f>E35</f>
        <v>42900</v>
      </c>
      <c r="E35" s="231">
        <v>42900</v>
      </c>
      <c r="F35" s="231">
        <v>42900</v>
      </c>
      <c r="G35" s="231">
        <v>0</v>
      </c>
      <c r="H35" s="231">
        <v>0</v>
      </c>
      <c r="I35" s="231">
        <v>0</v>
      </c>
      <c r="J35" s="232">
        <v>0</v>
      </c>
      <c r="K35" s="232">
        <v>0</v>
      </c>
      <c r="L35" s="232">
        <v>0</v>
      </c>
      <c r="M35" s="232">
        <v>0</v>
      </c>
      <c r="N35" s="233">
        <v>0</v>
      </c>
      <c r="O35" s="233">
        <v>0</v>
      </c>
      <c r="P35" s="233">
        <v>0</v>
      </c>
    </row>
    <row r="36" spans="1:16" ht="12.75">
      <c r="A36" s="255"/>
      <c r="B36" s="229">
        <v>75019</v>
      </c>
      <c r="C36" s="264" t="s">
        <v>171</v>
      </c>
      <c r="D36" s="231">
        <f>E36</f>
        <v>324100</v>
      </c>
      <c r="E36" s="231">
        <f>SUM(F36:L36)</f>
        <v>324100</v>
      </c>
      <c r="F36" s="231">
        <v>0</v>
      </c>
      <c r="G36" s="231">
        <v>29800</v>
      </c>
      <c r="H36" s="231">
        <v>0</v>
      </c>
      <c r="I36" s="231">
        <v>294300</v>
      </c>
      <c r="J36" s="227">
        <v>0</v>
      </c>
      <c r="K36" s="227">
        <v>0</v>
      </c>
      <c r="L36" s="232">
        <v>0</v>
      </c>
      <c r="M36" s="232">
        <v>0</v>
      </c>
      <c r="N36" s="233">
        <v>0</v>
      </c>
      <c r="O36" s="233">
        <v>0</v>
      </c>
      <c r="P36" s="233">
        <v>0</v>
      </c>
    </row>
    <row r="37" spans="1:16" ht="12.75">
      <c r="A37" s="256"/>
      <c r="B37" s="229">
        <v>75020</v>
      </c>
      <c r="C37" s="264" t="s">
        <v>97</v>
      </c>
      <c r="D37" s="231">
        <f>E37</f>
        <v>6049250</v>
      </c>
      <c r="E37" s="231">
        <f>SUM(F37:L37)</f>
        <v>6049250</v>
      </c>
      <c r="F37" s="231">
        <v>4711550</v>
      </c>
      <c r="G37" s="231">
        <v>1331500</v>
      </c>
      <c r="H37" s="231">
        <v>0</v>
      </c>
      <c r="I37" s="231">
        <v>6200</v>
      </c>
      <c r="J37" s="227">
        <v>0</v>
      </c>
      <c r="K37" s="227">
        <v>0</v>
      </c>
      <c r="L37" s="232">
        <v>0</v>
      </c>
      <c r="M37" s="232">
        <v>0</v>
      </c>
      <c r="N37" s="235">
        <v>0</v>
      </c>
      <c r="O37" s="235">
        <v>0</v>
      </c>
      <c r="P37" s="235">
        <v>0</v>
      </c>
    </row>
    <row r="38" spans="1:16" ht="12.75">
      <c r="A38" s="257"/>
      <c r="B38" s="229">
        <v>75045</v>
      </c>
      <c r="C38" s="264" t="s">
        <v>98</v>
      </c>
      <c r="D38" s="231">
        <f>E38</f>
        <v>23500</v>
      </c>
      <c r="E38" s="231">
        <f>SUM(F38:L38)</f>
        <v>23500</v>
      </c>
      <c r="F38" s="231">
        <v>10600</v>
      </c>
      <c r="G38" s="231">
        <v>6400</v>
      </c>
      <c r="H38" s="231">
        <v>0</v>
      </c>
      <c r="I38" s="231">
        <v>6500</v>
      </c>
      <c r="J38" s="227">
        <v>0</v>
      </c>
      <c r="K38" s="227">
        <v>0</v>
      </c>
      <c r="L38" s="232">
        <v>0</v>
      </c>
      <c r="M38" s="232">
        <v>0</v>
      </c>
      <c r="N38" s="233">
        <v>0</v>
      </c>
      <c r="O38" s="233">
        <v>0</v>
      </c>
      <c r="P38" s="233">
        <v>0</v>
      </c>
    </row>
    <row r="39" spans="1:16" ht="12.75">
      <c r="A39" s="256"/>
      <c r="B39" s="234">
        <v>75075</v>
      </c>
      <c r="C39" s="264" t="s">
        <v>172</v>
      </c>
      <c r="D39" s="231">
        <f>E39</f>
        <v>165000</v>
      </c>
      <c r="E39" s="231">
        <f>SUM(F39:L39)</f>
        <v>165000</v>
      </c>
      <c r="F39" s="231">
        <v>4000</v>
      </c>
      <c r="G39" s="231">
        <v>161000</v>
      </c>
      <c r="H39" s="231">
        <v>0</v>
      </c>
      <c r="I39" s="231">
        <v>0</v>
      </c>
      <c r="J39" s="227">
        <v>0</v>
      </c>
      <c r="K39" s="227">
        <v>0</v>
      </c>
      <c r="L39" s="232">
        <v>0</v>
      </c>
      <c r="M39" s="232">
        <v>0</v>
      </c>
      <c r="N39" s="233">
        <v>0</v>
      </c>
      <c r="O39" s="233">
        <v>0</v>
      </c>
      <c r="P39" s="233">
        <v>0</v>
      </c>
    </row>
    <row r="40" spans="1:17" ht="12.75">
      <c r="A40" s="260"/>
      <c r="B40" s="229">
        <v>75095</v>
      </c>
      <c r="C40" s="520" t="s">
        <v>173</v>
      </c>
      <c r="D40" s="294">
        <f>E40+M40</f>
        <v>3814654</v>
      </c>
      <c r="E40" s="231">
        <f>SUM(F40:L40)</f>
        <v>677641</v>
      </c>
      <c r="F40" s="294">
        <v>12000</v>
      </c>
      <c r="G40" s="231">
        <v>44000</v>
      </c>
      <c r="H40" s="294">
        <v>0</v>
      </c>
      <c r="I40" s="231">
        <v>0</v>
      </c>
      <c r="J40" s="232">
        <v>621641</v>
      </c>
      <c r="K40" s="232">
        <v>0</v>
      </c>
      <c r="L40" s="232">
        <v>0</v>
      </c>
      <c r="M40" s="232">
        <f>N40</f>
        <v>3137013</v>
      </c>
      <c r="N40" s="235">
        <v>3137013</v>
      </c>
      <c r="O40" s="235">
        <v>3037013</v>
      </c>
      <c r="P40" s="235">
        <v>0</v>
      </c>
      <c r="Q40" s="714"/>
    </row>
    <row r="41" spans="1:16" ht="12.75">
      <c r="A41" s="246"/>
      <c r="B41" s="247"/>
      <c r="C41" s="247"/>
      <c r="D41" s="248"/>
      <c r="E41" s="248"/>
      <c r="F41" s="248"/>
      <c r="G41" s="248"/>
      <c r="H41" s="248"/>
      <c r="I41" s="248"/>
      <c r="J41" s="249"/>
      <c r="K41" s="249"/>
      <c r="L41" s="249"/>
      <c r="M41" s="249"/>
      <c r="N41" s="250"/>
      <c r="O41" s="250"/>
      <c r="P41" s="250"/>
    </row>
    <row r="42" spans="1:16" ht="12.75">
      <c r="A42" s="246"/>
      <c r="B42" s="247"/>
      <c r="C42" s="247"/>
      <c r="D42" s="248"/>
      <c r="E42" s="248"/>
      <c r="F42" s="248"/>
      <c r="G42" s="248"/>
      <c r="H42" s="248"/>
      <c r="I42" s="248"/>
      <c r="J42" s="249"/>
      <c r="K42" s="249"/>
      <c r="L42" s="249"/>
      <c r="M42" s="249"/>
      <c r="N42" s="250"/>
      <c r="O42" s="250"/>
      <c r="P42" s="250"/>
    </row>
    <row r="43" spans="1:16" ht="12.75">
      <c r="A43" s="246"/>
      <c r="B43" s="247"/>
      <c r="C43" s="247"/>
      <c r="D43" s="248"/>
      <c r="E43" s="248"/>
      <c r="F43" s="248"/>
      <c r="G43" s="248"/>
      <c r="H43" s="248"/>
      <c r="I43" s="248"/>
      <c r="J43" s="249"/>
      <c r="K43" s="249"/>
      <c r="L43" s="249"/>
      <c r="M43" s="249"/>
      <c r="N43" s="250"/>
      <c r="O43" s="250"/>
      <c r="P43" s="250"/>
    </row>
    <row r="44" spans="1:16" ht="12.75">
      <c r="A44" s="246"/>
      <c r="B44" s="247"/>
      <c r="C44" s="247"/>
      <c r="D44" s="248"/>
      <c r="E44" s="248"/>
      <c r="F44" s="248"/>
      <c r="G44" s="248"/>
      <c r="H44" s="248"/>
      <c r="I44" s="248"/>
      <c r="J44" s="249"/>
      <c r="K44" s="249"/>
      <c r="L44" s="249"/>
      <c r="M44" s="249"/>
      <c r="N44" s="250"/>
      <c r="O44" s="250"/>
      <c r="P44" s="250"/>
    </row>
    <row r="45" spans="1:16" ht="15">
      <c r="A45" s="246"/>
      <c r="B45" s="247"/>
      <c r="C45" s="247"/>
      <c r="D45" s="248"/>
      <c r="E45" s="248"/>
      <c r="F45" s="248"/>
      <c r="G45" s="141"/>
      <c r="H45" s="274" t="s">
        <v>481</v>
      </c>
      <c r="I45" s="141"/>
      <c r="J45" s="249"/>
      <c r="K45" s="249"/>
      <c r="L45" s="249"/>
      <c r="M45" s="249"/>
      <c r="N45" s="250"/>
      <c r="O45" s="250"/>
      <c r="P45" s="250"/>
    </row>
    <row r="46" spans="1:16" ht="15">
      <c r="A46" s="246"/>
      <c r="B46" s="247"/>
      <c r="C46" s="247"/>
      <c r="D46" s="248"/>
      <c r="E46" s="248"/>
      <c r="F46" s="248"/>
      <c r="G46" s="141"/>
      <c r="H46" s="274"/>
      <c r="I46" s="141"/>
      <c r="J46" s="249"/>
      <c r="K46" s="249"/>
      <c r="L46" s="249"/>
      <c r="M46" s="249"/>
      <c r="N46" s="250"/>
      <c r="O46" s="250"/>
      <c r="P46" s="250"/>
    </row>
    <row r="47" spans="1:16" ht="12.75">
      <c r="A47" s="251"/>
      <c r="B47" s="189"/>
      <c r="C47" s="189"/>
      <c r="D47" s="190"/>
      <c r="E47" s="191"/>
      <c r="F47" s="192"/>
      <c r="G47" s="193" t="s">
        <v>67</v>
      </c>
      <c r="H47" s="194"/>
      <c r="I47" s="194"/>
      <c r="J47" s="195"/>
      <c r="K47" s="195"/>
      <c r="L47" s="196"/>
      <c r="M47" s="197"/>
      <c r="N47" s="198"/>
      <c r="O47" s="198"/>
      <c r="P47" s="199"/>
    </row>
    <row r="48" spans="1:16" ht="12.75">
      <c r="A48" s="252"/>
      <c r="B48" s="200"/>
      <c r="C48" s="200"/>
      <c r="D48" s="201"/>
      <c r="E48" s="253"/>
      <c r="F48" s="203"/>
      <c r="G48" s="204" t="s">
        <v>142</v>
      </c>
      <c r="H48" s="204"/>
      <c r="I48" s="204"/>
      <c r="J48" s="205"/>
      <c r="K48" s="205"/>
      <c r="L48" s="199"/>
      <c r="M48" s="200"/>
      <c r="N48" s="197" t="s">
        <v>142</v>
      </c>
      <c r="O48" s="198"/>
      <c r="P48" s="199"/>
    </row>
    <row r="49" spans="1:16" ht="12.75">
      <c r="A49" s="208" t="s">
        <v>1</v>
      </c>
      <c r="B49" s="206" t="s">
        <v>2</v>
      </c>
      <c r="C49" s="206" t="s">
        <v>143</v>
      </c>
      <c r="D49" s="201"/>
      <c r="E49" s="201"/>
      <c r="F49" s="201" t="s">
        <v>144</v>
      </c>
      <c r="G49" s="201" t="s">
        <v>6</v>
      </c>
      <c r="H49" s="207" t="s">
        <v>145</v>
      </c>
      <c r="I49" s="201" t="s">
        <v>146</v>
      </c>
      <c r="J49" s="207" t="s">
        <v>147</v>
      </c>
      <c r="K49" s="201" t="s">
        <v>148</v>
      </c>
      <c r="L49" s="208" t="s">
        <v>6</v>
      </c>
      <c r="M49" s="208" t="s">
        <v>148</v>
      </c>
      <c r="N49" s="209"/>
      <c r="O49" s="176" t="s">
        <v>142</v>
      </c>
      <c r="P49" s="176"/>
    </row>
    <row r="50" spans="1:16" ht="12.75">
      <c r="A50" s="208"/>
      <c r="B50" s="206"/>
      <c r="C50" s="206"/>
      <c r="D50" s="201" t="s">
        <v>66</v>
      </c>
      <c r="E50" s="201" t="s">
        <v>6</v>
      </c>
      <c r="F50" s="201" t="s">
        <v>149</v>
      </c>
      <c r="G50" s="201" t="s">
        <v>150</v>
      </c>
      <c r="H50" s="207" t="s">
        <v>151</v>
      </c>
      <c r="I50" s="201" t="s">
        <v>152</v>
      </c>
      <c r="J50" s="207" t="s">
        <v>153</v>
      </c>
      <c r="K50" s="201" t="s">
        <v>287</v>
      </c>
      <c r="L50" s="208" t="s">
        <v>232</v>
      </c>
      <c r="M50" s="208" t="s">
        <v>154</v>
      </c>
      <c r="N50" s="210" t="s">
        <v>292</v>
      </c>
      <c r="O50" s="208" t="s">
        <v>296</v>
      </c>
      <c r="P50" s="208" t="s">
        <v>300</v>
      </c>
    </row>
    <row r="51" spans="1:16" ht="12.75">
      <c r="A51" s="208"/>
      <c r="B51" s="206"/>
      <c r="C51" s="206"/>
      <c r="D51" s="201" t="s">
        <v>431</v>
      </c>
      <c r="E51" s="201" t="s">
        <v>155</v>
      </c>
      <c r="F51" s="201" t="s">
        <v>156</v>
      </c>
      <c r="G51" s="201" t="s">
        <v>157</v>
      </c>
      <c r="H51" s="207" t="s">
        <v>155</v>
      </c>
      <c r="I51" s="201" t="s">
        <v>158</v>
      </c>
      <c r="J51" s="207" t="s">
        <v>159</v>
      </c>
      <c r="K51" s="201" t="s">
        <v>288</v>
      </c>
      <c r="L51" s="208" t="s">
        <v>290</v>
      </c>
      <c r="M51" s="208"/>
      <c r="N51" s="209" t="s">
        <v>293</v>
      </c>
      <c r="O51" s="208" t="s">
        <v>297</v>
      </c>
      <c r="P51" s="208" t="s">
        <v>301</v>
      </c>
    </row>
    <row r="52" spans="1:16" ht="12.75">
      <c r="A52" s="208"/>
      <c r="B52" s="206"/>
      <c r="C52" s="206"/>
      <c r="D52" s="201" t="s">
        <v>304</v>
      </c>
      <c r="E52" s="201"/>
      <c r="F52" s="201" t="s">
        <v>160</v>
      </c>
      <c r="G52" s="201" t="s">
        <v>161</v>
      </c>
      <c r="H52" s="207"/>
      <c r="I52" s="201" t="s">
        <v>162</v>
      </c>
      <c r="J52" s="207" t="s">
        <v>163</v>
      </c>
      <c r="K52" s="201" t="s">
        <v>289</v>
      </c>
      <c r="L52" s="208" t="s">
        <v>291</v>
      </c>
      <c r="M52" s="208"/>
      <c r="N52" s="209" t="s">
        <v>294</v>
      </c>
      <c r="O52" s="208" t="s">
        <v>163</v>
      </c>
      <c r="P52" s="208" t="s">
        <v>302</v>
      </c>
    </row>
    <row r="53" spans="1:16" ht="12.75">
      <c r="A53" s="208"/>
      <c r="B53" s="206"/>
      <c r="C53" s="206"/>
      <c r="D53" s="201"/>
      <c r="E53" s="201"/>
      <c r="F53" s="201"/>
      <c r="G53" s="201"/>
      <c r="H53" s="207"/>
      <c r="I53" s="201"/>
      <c r="J53" s="207" t="s">
        <v>164</v>
      </c>
      <c r="K53" s="201"/>
      <c r="L53" s="208"/>
      <c r="M53" s="208"/>
      <c r="N53" s="209" t="s">
        <v>295</v>
      </c>
      <c r="O53" s="208" t="s">
        <v>298</v>
      </c>
      <c r="P53" s="208" t="s">
        <v>303</v>
      </c>
    </row>
    <row r="54" spans="1:16" ht="12.75">
      <c r="A54" s="208"/>
      <c r="B54" s="206"/>
      <c r="C54" s="206"/>
      <c r="D54" s="201"/>
      <c r="E54" s="201"/>
      <c r="F54" s="201"/>
      <c r="G54" s="201"/>
      <c r="H54" s="207"/>
      <c r="I54" s="201"/>
      <c r="J54" s="207" t="s">
        <v>299</v>
      </c>
      <c r="K54" s="201"/>
      <c r="L54" s="208"/>
      <c r="M54" s="208"/>
      <c r="N54" s="209"/>
      <c r="O54" s="201" t="s">
        <v>299</v>
      </c>
      <c r="P54" s="208"/>
    </row>
    <row r="55" spans="1:16" ht="12.75">
      <c r="A55" s="213"/>
      <c r="B55" s="211"/>
      <c r="C55" s="211"/>
      <c r="D55" s="212"/>
      <c r="E55" s="212"/>
      <c r="F55" s="212"/>
      <c r="G55" s="212"/>
      <c r="H55" s="207"/>
      <c r="I55" s="212"/>
      <c r="J55" s="207" t="s">
        <v>165</v>
      </c>
      <c r="K55" s="212"/>
      <c r="L55" s="213"/>
      <c r="M55" s="213"/>
      <c r="N55" s="214"/>
      <c r="O55" s="212" t="s">
        <v>165</v>
      </c>
      <c r="P55" s="213"/>
    </row>
    <row r="56" spans="1:16" ht="12.75">
      <c r="A56" s="213">
        <v>1</v>
      </c>
      <c r="B56" s="213">
        <v>2</v>
      </c>
      <c r="C56" s="88">
        <v>3</v>
      </c>
      <c r="D56" s="89">
        <v>4</v>
      </c>
      <c r="E56" s="89">
        <v>5</v>
      </c>
      <c r="F56" s="89">
        <v>6</v>
      </c>
      <c r="G56" s="89">
        <v>7</v>
      </c>
      <c r="H56" s="89">
        <v>8</v>
      </c>
      <c r="I56" s="89">
        <v>9</v>
      </c>
      <c r="J56" s="89">
        <v>10</v>
      </c>
      <c r="K56" s="89">
        <v>11</v>
      </c>
      <c r="L56" s="88">
        <v>12</v>
      </c>
      <c r="M56" s="88">
        <v>13</v>
      </c>
      <c r="N56" s="88">
        <v>14</v>
      </c>
      <c r="O56" s="88">
        <v>15</v>
      </c>
      <c r="P56" s="88">
        <v>16</v>
      </c>
    </row>
    <row r="57" spans="1:16" ht="12.75">
      <c r="A57" s="570">
        <v>754</v>
      </c>
      <c r="B57" s="554"/>
      <c r="C57" s="570" t="s">
        <v>174</v>
      </c>
      <c r="D57" s="571"/>
      <c r="E57" s="572"/>
      <c r="F57" s="571"/>
      <c r="G57" s="572"/>
      <c r="H57" s="571"/>
      <c r="I57" s="572"/>
      <c r="J57" s="573"/>
      <c r="K57" s="574"/>
      <c r="L57" s="575"/>
      <c r="M57" s="575"/>
      <c r="N57" s="576"/>
      <c r="O57" s="575"/>
      <c r="P57" s="577"/>
    </row>
    <row r="58" spans="1:16" ht="12.75">
      <c r="A58" s="561"/>
      <c r="B58" s="561"/>
      <c r="C58" s="561" t="s">
        <v>175</v>
      </c>
      <c r="D58" s="578">
        <f>D59+D60</f>
        <v>3516970</v>
      </c>
      <c r="E58" s="562">
        <f>E59+E60</f>
        <v>3516970</v>
      </c>
      <c r="F58" s="578">
        <f>SUM(F59:F60)</f>
        <v>3048079</v>
      </c>
      <c r="G58" s="562">
        <f>G59+G60</f>
        <v>287891</v>
      </c>
      <c r="H58" s="578">
        <v>0</v>
      </c>
      <c r="I58" s="562">
        <f>I59</f>
        <v>181000</v>
      </c>
      <c r="J58" s="565">
        <v>0</v>
      </c>
      <c r="K58" s="579">
        <v>0</v>
      </c>
      <c r="L58" s="565">
        <v>0</v>
      </c>
      <c r="M58" s="565">
        <v>0</v>
      </c>
      <c r="N58" s="580">
        <v>0</v>
      </c>
      <c r="O58" s="581">
        <v>0</v>
      </c>
      <c r="P58" s="582">
        <v>0</v>
      </c>
    </row>
    <row r="59" spans="1:16" ht="12.75">
      <c r="A59" s="261"/>
      <c r="B59" s="262">
        <v>75411</v>
      </c>
      <c r="C59" s="519" t="s">
        <v>176</v>
      </c>
      <c r="D59" s="225">
        <f>E59</f>
        <v>3504000</v>
      </c>
      <c r="E59" s="225">
        <f>SUM(F59:L59)</f>
        <v>3504000</v>
      </c>
      <c r="F59" s="225">
        <v>3048079</v>
      </c>
      <c r="G59" s="225">
        <v>274921</v>
      </c>
      <c r="H59" s="225">
        <v>0</v>
      </c>
      <c r="I59" s="225">
        <v>181000</v>
      </c>
      <c r="J59" s="227">
        <v>0</v>
      </c>
      <c r="K59" s="231">
        <v>0</v>
      </c>
      <c r="L59" s="232">
        <v>0</v>
      </c>
      <c r="M59" s="232">
        <v>0</v>
      </c>
      <c r="N59" s="235">
        <v>0</v>
      </c>
      <c r="O59" s="233">
        <v>0</v>
      </c>
      <c r="P59" s="233">
        <v>0</v>
      </c>
    </row>
    <row r="60" spans="1:16" ht="12.75">
      <c r="A60" s="263"/>
      <c r="B60" s="267">
        <v>75421</v>
      </c>
      <c r="C60" s="264" t="s">
        <v>177</v>
      </c>
      <c r="D60" s="231">
        <f>E60+M60</f>
        <v>12970</v>
      </c>
      <c r="E60" s="231">
        <f>SUM(F60:L60)</f>
        <v>12970</v>
      </c>
      <c r="F60" s="231">
        <v>0</v>
      </c>
      <c r="G60" s="231">
        <v>12970</v>
      </c>
      <c r="H60" s="231">
        <v>0</v>
      </c>
      <c r="I60" s="231">
        <v>0</v>
      </c>
      <c r="J60" s="227">
        <v>0</v>
      </c>
      <c r="K60" s="264"/>
      <c r="L60" s="232"/>
      <c r="M60" s="232">
        <v>0</v>
      </c>
      <c r="N60" s="235">
        <v>0</v>
      </c>
      <c r="O60" s="233">
        <v>0</v>
      </c>
      <c r="P60" s="233">
        <v>0</v>
      </c>
    </row>
    <row r="61" spans="1:16" ht="12.75">
      <c r="A61" s="724">
        <v>755</v>
      </c>
      <c r="B61" s="567"/>
      <c r="C61" s="567" t="s">
        <v>488</v>
      </c>
      <c r="D61" s="725">
        <f>D62</f>
        <v>125208</v>
      </c>
      <c r="E61" s="725">
        <f>E62</f>
        <v>125208</v>
      </c>
      <c r="F61" s="725"/>
      <c r="G61" s="725">
        <f>G62</f>
        <v>125208</v>
      </c>
      <c r="H61" s="725">
        <v>0</v>
      </c>
      <c r="I61" s="725">
        <v>0</v>
      </c>
      <c r="J61" s="726">
        <v>0</v>
      </c>
      <c r="K61" s="567">
        <v>0</v>
      </c>
      <c r="L61" s="727">
        <v>0</v>
      </c>
      <c r="M61" s="727">
        <v>0</v>
      </c>
      <c r="N61" s="727">
        <v>0</v>
      </c>
      <c r="O61" s="728">
        <v>0</v>
      </c>
      <c r="P61" s="728">
        <v>0</v>
      </c>
    </row>
    <row r="62" spans="1:16" ht="12.75">
      <c r="A62" s="263"/>
      <c r="B62" s="262">
        <v>75515</v>
      </c>
      <c r="C62" s="264" t="s">
        <v>421</v>
      </c>
      <c r="D62" s="231">
        <f>E62+M62</f>
        <v>125208</v>
      </c>
      <c r="E62" s="231">
        <f>G62</f>
        <v>125208</v>
      </c>
      <c r="F62" s="231">
        <v>0</v>
      </c>
      <c r="G62" s="231">
        <v>125208</v>
      </c>
      <c r="H62" s="231">
        <v>0</v>
      </c>
      <c r="I62" s="231">
        <v>0</v>
      </c>
      <c r="J62" s="227">
        <v>0</v>
      </c>
      <c r="K62" s="264">
        <v>0</v>
      </c>
      <c r="L62" s="232">
        <v>0</v>
      </c>
      <c r="M62" s="232">
        <v>0</v>
      </c>
      <c r="N62" s="235">
        <v>0</v>
      </c>
      <c r="O62" s="233">
        <v>0</v>
      </c>
      <c r="P62" s="233">
        <v>0</v>
      </c>
    </row>
    <row r="63" spans="1:16" ht="12.75">
      <c r="A63" s="554">
        <v>757</v>
      </c>
      <c r="B63" s="567"/>
      <c r="C63" s="567" t="s">
        <v>178</v>
      </c>
      <c r="D63" s="568">
        <f>D64</f>
        <v>450000</v>
      </c>
      <c r="E63" s="568">
        <f>E64</f>
        <v>450000</v>
      </c>
      <c r="F63" s="568">
        <v>0</v>
      </c>
      <c r="G63" s="568">
        <v>0</v>
      </c>
      <c r="H63" s="568">
        <v>0</v>
      </c>
      <c r="I63" s="568">
        <v>0</v>
      </c>
      <c r="J63" s="558">
        <v>0</v>
      </c>
      <c r="K63" s="558">
        <v>0</v>
      </c>
      <c r="L63" s="583">
        <f>L64</f>
        <v>450000</v>
      </c>
      <c r="M63" s="558">
        <v>0</v>
      </c>
      <c r="N63" s="584">
        <v>0</v>
      </c>
      <c r="O63" s="584">
        <v>0</v>
      </c>
      <c r="P63" s="584">
        <v>0</v>
      </c>
    </row>
    <row r="64" spans="1:16" ht="12.75">
      <c r="A64" s="266"/>
      <c r="B64" s="229">
        <v>75702</v>
      </c>
      <c r="C64" s="264" t="s">
        <v>179</v>
      </c>
      <c r="D64" s="231">
        <f>E64</f>
        <v>450000</v>
      </c>
      <c r="E64" s="231">
        <v>450000</v>
      </c>
      <c r="F64" s="231">
        <v>0</v>
      </c>
      <c r="G64" s="231">
        <v>0</v>
      </c>
      <c r="H64" s="231">
        <v>0</v>
      </c>
      <c r="I64" s="231">
        <v>0</v>
      </c>
      <c r="J64" s="227">
        <v>0</v>
      </c>
      <c r="K64" s="232">
        <v>0</v>
      </c>
      <c r="L64" s="265">
        <v>450000</v>
      </c>
      <c r="M64" s="232">
        <v>0</v>
      </c>
      <c r="N64" s="233">
        <v>0</v>
      </c>
      <c r="O64" s="233">
        <v>0</v>
      </c>
      <c r="P64" s="233">
        <v>0</v>
      </c>
    </row>
    <row r="65" spans="1:16" ht="12.75">
      <c r="A65" s="567">
        <v>758</v>
      </c>
      <c r="B65" s="554"/>
      <c r="C65" s="567" t="s">
        <v>110</v>
      </c>
      <c r="D65" s="568">
        <f>D66</f>
        <v>312786</v>
      </c>
      <c r="E65" s="568">
        <f>E66</f>
        <v>312786</v>
      </c>
      <c r="F65" s="568"/>
      <c r="G65" s="568">
        <f>G66</f>
        <v>312786</v>
      </c>
      <c r="H65" s="568">
        <v>0</v>
      </c>
      <c r="I65" s="568">
        <v>0</v>
      </c>
      <c r="J65" s="558">
        <v>0</v>
      </c>
      <c r="K65" s="558">
        <v>0</v>
      </c>
      <c r="L65" s="558">
        <v>0</v>
      </c>
      <c r="M65" s="558">
        <v>0</v>
      </c>
      <c r="N65" s="584">
        <v>0</v>
      </c>
      <c r="O65" s="584">
        <v>0</v>
      </c>
      <c r="P65" s="584">
        <v>0</v>
      </c>
    </row>
    <row r="66" spans="1:16" ht="12.75">
      <c r="A66" s="266"/>
      <c r="B66" s="267">
        <v>75818</v>
      </c>
      <c r="C66" s="520" t="s">
        <v>180</v>
      </c>
      <c r="D66" s="231">
        <f>D67+D68</f>
        <v>312786</v>
      </c>
      <c r="E66" s="231">
        <f>E67+E68</f>
        <v>312786</v>
      </c>
      <c r="F66" s="231"/>
      <c r="G66" s="231">
        <f>G67+G68</f>
        <v>312786</v>
      </c>
      <c r="H66" s="231">
        <v>0</v>
      </c>
      <c r="I66" s="231">
        <v>0</v>
      </c>
      <c r="J66" s="227">
        <v>0</v>
      </c>
      <c r="K66" s="232">
        <v>0</v>
      </c>
      <c r="L66" s="232">
        <v>0</v>
      </c>
      <c r="M66" s="232">
        <v>0</v>
      </c>
      <c r="N66" s="235">
        <v>0</v>
      </c>
      <c r="O66" s="235">
        <v>0</v>
      </c>
      <c r="P66" s="235">
        <v>0</v>
      </c>
    </row>
    <row r="67" spans="1:16" ht="12.75">
      <c r="A67" s="268"/>
      <c r="B67" s="269"/>
      <c r="C67" s="237" t="s">
        <v>181</v>
      </c>
      <c r="D67" s="238">
        <f>E67</f>
        <v>203786</v>
      </c>
      <c r="E67" s="238">
        <f>G67</f>
        <v>203786</v>
      </c>
      <c r="F67" s="238"/>
      <c r="G67" s="238">
        <v>203786</v>
      </c>
      <c r="H67" s="238">
        <v>0</v>
      </c>
      <c r="I67" s="238">
        <v>0</v>
      </c>
      <c r="J67" s="240">
        <v>0</v>
      </c>
      <c r="K67" s="240">
        <v>0</v>
      </c>
      <c r="L67" s="240">
        <v>0</v>
      </c>
      <c r="M67" s="240">
        <v>0</v>
      </c>
      <c r="N67" s="233">
        <v>0</v>
      </c>
      <c r="O67" s="233">
        <v>0</v>
      </c>
      <c r="P67" s="233">
        <v>0</v>
      </c>
    </row>
    <row r="68" spans="1:16" ht="12.75">
      <c r="A68" s="270"/>
      <c r="B68" s="271"/>
      <c r="C68" s="237" t="s">
        <v>182</v>
      </c>
      <c r="D68" s="238">
        <v>109000</v>
      </c>
      <c r="E68" s="238">
        <v>109000</v>
      </c>
      <c r="F68" s="238"/>
      <c r="G68" s="238">
        <v>109000</v>
      </c>
      <c r="H68" s="238">
        <v>0</v>
      </c>
      <c r="I68" s="238">
        <v>0</v>
      </c>
      <c r="J68" s="240">
        <v>0</v>
      </c>
      <c r="K68" s="240">
        <v>0</v>
      </c>
      <c r="L68" s="240">
        <v>0</v>
      </c>
      <c r="M68" s="240">
        <v>0</v>
      </c>
      <c r="N68" s="233">
        <v>0</v>
      </c>
      <c r="O68" s="233">
        <v>0</v>
      </c>
      <c r="P68" s="233">
        <v>0</v>
      </c>
    </row>
    <row r="69" spans="1:16" ht="12.75">
      <c r="A69" s="554">
        <v>801</v>
      </c>
      <c r="B69" s="570"/>
      <c r="C69" s="567" t="s">
        <v>115</v>
      </c>
      <c r="D69" s="568">
        <f>E69+M69</f>
        <v>14963847</v>
      </c>
      <c r="E69" s="585">
        <f>E70+E74+E79+E81+E86+E104+E119+E77+E115+E72</f>
        <v>14943847</v>
      </c>
      <c r="F69" s="568">
        <f>F70+F74+F79+F81+F86+F77+F115+F119+F72</f>
        <v>11717717</v>
      </c>
      <c r="G69" s="568">
        <f>G70+G74+G79+G81+G86+G104+G119+G77+G115+G72</f>
        <v>2029506</v>
      </c>
      <c r="H69" s="585">
        <f>H74+H81+H86</f>
        <v>1083985</v>
      </c>
      <c r="I69" s="568">
        <f>I70+I74+I79+I81+I86+I77+I104+I115+I72</f>
        <v>112639</v>
      </c>
      <c r="J69" s="583">
        <v>0</v>
      </c>
      <c r="K69" s="558">
        <v>0</v>
      </c>
      <c r="L69" s="558">
        <v>0</v>
      </c>
      <c r="M69" s="558">
        <f>M70</f>
        <v>20000</v>
      </c>
      <c r="N69" s="558">
        <f>N70</f>
        <v>20000</v>
      </c>
      <c r="O69" s="558">
        <v>0</v>
      </c>
      <c r="P69" s="558">
        <v>0</v>
      </c>
    </row>
    <row r="70" spans="1:16" ht="12.75">
      <c r="A70" s="266"/>
      <c r="B70" s="234">
        <v>80102</v>
      </c>
      <c r="C70" s="229" t="s">
        <v>183</v>
      </c>
      <c r="D70" s="231">
        <f>D71</f>
        <v>1288865</v>
      </c>
      <c r="E70" s="231">
        <f>E71</f>
        <v>1268865</v>
      </c>
      <c r="F70" s="231">
        <f>F71</f>
        <v>1054944</v>
      </c>
      <c r="G70" s="231">
        <f>G71</f>
        <v>185421</v>
      </c>
      <c r="H70" s="231">
        <v>0</v>
      </c>
      <c r="I70" s="231">
        <f>I71</f>
        <v>28500</v>
      </c>
      <c r="J70" s="265">
        <v>0</v>
      </c>
      <c r="K70" s="232">
        <v>0</v>
      </c>
      <c r="L70" s="232">
        <v>0</v>
      </c>
      <c r="M70" s="232">
        <f>M71</f>
        <v>20000</v>
      </c>
      <c r="N70" s="235">
        <f>N71</f>
        <v>20000</v>
      </c>
      <c r="O70" s="235">
        <v>0</v>
      </c>
      <c r="P70" s="235">
        <v>0</v>
      </c>
    </row>
    <row r="71" spans="1:16" ht="12.75">
      <c r="A71" s="268"/>
      <c r="B71" s="278"/>
      <c r="C71" s="237" t="s">
        <v>349</v>
      </c>
      <c r="D71" s="238">
        <f>E71+M71</f>
        <v>1288865</v>
      </c>
      <c r="E71" s="238">
        <f>SUM(F71:L71)</f>
        <v>1268865</v>
      </c>
      <c r="F71" s="238">
        <v>1054944</v>
      </c>
      <c r="G71" s="238">
        <v>185421</v>
      </c>
      <c r="H71" s="238">
        <v>0</v>
      </c>
      <c r="I71" s="238">
        <v>28500</v>
      </c>
      <c r="J71" s="240">
        <v>0</v>
      </c>
      <c r="K71" s="240">
        <v>0</v>
      </c>
      <c r="L71" s="240">
        <v>0</v>
      </c>
      <c r="M71" s="240">
        <v>20000</v>
      </c>
      <c r="N71" s="233">
        <v>20000</v>
      </c>
      <c r="O71" s="233">
        <v>0</v>
      </c>
      <c r="P71" s="233">
        <v>0</v>
      </c>
    </row>
    <row r="72" spans="1:16" ht="12.75">
      <c r="A72" s="268"/>
      <c r="B72" s="279">
        <v>80105</v>
      </c>
      <c r="C72" s="229" t="s">
        <v>425</v>
      </c>
      <c r="D72" s="231">
        <f>E72</f>
        <v>274695</v>
      </c>
      <c r="E72" s="231">
        <f>E73</f>
        <v>274695</v>
      </c>
      <c r="F72" s="231">
        <f>F73</f>
        <v>209868</v>
      </c>
      <c r="G72" s="231">
        <f>G73</f>
        <v>58541</v>
      </c>
      <c r="H72" s="231">
        <v>0</v>
      </c>
      <c r="I72" s="231">
        <f>I73</f>
        <v>6286</v>
      </c>
      <c r="J72" s="227">
        <v>0</v>
      </c>
      <c r="K72" s="232">
        <v>0</v>
      </c>
      <c r="L72" s="232">
        <v>0</v>
      </c>
      <c r="M72" s="232">
        <v>0</v>
      </c>
      <c r="N72" s="235">
        <v>0</v>
      </c>
      <c r="O72" s="235">
        <v>0</v>
      </c>
      <c r="P72" s="235"/>
    </row>
    <row r="73" spans="1:16" ht="12.75">
      <c r="A73" s="268"/>
      <c r="B73" s="280"/>
      <c r="C73" s="237" t="s">
        <v>349</v>
      </c>
      <c r="D73" s="238">
        <f>E73</f>
        <v>274695</v>
      </c>
      <c r="E73" s="238">
        <f>SUM(F73:M73)</f>
        <v>274695</v>
      </c>
      <c r="F73" s="238">
        <v>209868</v>
      </c>
      <c r="G73" s="238">
        <v>58541</v>
      </c>
      <c r="H73" s="238">
        <v>0</v>
      </c>
      <c r="I73" s="238">
        <v>6286</v>
      </c>
      <c r="J73" s="239">
        <v>0</v>
      </c>
      <c r="K73" s="240">
        <v>0</v>
      </c>
      <c r="L73" s="240">
        <v>0</v>
      </c>
      <c r="M73" s="240">
        <v>0</v>
      </c>
      <c r="N73" s="233">
        <v>0</v>
      </c>
      <c r="O73" s="233">
        <v>0</v>
      </c>
      <c r="P73" s="233">
        <v>0</v>
      </c>
    </row>
    <row r="74" spans="1:16" ht="12.75">
      <c r="A74" s="256"/>
      <c r="B74" s="279">
        <v>80111</v>
      </c>
      <c r="C74" s="229" t="s">
        <v>184</v>
      </c>
      <c r="D74" s="231">
        <f>E74+M74</f>
        <v>1557389</v>
      </c>
      <c r="E74" s="231">
        <f>E75+E76</f>
        <v>1557389</v>
      </c>
      <c r="F74" s="231">
        <f>F75</f>
        <v>677082</v>
      </c>
      <c r="G74" s="231">
        <f>G75</f>
        <v>28366</v>
      </c>
      <c r="H74" s="231">
        <f>H76</f>
        <v>823926</v>
      </c>
      <c r="I74" s="231">
        <f>I75</f>
        <v>28015</v>
      </c>
      <c r="J74" s="227">
        <v>0</v>
      </c>
      <c r="K74" s="232">
        <v>0</v>
      </c>
      <c r="L74" s="232">
        <v>0</v>
      </c>
      <c r="M74" s="235">
        <v>0</v>
      </c>
      <c r="N74" s="235">
        <v>0</v>
      </c>
      <c r="O74" s="235">
        <v>0</v>
      </c>
      <c r="P74" s="235">
        <v>0</v>
      </c>
    </row>
    <row r="75" spans="1:16" ht="12.75">
      <c r="A75" s="268"/>
      <c r="B75" s="280"/>
      <c r="C75" s="237" t="s">
        <v>349</v>
      </c>
      <c r="D75" s="238">
        <f>E75+M75</f>
        <v>733463</v>
      </c>
      <c r="E75" s="238">
        <f>SUM(F75:L75)</f>
        <v>733463</v>
      </c>
      <c r="F75" s="238">
        <v>677082</v>
      </c>
      <c r="G75" s="238">
        <v>28366</v>
      </c>
      <c r="H75" s="238">
        <v>0</v>
      </c>
      <c r="I75" s="238">
        <v>28015</v>
      </c>
      <c r="J75" s="240">
        <v>0</v>
      </c>
      <c r="K75" s="240">
        <v>0</v>
      </c>
      <c r="L75" s="240">
        <v>0</v>
      </c>
      <c r="M75" s="233">
        <v>0</v>
      </c>
      <c r="N75" s="233">
        <v>0</v>
      </c>
      <c r="O75" s="233">
        <v>0</v>
      </c>
      <c r="P75" s="233">
        <v>0</v>
      </c>
    </row>
    <row r="76" spans="1:16" ht="12.75">
      <c r="A76" s="268"/>
      <c r="B76" s="278"/>
      <c r="C76" s="237" t="s">
        <v>185</v>
      </c>
      <c r="D76" s="238">
        <f>E76</f>
        <v>823926</v>
      </c>
      <c r="E76" s="238">
        <f>SUM(F76:L76)</f>
        <v>823926</v>
      </c>
      <c r="F76" s="238">
        <v>0</v>
      </c>
      <c r="G76" s="238">
        <v>0</v>
      </c>
      <c r="H76" s="238">
        <v>823926</v>
      </c>
      <c r="I76" s="238">
        <v>0</v>
      </c>
      <c r="J76" s="239">
        <v>0</v>
      </c>
      <c r="K76" s="240">
        <v>0</v>
      </c>
      <c r="L76" s="240">
        <v>0</v>
      </c>
      <c r="M76" s="233">
        <v>0</v>
      </c>
      <c r="N76" s="233">
        <v>0</v>
      </c>
      <c r="O76" s="233">
        <v>0</v>
      </c>
      <c r="P76" s="233">
        <v>0</v>
      </c>
    </row>
    <row r="77" spans="1:16" ht="12.75">
      <c r="A77" s="268"/>
      <c r="B77" s="279">
        <v>80134</v>
      </c>
      <c r="C77" s="229" t="s">
        <v>350</v>
      </c>
      <c r="D77" s="231">
        <f>E77+M77</f>
        <v>130189</v>
      </c>
      <c r="E77" s="231">
        <f>E78</f>
        <v>130189</v>
      </c>
      <c r="F77" s="231">
        <f>F78</f>
        <v>109285</v>
      </c>
      <c r="G77" s="231">
        <f>G78</f>
        <v>8899</v>
      </c>
      <c r="H77" s="231">
        <f>H78</f>
        <v>0</v>
      </c>
      <c r="I77" s="231">
        <f>I78</f>
        <v>12005</v>
      </c>
      <c r="J77" s="227">
        <v>0</v>
      </c>
      <c r="K77" s="232">
        <v>0</v>
      </c>
      <c r="L77" s="232">
        <v>0</v>
      </c>
      <c r="M77" s="235">
        <v>0</v>
      </c>
      <c r="N77" s="235">
        <v>0</v>
      </c>
      <c r="O77" s="235">
        <v>0</v>
      </c>
      <c r="P77" s="235">
        <v>0</v>
      </c>
    </row>
    <row r="78" spans="1:16" ht="12.75">
      <c r="A78" s="268"/>
      <c r="B78" s="280"/>
      <c r="C78" s="237" t="s">
        <v>349</v>
      </c>
      <c r="D78" s="238">
        <f>E78</f>
        <v>130189</v>
      </c>
      <c r="E78" s="238">
        <f>SUM(F78:L78)</f>
        <v>130189</v>
      </c>
      <c r="F78" s="238">
        <v>109285</v>
      </c>
      <c r="G78" s="238">
        <v>8899</v>
      </c>
      <c r="H78" s="238">
        <v>0</v>
      </c>
      <c r="I78" s="238">
        <v>12005</v>
      </c>
      <c r="J78" s="239">
        <v>0</v>
      </c>
      <c r="K78" s="240">
        <v>0</v>
      </c>
      <c r="L78" s="240">
        <v>0</v>
      </c>
      <c r="M78" s="233">
        <v>0</v>
      </c>
      <c r="N78" s="233">
        <v>0</v>
      </c>
      <c r="O78" s="233">
        <v>0</v>
      </c>
      <c r="P78" s="233">
        <v>0</v>
      </c>
    </row>
    <row r="79" spans="1:16" ht="12.75">
      <c r="A79" s="268"/>
      <c r="B79" s="234">
        <v>80144</v>
      </c>
      <c r="C79" s="229" t="s">
        <v>186</v>
      </c>
      <c r="D79" s="231">
        <f>D80</f>
        <v>497951</v>
      </c>
      <c r="E79" s="231">
        <f>E80</f>
        <v>497951</v>
      </c>
      <c r="F79" s="231">
        <f>F80</f>
        <v>447111</v>
      </c>
      <c r="G79" s="231">
        <f>G80</f>
        <v>35653</v>
      </c>
      <c r="H79" s="231">
        <v>0</v>
      </c>
      <c r="I79" s="231">
        <f>I80</f>
        <v>15187</v>
      </c>
      <c r="J79" s="227">
        <v>0</v>
      </c>
      <c r="K79" s="232">
        <v>0</v>
      </c>
      <c r="L79" s="240">
        <v>0</v>
      </c>
      <c r="M79" s="233">
        <v>0</v>
      </c>
      <c r="N79" s="233">
        <v>0</v>
      </c>
      <c r="O79" s="233">
        <v>0</v>
      </c>
      <c r="P79" s="233">
        <v>0</v>
      </c>
    </row>
    <row r="80" spans="1:16" ht="12.75">
      <c r="A80" s="268"/>
      <c r="B80" s="278"/>
      <c r="C80" s="237" t="s">
        <v>349</v>
      </c>
      <c r="D80" s="238">
        <f>E80</f>
        <v>497951</v>
      </c>
      <c r="E80" s="238">
        <f>SUM(F80:M80)</f>
        <v>497951</v>
      </c>
      <c r="F80" s="238">
        <v>447111</v>
      </c>
      <c r="G80" s="238">
        <v>35653</v>
      </c>
      <c r="H80" s="238">
        <v>0</v>
      </c>
      <c r="I80" s="238">
        <v>15187</v>
      </c>
      <c r="J80" s="239">
        <v>0</v>
      </c>
      <c r="K80" s="240">
        <v>0</v>
      </c>
      <c r="L80" s="240">
        <v>0</v>
      </c>
      <c r="M80" s="233">
        <v>0</v>
      </c>
      <c r="N80" s="233">
        <v>0</v>
      </c>
      <c r="O80" s="233">
        <v>0</v>
      </c>
      <c r="P80" s="233">
        <v>0</v>
      </c>
    </row>
    <row r="81" spans="1:16" ht="12.75">
      <c r="A81" s="256"/>
      <c r="B81" s="234">
        <v>80120</v>
      </c>
      <c r="C81" s="229" t="s">
        <v>187</v>
      </c>
      <c r="D81" s="231">
        <f aca="true" t="shared" si="1" ref="D81:I81">SUM(D82:D85)</f>
        <v>2738486</v>
      </c>
      <c r="E81" s="231">
        <f>SUM(E82:E85)</f>
        <v>2738486</v>
      </c>
      <c r="F81" s="231">
        <f>SUM(F82:F85)</f>
        <v>2179399</v>
      </c>
      <c r="G81" s="231">
        <f t="shared" si="1"/>
        <v>440298</v>
      </c>
      <c r="H81" s="231">
        <f t="shared" si="1"/>
        <v>112565</v>
      </c>
      <c r="I81" s="231">
        <f t="shared" si="1"/>
        <v>6224</v>
      </c>
      <c r="J81" s="232">
        <v>0</v>
      </c>
      <c r="K81" s="232">
        <v>0</v>
      </c>
      <c r="L81" s="232">
        <v>0</v>
      </c>
      <c r="M81" s="235">
        <v>0</v>
      </c>
      <c r="N81" s="235">
        <v>0</v>
      </c>
      <c r="O81" s="235">
        <v>0</v>
      </c>
      <c r="P81" s="235">
        <v>0</v>
      </c>
    </row>
    <row r="82" spans="1:16" ht="12.75">
      <c r="A82" s="268"/>
      <c r="B82" s="280"/>
      <c r="C82" s="237" t="s">
        <v>309</v>
      </c>
      <c r="D82" s="238">
        <f>E82</f>
        <v>683130</v>
      </c>
      <c r="E82" s="238">
        <f>SUM(F82:L82)</f>
        <v>683130</v>
      </c>
      <c r="F82" s="238">
        <v>538447</v>
      </c>
      <c r="G82" s="238">
        <v>141164</v>
      </c>
      <c r="H82" s="238">
        <v>0</v>
      </c>
      <c r="I82" s="238">
        <v>3519</v>
      </c>
      <c r="J82" s="240">
        <v>0</v>
      </c>
      <c r="K82" s="240">
        <v>0</v>
      </c>
      <c r="L82" s="240">
        <v>0</v>
      </c>
      <c r="M82" s="233">
        <v>0</v>
      </c>
      <c r="N82" s="233">
        <v>0</v>
      </c>
      <c r="O82" s="233">
        <v>0</v>
      </c>
      <c r="P82" s="233">
        <v>0</v>
      </c>
    </row>
    <row r="83" spans="1:16" ht="12.75">
      <c r="A83" s="268"/>
      <c r="B83" s="280"/>
      <c r="C83" s="237" t="s">
        <v>188</v>
      </c>
      <c r="D83" s="238">
        <f>E83</f>
        <v>1830828</v>
      </c>
      <c r="E83" s="238">
        <f>SUM(F83:L83)</f>
        <v>1830828</v>
      </c>
      <c r="F83" s="238">
        <v>1536489</v>
      </c>
      <c r="G83" s="238">
        <v>291634</v>
      </c>
      <c r="H83" s="238">
        <v>0</v>
      </c>
      <c r="I83" s="238">
        <v>2705</v>
      </c>
      <c r="J83" s="240">
        <v>0</v>
      </c>
      <c r="K83" s="240">
        <v>0</v>
      </c>
      <c r="L83" s="240">
        <v>0</v>
      </c>
      <c r="M83" s="233">
        <v>0</v>
      </c>
      <c r="N83" s="233">
        <v>0</v>
      </c>
      <c r="O83" s="233">
        <v>0</v>
      </c>
      <c r="P83" s="233">
        <v>0</v>
      </c>
    </row>
    <row r="84" spans="1:16" ht="12.75">
      <c r="A84" s="268"/>
      <c r="B84" s="280"/>
      <c r="C84" s="237" t="s">
        <v>191</v>
      </c>
      <c r="D84" s="238">
        <f>E84</f>
        <v>111963</v>
      </c>
      <c r="E84" s="238">
        <f>SUM(F84:L84)</f>
        <v>111963</v>
      </c>
      <c r="F84" s="238">
        <v>104463</v>
      </c>
      <c r="G84" s="238">
        <v>7500</v>
      </c>
      <c r="H84" s="238">
        <v>0</v>
      </c>
      <c r="I84" s="238">
        <v>0</v>
      </c>
      <c r="J84" s="240">
        <v>0</v>
      </c>
      <c r="K84" s="240">
        <v>0</v>
      </c>
      <c r="L84" s="240">
        <v>0</v>
      </c>
      <c r="M84" s="233">
        <v>0</v>
      </c>
      <c r="N84" s="233">
        <v>0</v>
      </c>
      <c r="O84" s="233">
        <v>0</v>
      </c>
      <c r="P84" s="233">
        <v>0</v>
      </c>
    </row>
    <row r="85" spans="1:16" ht="12.75">
      <c r="A85" s="268"/>
      <c r="B85" s="280"/>
      <c r="C85" s="237" t="s">
        <v>189</v>
      </c>
      <c r="D85" s="238">
        <f>E85</f>
        <v>112565</v>
      </c>
      <c r="E85" s="238">
        <f>SUM(F85:L85)</f>
        <v>112565</v>
      </c>
      <c r="F85" s="238">
        <v>0</v>
      </c>
      <c r="G85" s="238">
        <v>0</v>
      </c>
      <c r="H85" s="238">
        <v>112565</v>
      </c>
      <c r="I85" s="238">
        <v>0</v>
      </c>
      <c r="J85" s="240">
        <v>0</v>
      </c>
      <c r="K85" s="240">
        <v>0</v>
      </c>
      <c r="L85" s="240">
        <v>0</v>
      </c>
      <c r="M85" s="233">
        <v>0</v>
      </c>
      <c r="N85" s="233">
        <v>0</v>
      </c>
      <c r="O85" s="233">
        <v>0</v>
      </c>
      <c r="P85" s="233">
        <v>0</v>
      </c>
    </row>
    <row r="86" spans="1:16" ht="12.75">
      <c r="A86" s="256"/>
      <c r="B86" s="234">
        <v>80130</v>
      </c>
      <c r="C86" s="236" t="s">
        <v>190</v>
      </c>
      <c r="D86" s="225">
        <f>SUM(D87:D89)+D102+D103</f>
        <v>7992901</v>
      </c>
      <c r="E86" s="225">
        <f>SUM(E87:E89)+E102+E103</f>
        <v>7992901</v>
      </c>
      <c r="F86" s="225">
        <f>SUM(F87:F89)</f>
        <v>6815088</v>
      </c>
      <c r="G86" s="225">
        <f>SUM(G87:G89)</f>
        <v>1014043</v>
      </c>
      <c r="H86" s="225">
        <f>SUM(H87:H89)+H102+H103</f>
        <v>147494</v>
      </c>
      <c r="I86" s="225">
        <f>SUM(I87:I89)</f>
        <v>16276</v>
      </c>
      <c r="J86" s="227">
        <v>0</v>
      </c>
      <c r="K86" s="227">
        <v>0</v>
      </c>
      <c r="L86" s="232">
        <v>0</v>
      </c>
      <c r="M86" s="235">
        <v>0</v>
      </c>
      <c r="N86" s="235">
        <v>0</v>
      </c>
      <c r="O86" s="235">
        <v>0</v>
      </c>
      <c r="P86" s="235">
        <v>0</v>
      </c>
    </row>
    <row r="87" spans="1:16" ht="12.75">
      <c r="A87" s="268"/>
      <c r="B87" s="280"/>
      <c r="C87" s="237" t="s">
        <v>309</v>
      </c>
      <c r="D87" s="238">
        <f>E87</f>
        <v>923451</v>
      </c>
      <c r="E87" s="238">
        <f>F87+G87+I87</f>
        <v>923451</v>
      </c>
      <c r="F87" s="238">
        <v>688853</v>
      </c>
      <c r="G87" s="238">
        <v>228398</v>
      </c>
      <c r="H87" s="238">
        <v>0</v>
      </c>
      <c r="I87" s="238">
        <v>6200</v>
      </c>
      <c r="J87" s="240">
        <v>0</v>
      </c>
      <c r="K87" s="240">
        <v>0</v>
      </c>
      <c r="L87" s="240">
        <v>0</v>
      </c>
      <c r="M87" s="233">
        <v>0</v>
      </c>
      <c r="N87" s="233">
        <v>0</v>
      </c>
      <c r="O87" s="233">
        <v>0</v>
      </c>
      <c r="P87" s="233">
        <v>0</v>
      </c>
    </row>
    <row r="88" spans="1:16" ht="12.75">
      <c r="A88" s="268"/>
      <c r="B88" s="280"/>
      <c r="C88" s="237" t="s">
        <v>188</v>
      </c>
      <c r="D88" s="238">
        <f>E88</f>
        <v>326697</v>
      </c>
      <c r="E88" s="238">
        <f>F88+G88+I88</f>
        <v>326697</v>
      </c>
      <c r="F88" s="238">
        <v>285790</v>
      </c>
      <c r="G88" s="238">
        <v>40360</v>
      </c>
      <c r="H88" s="238">
        <v>0</v>
      </c>
      <c r="I88" s="238">
        <v>547</v>
      </c>
      <c r="J88" s="240">
        <v>0</v>
      </c>
      <c r="K88" s="240">
        <v>0</v>
      </c>
      <c r="L88" s="240">
        <v>0</v>
      </c>
      <c r="M88" s="233">
        <v>0</v>
      </c>
      <c r="N88" s="233">
        <v>0</v>
      </c>
      <c r="O88" s="233">
        <v>0</v>
      </c>
      <c r="P88" s="233">
        <v>0</v>
      </c>
    </row>
    <row r="89" spans="1:16" ht="12.75">
      <c r="A89" s="271"/>
      <c r="B89" s="278"/>
      <c r="C89" s="237" t="s">
        <v>191</v>
      </c>
      <c r="D89" s="238">
        <f>E89</f>
        <v>6595259</v>
      </c>
      <c r="E89" s="238">
        <f>F89+G89+I89</f>
        <v>6595259</v>
      </c>
      <c r="F89" s="238">
        <v>5840445</v>
      </c>
      <c r="G89" s="238">
        <v>745285</v>
      </c>
      <c r="H89" s="238">
        <v>0</v>
      </c>
      <c r="I89" s="238">
        <v>9529</v>
      </c>
      <c r="J89" s="240">
        <v>0</v>
      </c>
      <c r="K89" s="240">
        <v>0</v>
      </c>
      <c r="L89" s="240">
        <v>0</v>
      </c>
      <c r="M89" s="233">
        <v>0</v>
      </c>
      <c r="N89" s="233">
        <v>0</v>
      </c>
      <c r="O89" s="233">
        <v>0</v>
      </c>
      <c r="P89" s="233">
        <v>0</v>
      </c>
    </row>
    <row r="90" spans="1:16" ht="12.75">
      <c r="A90" s="180"/>
      <c r="B90" s="180"/>
      <c r="C90" s="273"/>
      <c r="D90" s="274"/>
      <c r="E90" s="274"/>
      <c r="F90" s="274"/>
      <c r="G90" s="274"/>
      <c r="H90" s="274" t="s">
        <v>407</v>
      </c>
      <c r="I90" s="274"/>
      <c r="J90" s="275"/>
      <c r="K90" s="275"/>
      <c r="L90" s="275"/>
      <c r="M90" s="250"/>
      <c r="N90" s="250"/>
      <c r="O90" s="250"/>
      <c r="P90" s="250"/>
    </row>
    <row r="91" spans="1:16" ht="12.75">
      <c r="A91" s="180"/>
      <c r="B91" s="180"/>
      <c r="C91" s="273"/>
      <c r="D91" s="274"/>
      <c r="E91" s="274"/>
      <c r="F91" s="274"/>
      <c r="G91" s="274"/>
      <c r="H91" s="274"/>
      <c r="I91" s="274"/>
      <c r="J91" s="275"/>
      <c r="K91" s="275"/>
      <c r="L91" s="275"/>
      <c r="M91" s="250"/>
      <c r="N91" s="250"/>
      <c r="O91" s="250"/>
      <c r="P91" s="250"/>
    </row>
    <row r="92" spans="1:16" ht="12.75">
      <c r="A92" s="251"/>
      <c r="B92" s="189"/>
      <c r="C92" s="189"/>
      <c r="D92" s="190"/>
      <c r="E92" s="191"/>
      <c r="F92" s="192"/>
      <c r="G92" s="193" t="s">
        <v>67</v>
      </c>
      <c r="H92" s="194"/>
      <c r="I92" s="194"/>
      <c r="J92" s="195"/>
      <c r="K92" s="195"/>
      <c r="L92" s="196"/>
      <c r="M92" s="197"/>
      <c r="N92" s="198"/>
      <c r="O92" s="198"/>
      <c r="P92" s="199"/>
    </row>
    <row r="93" spans="1:16" ht="12.75">
      <c r="A93" s="252"/>
      <c r="B93" s="200"/>
      <c r="C93" s="200"/>
      <c r="D93" s="201"/>
      <c r="E93" s="253"/>
      <c r="F93" s="203"/>
      <c r="G93" s="204" t="s">
        <v>142</v>
      </c>
      <c r="H93" s="204"/>
      <c r="I93" s="204"/>
      <c r="J93" s="205"/>
      <c r="K93" s="205"/>
      <c r="L93" s="199"/>
      <c r="M93" s="200"/>
      <c r="N93" s="197" t="s">
        <v>142</v>
      </c>
      <c r="O93" s="198"/>
      <c r="P93" s="199"/>
    </row>
    <row r="94" spans="1:16" ht="12.75">
      <c r="A94" s="208" t="s">
        <v>1</v>
      </c>
      <c r="B94" s="206" t="s">
        <v>2</v>
      </c>
      <c r="C94" s="206" t="s">
        <v>143</v>
      </c>
      <c r="D94" s="201"/>
      <c r="E94" s="201"/>
      <c r="F94" s="201" t="s">
        <v>400</v>
      </c>
      <c r="G94" s="201" t="s">
        <v>6</v>
      </c>
      <c r="H94" s="207" t="s">
        <v>145</v>
      </c>
      <c r="I94" s="201" t="s">
        <v>146</v>
      </c>
      <c r="J94" s="207" t="s">
        <v>147</v>
      </c>
      <c r="K94" s="201" t="s">
        <v>148</v>
      </c>
      <c r="L94" s="208" t="s">
        <v>6</v>
      </c>
      <c r="M94" s="208" t="s">
        <v>148</v>
      </c>
      <c r="N94" s="209"/>
      <c r="O94" s="176" t="s">
        <v>142</v>
      </c>
      <c r="P94" s="176"/>
    </row>
    <row r="95" spans="1:16" ht="12.75">
      <c r="A95" s="208"/>
      <c r="B95" s="206"/>
      <c r="C95" s="206"/>
      <c r="D95" s="201" t="s">
        <v>66</v>
      </c>
      <c r="E95" s="201" t="s">
        <v>6</v>
      </c>
      <c r="F95" s="201" t="s">
        <v>149</v>
      </c>
      <c r="G95" s="201" t="s">
        <v>150</v>
      </c>
      <c r="H95" s="207" t="s">
        <v>151</v>
      </c>
      <c r="I95" s="201" t="s">
        <v>152</v>
      </c>
      <c r="J95" s="207" t="s">
        <v>153</v>
      </c>
      <c r="K95" s="201" t="s">
        <v>287</v>
      </c>
      <c r="L95" s="208" t="s">
        <v>232</v>
      </c>
      <c r="M95" s="208" t="s">
        <v>154</v>
      </c>
      <c r="N95" s="210" t="s">
        <v>292</v>
      </c>
      <c r="O95" s="208" t="s">
        <v>296</v>
      </c>
      <c r="P95" s="208" t="s">
        <v>300</v>
      </c>
    </row>
    <row r="96" spans="1:16" ht="12.75">
      <c r="A96" s="208"/>
      <c r="B96" s="206"/>
      <c r="C96" s="206"/>
      <c r="D96" s="201" t="s">
        <v>431</v>
      </c>
      <c r="E96" s="201" t="s">
        <v>155</v>
      </c>
      <c r="F96" s="201" t="s">
        <v>156</v>
      </c>
      <c r="G96" s="201" t="s">
        <v>401</v>
      </c>
      <c r="H96" s="207" t="s">
        <v>155</v>
      </c>
      <c r="I96" s="201" t="s">
        <v>158</v>
      </c>
      <c r="J96" s="207" t="s">
        <v>402</v>
      </c>
      <c r="K96" s="201" t="s">
        <v>288</v>
      </c>
      <c r="L96" s="208" t="s">
        <v>290</v>
      </c>
      <c r="M96" s="208"/>
      <c r="N96" s="209" t="s">
        <v>293</v>
      </c>
      <c r="O96" s="208" t="s">
        <v>297</v>
      </c>
      <c r="P96" s="208" t="s">
        <v>301</v>
      </c>
    </row>
    <row r="97" spans="1:16" ht="12.75">
      <c r="A97" s="208"/>
      <c r="B97" s="206"/>
      <c r="C97" s="206"/>
      <c r="D97" s="201" t="s">
        <v>304</v>
      </c>
      <c r="E97" s="201"/>
      <c r="F97" s="201" t="s">
        <v>160</v>
      </c>
      <c r="G97" s="201" t="s">
        <v>161</v>
      </c>
      <c r="H97" s="207"/>
      <c r="I97" s="201" t="s">
        <v>162</v>
      </c>
      <c r="J97" s="207" t="s">
        <v>163</v>
      </c>
      <c r="K97" s="201" t="s">
        <v>289</v>
      </c>
      <c r="L97" s="208" t="s">
        <v>291</v>
      </c>
      <c r="M97" s="208"/>
      <c r="N97" s="209" t="s">
        <v>403</v>
      </c>
      <c r="O97" s="208" t="s">
        <v>163</v>
      </c>
      <c r="P97" s="208" t="s">
        <v>302</v>
      </c>
    </row>
    <row r="98" spans="1:16" ht="12.75">
      <c r="A98" s="208"/>
      <c r="B98" s="206"/>
      <c r="C98" s="206"/>
      <c r="D98" s="201"/>
      <c r="E98" s="201"/>
      <c r="F98" s="201"/>
      <c r="G98" s="201"/>
      <c r="H98" s="207"/>
      <c r="I98" s="201"/>
      <c r="J98" s="207" t="s">
        <v>164</v>
      </c>
      <c r="K98" s="201"/>
      <c r="L98" s="208"/>
      <c r="M98" s="208"/>
      <c r="N98" s="209" t="s">
        <v>404</v>
      </c>
      <c r="O98" s="208" t="s">
        <v>298</v>
      </c>
      <c r="P98" s="208" t="s">
        <v>303</v>
      </c>
    </row>
    <row r="99" spans="1:16" ht="12.75">
      <c r="A99" s="208"/>
      <c r="B99" s="206"/>
      <c r="C99" s="206"/>
      <c r="D99" s="201"/>
      <c r="E99" s="201"/>
      <c r="F99" s="201"/>
      <c r="G99" s="201"/>
      <c r="H99" s="207"/>
      <c r="I99" s="201"/>
      <c r="J99" s="207" t="s">
        <v>299</v>
      </c>
      <c r="K99" s="201"/>
      <c r="L99" s="208"/>
      <c r="M99" s="208"/>
      <c r="N99" s="209"/>
      <c r="O99" s="201" t="s">
        <v>299</v>
      </c>
      <c r="P99" s="208"/>
    </row>
    <row r="100" spans="1:16" ht="12.75">
      <c r="A100" s="213"/>
      <c r="B100" s="211"/>
      <c r="C100" s="211"/>
      <c r="D100" s="212"/>
      <c r="E100" s="212"/>
      <c r="F100" s="212"/>
      <c r="G100" s="212"/>
      <c r="H100" s="207"/>
      <c r="I100" s="212"/>
      <c r="J100" s="207" t="s">
        <v>165</v>
      </c>
      <c r="K100" s="212"/>
      <c r="L100" s="213"/>
      <c r="M100" s="213"/>
      <c r="N100" s="214"/>
      <c r="O100" s="212" t="s">
        <v>165</v>
      </c>
      <c r="P100" s="213"/>
    </row>
    <row r="101" spans="1:16" ht="12.75">
      <c r="A101" s="213">
        <v>1</v>
      </c>
      <c r="B101" s="213">
        <v>2</v>
      </c>
      <c r="C101" s="88">
        <v>3</v>
      </c>
      <c r="D101" s="89">
        <v>4</v>
      </c>
      <c r="E101" s="89">
        <v>5</v>
      </c>
      <c r="F101" s="89">
        <v>6</v>
      </c>
      <c r="G101" s="89">
        <v>7</v>
      </c>
      <c r="H101" s="89">
        <v>8</v>
      </c>
      <c r="I101" s="89">
        <v>9</v>
      </c>
      <c r="J101" s="89">
        <v>10</v>
      </c>
      <c r="K101" s="89">
        <v>11</v>
      </c>
      <c r="L101" s="88">
        <v>12</v>
      </c>
      <c r="M101" s="88">
        <v>13</v>
      </c>
      <c r="N101" s="88">
        <v>14</v>
      </c>
      <c r="O101" s="88">
        <v>15</v>
      </c>
      <c r="P101" s="88">
        <v>16</v>
      </c>
    </row>
    <row r="102" spans="1:16" ht="12.75">
      <c r="A102" s="181"/>
      <c r="B102" s="281"/>
      <c r="C102" s="237" t="s">
        <v>189</v>
      </c>
      <c r="D102" s="238">
        <f>E102</f>
        <v>50860</v>
      </c>
      <c r="E102" s="238">
        <f>H102</f>
        <v>50860</v>
      </c>
      <c r="F102" s="238">
        <v>0</v>
      </c>
      <c r="G102" s="238">
        <v>0</v>
      </c>
      <c r="H102" s="238">
        <v>50860</v>
      </c>
      <c r="I102" s="238">
        <v>0</v>
      </c>
      <c r="J102" s="240">
        <v>0</v>
      </c>
      <c r="K102" s="240">
        <v>0</v>
      </c>
      <c r="L102" s="240">
        <v>0</v>
      </c>
      <c r="M102" s="233">
        <v>0</v>
      </c>
      <c r="N102" s="233">
        <v>0</v>
      </c>
      <c r="O102" s="233">
        <v>0</v>
      </c>
      <c r="P102" s="233">
        <v>0</v>
      </c>
    </row>
    <row r="103" spans="1:16" ht="12.75">
      <c r="A103" s="182"/>
      <c r="B103" s="282"/>
      <c r="C103" s="237" t="s">
        <v>310</v>
      </c>
      <c r="D103" s="238">
        <f>E103</f>
        <v>96634</v>
      </c>
      <c r="E103" s="238">
        <f>H103</f>
        <v>96634</v>
      </c>
      <c r="F103" s="238">
        <v>0</v>
      </c>
      <c r="G103" s="238">
        <v>0</v>
      </c>
      <c r="H103" s="238">
        <v>96634</v>
      </c>
      <c r="I103" s="238">
        <v>0</v>
      </c>
      <c r="J103" s="239">
        <v>0</v>
      </c>
      <c r="K103" s="240">
        <v>0</v>
      </c>
      <c r="L103" s="240">
        <v>0</v>
      </c>
      <c r="M103" s="233">
        <v>0</v>
      </c>
      <c r="N103" s="233">
        <v>0</v>
      </c>
      <c r="O103" s="233">
        <v>0</v>
      </c>
      <c r="P103" s="233">
        <v>0</v>
      </c>
    </row>
    <row r="104" spans="1:16" ht="12.75">
      <c r="A104" s="263"/>
      <c r="B104" s="267">
        <v>80146</v>
      </c>
      <c r="C104" s="229" t="s">
        <v>192</v>
      </c>
      <c r="D104" s="231">
        <f>SUM(D105:D109)</f>
        <v>69184</v>
      </c>
      <c r="E104" s="231">
        <f>SUM(E105:E109)</f>
        <v>69184</v>
      </c>
      <c r="F104" s="231">
        <v>0</v>
      </c>
      <c r="G104" s="231">
        <f>SUM(G105:G109)</f>
        <v>69184</v>
      </c>
      <c r="H104" s="231">
        <v>0</v>
      </c>
      <c r="I104" s="231">
        <v>0</v>
      </c>
      <c r="J104" s="227">
        <v>0</v>
      </c>
      <c r="K104" s="232">
        <v>0</v>
      </c>
      <c r="L104" s="232">
        <v>0</v>
      </c>
      <c r="M104" s="235">
        <v>0</v>
      </c>
      <c r="N104" s="235">
        <v>0</v>
      </c>
      <c r="O104" s="235">
        <v>0</v>
      </c>
      <c r="P104" s="235">
        <v>0</v>
      </c>
    </row>
    <row r="105" spans="1:16" ht="12.75">
      <c r="A105" s="269"/>
      <c r="B105" s="269"/>
      <c r="C105" s="237" t="s">
        <v>349</v>
      </c>
      <c r="D105" s="238">
        <f>E105</f>
        <v>20156</v>
      </c>
      <c r="E105" s="238">
        <f>G105</f>
        <v>20156</v>
      </c>
      <c r="F105" s="238">
        <v>0</v>
      </c>
      <c r="G105" s="238">
        <v>20156</v>
      </c>
      <c r="H105" s="238">
        <v>0</v>
      </c>
      <c r="I105" s="238">
        <v>0</v>
      </c>
      <c r="J105" s="240">
        <v>0</v>
      </c>
      <c r="K105" s="240">
        <v>0</v>
      </c>
      <c r="L105" s="240">
        <v>0</v>
      </c>
      <c r="M105" s="233">
        <v>0</v>
      </c>
      <c r="N105" s="233">
        <v>0</v>
      </c>
      <c r="O105" s="233">
        <v>0</v>
      </c>
      <c r="P105" s="233">
        <v>0</v>
      </c>
    </row>
    <row r="106" spans="1:16" ht="12.75">
      <c r="A106" s="269"/>
      <c r="B106" s="269"/>
      <c r="C106" s="237" t="s">
        <v>309</v>
      </c>
      <c r="D106" s="238">
        <f>E106</f>
        <v>7670</v>
      </c>
      <c r="E106" s="238">
        <f>G106</f>
        <v>7670</v>
      </c>
      <c r="F106" s="238">
        <v>0</v>
      </c>
      <c r="G106" s="238">
        <v>7670</v>
      </c>
      <c r="H106" s="238">
        <v>0</v>
      </c>
      <c r="I106" s="238">
        <v>0</v>
      </c>
      <c r="J106" s="240">
        <v>0</v>
      </c>
      <c r="K106" s="240">
        <v>0</v>
      </c>
      <c r="L106" s="240">
        <v>0</v>
      </c>
      <c r="M106" s="233">
        <v>0</v>
      </c>
      <c r="N106" s="233">
        <v>0</v>
      </c>
      <c r="O106" s="233">
        <v>0</v>
      </c>
      <c r="P106" s="233">
        <v>0</v>
      </c>
    </row>
    <row r="107" spans="1:16" ht="12.75">
      <c r="A107" s="269"/>
      <c r="B107" s="269"/>
      <c r="C107" s="237" t="s">
        <v>188</v>
      </c>
      <c r="D107" s="238">
        <f>E107</f>
        <v>12281</v>
      </c>
      <c r="E107" s="238">
        <f>G107</f>
        <v>12281</v>
      </c>
      <c r="F107" s="238">
        <v>0</v>
      </c>
      <c r="G107" s="238">
        <v>12281</v>
      </c>
      <c r="H107" s="238">
        <v>0</v>
      </c>
      <c r="I107" s="238">
        <v>0</v>
      </c>
      <c r="J107" s="240">
        <v>0</v>
      </c>
      <c r="K107" s="240">
        <v>0</v>
      </c>
      <c r="L107" s="240">
        <v>0</v>
      </c>
      <c r="M107" s="233">
        <v>0</v>
      </c>
      <c r="N107" s="233">
        <v>0</v>
      </c>
      <c r="O107" s="233">
        <v>0</v>
      </c>
      <c r="P107" s="233">
        <v>0</v>
      </c>
    </row>
    <row r="108" spans="1:16" ht="12.75">
      <c r="A108" s="269"/>
      <c r="B108" s="269"/>
      <c r="C108" s="237" t="s">
        <v>191</v>
      </c>
      <c r="D108" s="238">
        <f>E108</f>
        <v>18700</v>
      </c>
      <c r="E108" s="238">
        <f>G108</f>
        <v>18700</v>
      </c>
      <c r="F108" s="238">
        <v>0</v>
      </c>
      <c r="G108" s="238">
        <v>18700</v>
      </c>
      <c r="H108" s="238">
        <v>0</v>
      </c>
      <c r="I108" s="238">
        <v>0</v>
      </c>
      <c r="J108" s="240">
        <v>0</v>
      </c>
      <c r="K108" s="240">
        <v>0</v>
      </c>
      <c r="L108" s="240">
        <v>0</v>
      </c>
      <c r="M108" s="233">
        <v>0</v>
      </c>
      <c r="N108" s="233">
        <v>0</v>
      </c>
      <c r="O108" s="233">
        <v>0</v>
      </c>
      <c r="P108" s="233">
        <v>0</v>
      </c>
    </row>
    <row r="109" spans="1:16" ht="12.75">
      <c r="A109" s="269"/>
      <c r="B109" s="271"/>
      <c r="C109" s="237" t="s">
        <v>352</v>
      </c>
      <c r="D109" s="238">
        <f>E109</f>
        <v>10377</v>
      </c>
      <c r="E109" s="238">
        <f>G109</f>
        <v>10377</v>
      </c>
      <c r="F109" s="238">
        <v>0</v>
      </c>
      <c r="G109" s="238">
        <v>10377</v>
      </c>
      <c r="H109" s="238">
        <v>0</v>
      </c>
      <c r="I109" s="238">
        <v>0</v>
      </c>
      <c r="J109" s="240">
        <v>0</v>
      </c>
      <c r="K109" s="240">
        <v>0</v>
      </c>
      <c r="L109" s="240">
        <v>0</v>
      </c>
      <c r="M109" s="233">
        <v>0</v>
      </c>
      <c r="N109" s="233">
        <v>0</v>
      </c>
      <c r="O109" s="233">
        <v>0</v>
      </c>
      <c r="P109" s="233">
        <v>0</v>
      </c>
    </row>
    <row r="110" spans="1:16" ht="12.75">
      <c r="A110" s="269"/>
      <c r="B110" s="279">
        <v>80150</v>
      </c>
      <c r="C110" s="229" t="s">
        <v>382</v>
      </c>
      <c r="D110" s="231"/>
      <c r="E110" s="231"/>
      <c r="F110" s="231"/>
      <c r="G110" s="231"/>
      <c r="H110" s="231"/>
      <c r="I110" s="231"/>
      <c r="J110" s="232"/>
      <c r="K110" s="232"/>
      <c r="L110" s="232"/>
      <c r="M110" s="235"/>
      <c r="N110" s="235"/>
      <c r="O110" s="235"/>
      <c r="P110" s="235"/>
    </row>
    <row r="111" spans="1:16" ht="12.75">
      <c r="A111" s="269"/>
      <c r="B111" s="280"/>
      <c r="C111" s="229" t="s">
        <v>383</v>
      </c>
      <c r="D111" s="231"/>
      <c r="E111" s="231"/>
      <c r="F111" s="231"/>
      <c r="G111" s="231"/>
      <c r="H111" s="231"/>
      <c r="I111" s="231"/>
      <c r="J111" s="232"/>
      <c r="K111" s="232"/>
      <c r="L111" s="232"/>
      <c r="M111" s="235"/>
      <c r="N111" s="235"/>
      <c r="O111" s="235"/>
      <c r="P111" s="235"/>
    </row>
    <row r="112" spans="1:16" ht="12.75">
      <c r="A112" s="269"/>
      <c r="B112" s="280"/>
      <c r="C112" s="229" t="s">
        <v>384</v>
      </c>
      <c r="D112" s="231"/>
      <c r="E112" s="231"/>
      <c r="F112" s="231"/>
      <c r="G112" s="231"/>
      <c r="H112" s="231"/>
      <c r="I112" s="231"/>
      <c r="J112" s="232"/>
      <c r="K112" s="232"/>
      <c r="L112" s="232"/>
      <c r="M112" s="235"/>
      <c r="N112" s="235"/>
      <c r="O112" s="235"/>
      <c r="P112" s="235"/>
    </row>
    <row r="113" spans="1:16" ht="12.75">
      <c r="A113" s="269"/>
      <c r="B113" s="280"/>
      <c r="C113" s="229" t="s">
        <v>405</v>
      </c>
      <c r="D113" s="231"/>
      <c r="E113" s="231"/>
      <c r="F113" s="231"/>
      <c r="G113" s="231"/>
      <c r="H113" s="231"/>
      <c r="I113" s="231"/>
      <c r="J113" s="232"/>
      <c r="K113" s="232"/>
      <c r="L113" s="232"/>
      <c r="M113" s="235"/>
      <c r="N113" s="235"/>
      <c r="O113" s="235"/>
      <c r="P113" s="235"/>
    </row>
    <row r="114" spans="1:16" ht="12.75">
      <c r="A114" s="269"/>
      <c r="B114" s="280"/>
      <c r="C114" s="229" t="s">
        <v>385</v>
      </c>
      <c r="D114" s="231"/>
      <c r="E114" s="231"/>
      <c r="F114" s="231"/>
      <c r="G114" s="231"/>
      <c r="H114" s="231"/>
      <c r="I114" s="231"/>
      <c r="J114" s="232"/>
      <c r="K114" s="232"/>
      <c r="L114" s="232"/>
      <c r="M114" s="235"/>
      <c r="N114" s="235"/>
      <c r="O114" s="235"/>
      <c r="P114" s="235"/>
    </row>
    <row r="115" spans="1:16" ht="12.75">
      <c r="A115" s="269"/>
      <c r="B115" s="280"/>
      <c r="C115" s="229" t="s">
        <v>406</v>
      </c>
      <c r="D115" s="231">
        <f>E115+M115</f>
        <v>307137</v>
      </c>
      <c r="E115" s="231">
        <f>E116+E117+E118</f>
        <v>307137</v>
      </c>
      <c r="F115" s="231">
        <f>F116+F117+F118</f>
        <v>224940</v>
      </c>
      <c r="G115" s="231">
        <f>G116+G117+G118</f>
        <v>82051</v>
      </c>
      <c r="H115" s="231">
        <v>0</v>
      </c>
      <c r="I115" s="231">
        <f>I116+I117+I118</f>
        <v>146</v>
      </c>
      <c r="J115" s="232">
        <v>0</v>
      </c>
      <c r="K115" s="232">
        <v>0</v>
      </c>
      <c r="L115" s="232">
        <v>0</v>
      </c>
      <c r="M115" s="235">
        <v>0</v>
      </c>
      <c r="N115" s="235">
        <v>0</v>
      </c>
      <c r="O115" s="235">
        <v>0</v>
      </c>
      <c r="P115" s="235">
        <v>0</v>
      </c>
    </row>
    <row r="116" spans="1:16" ht="12.75">
      <c r="A116" s="269"/>
      <c r="B116" s="280"/>
      <c r="C116" s="237" t="s">
        <v>309</v>
      </c>
      <c r="D116" s="238">
        <f>E116</f>
        <v>35332</v>
      </c>
      <c r="E116" s="238">
        <f>SUM(F116:L116)</f>
        <v>35332</v>
      </c>
      <c r="F116" s="238">
        <v>26332</v>
      </c>
      <c r="G116" s="238">
        <v>9000</v>
      </c>
      <c r="H116" s="238">
        <v>0</v>
      </c>
      <c r="I116" s="238">
        <v>0</v>
      </c>
      <c r="J116" s="240">
        <v>0</v>
      </c>
      <c r="K116" s="240">
        <v>0</v>
      </c>
      <c r="L116" s="240">
        <v>0</v>
      </c>
      <c r="M116" s="233">
        <v>0</v>
      </c>
      <c r="N116" s="233">
        <v>0</v>
      </c>
      <c r="O116" s="233">
        <v>0</v>
      </c>
      <c r="P116" s="233">
        <v>0</v>
      </c>
    </row>
    <row r="117" spans="1:16" ht="12.75">
      <c r="A117" s="269"/>
      <c r="B117" s="280"/>
      <c r="C117" s="237" t="s">
        <v>188</v>
      </c>
      <c r="D117" s="238">
        <f>E117</f>
        <v>60284</v>
      </c>
      <c r="E117" s="238">
        <f>SUM(F117:L117)</f>
        <v>60284</v>
      </c>
      <c r="F117" s="238">
        <v>53687</v>
      </c>
      <c r="G117" s="238">
        <v>6597</v>
      </c>
      <c r="H117" s="238">
        <v>0</v>
      </c>
      <c r="I117" s="238">
        <v>0</v>
      </c>
      <c r="J117" s="240">
        <v>0</v>
      </c>
      <c r="K117" s="240">
        <v>0</v>
      </c>
      <c r="L117" s="240">
        <v>0</v>
      </c>
      <c r="M117" s="233">
        <v>0</v>
      </c>
      <c r="N117" s="233">
        <v>0</v>
      </c>
      <c r="O117" s="233">
        <v>0</v>
      </c>
      <c r="P117" s="233">
        <v>0</v>
      </c>
    </row>
    <row r="118" spans="1:16" ht="12.75">
      <c r="A118" s="269"/>
      <c r="B118" s="280"/>
      <c r="C118" s="237" t="s">
        <v>191</v>
      </c>
      <c r="D118" s="238">
        <f>E118</f>
        <v>211521</v>
      </c>
      <c r="E118" s="238">
        <f>SUM(F118:L118)</f>
        <v>211521</v>
      </c>
      <c r="F118" s="238">
        <v>144921</v>
      </c>
      <c r="G118" s="238">
        <v>66454</v>
      </c>
      <c r="H118" s="238">
        <v>0</v>
      </c>
      <c r="I118" s="238">
        <v>146</v>
      </c>
      <c r="J118" s="240">
        <v>0</v>
      </c>
      <c r="K118" s="240">
        <v>0</v>
      </c>
      <c r="L118" s="240">
        <v>0</v>
      </c>
      <c r="M118" s="233">
        <v>0</v>
      </c>
      <c r="N118" s="233">
        <v>0</v>
      </c>
      <c r="O118" s="233">
        <v>0</v>
      </c>
      <c r="P118" s="233">
        <v>0</v>
      </c>
    </row>
    <row r="119" spans="1:16" ht="12.75">
      <c r="A119" s="263"/>
      <c r="B119" s="234">
        <v>80195</v>
      </c>
      <c r="C119" s="229" t="s">
        <v>173</v>
      </c>
      <c r="D119" s="231">
        <f>SUM(D120:D124)</f>
        <v>107050</v>
      </c>
      <c r="E119" s="231">
        <f>SUM(E120:E124)</f>
        <v>107050</v>
      </c>
      <c r="F119" s="231">
        <v>0</v>
      </c>
      <c r="G119" s="231">
        <f>SUM(G120:G124)</f>
        <v>107050</v>
      </c>
      <c r="H119" s="231">
        <v>0</v>
      </c>
      <c r="I119" s="231">
        <v>0</v>
      </c>
      <c r="J119" s="232">
        <v>0</v>
      </c>
      <c r="K119" s="232">
        <v>0</v>
      </c>
      <c r="L119" s="232">
        <v>0</v>
      </c>
      <c r="M119" s="235">
        <v>0</v>
      </c>
      <c r="N119" s="235">
        <v>0</v>
      </c>
      <c r="O119" s="235">
        <v>0</v>
      </c>
      <c r="P119" s="235">
        <v>0</v>
      </c>
    </row>
    <row r="120" spans="1:16" ht="12.75">
      <c r="A120" s="269"/>
      <c r="B120" s="280"/>
      <c r="C120" s="237" t="s">
        <v>349</v>
      </c>
      <c r="D120" s="238">
        <f>E120</f>
        <v>2652</v>
      </c>
      <c r="E120" s="238">
        <f>G120</f>
        <v>2652</v>
      </c>
      <c r="F120" s="238">
        <v>0</v>
      </c>
      <c r="G120" s="238">
        <v>2652</v>
      </c>
      <c r="H120" s="238">
        <v>0</v>
      </c>
      <c r="I120" s="238">
        <v>0</v>
      </c>
      <c r="J120" s="240">
        <v>0</v>
      </c>
      <c r="K120" s="240">
        <v>0</v>
      </c>
      <c r="L120" s="240">
        <v>0</v>
      </c>
      <c r="M120" s="233">
        <v>0</v>
      </c>
      <c r="N120" s="233">
        <v>0</v>
      </c>
      <c r="O120" s="233">
        <v>0</v>
      </c>
      <c r="P120" s="233">
        <v>0</v>
      </c>
    </row>
    <row r="121" spans="1:16" ht="12.75">
      <c r="A121" s="269"/>
      <c r="B121" s="280"/>
      <c r="C121" s="237" t="s">
        <v>309</v>
      </c>
      <c r="D121" s="238">
        <f>E121</f>
        <v>25000</v>
      </c>
      <c r="E121" s="238">
        <f>G121</f>
        <v>25000</v>
      </c>
      <c r="F121" s="238">
        <v>0</v>
      </c>
      <c r="G121" s="238">
        <v>25000</v>
      </c>
      <c r="H121" s="238">
        <v>0</v>
      </c>
      <c r="I121" s="238">
        <v>0</v>
      </c>
      <c r="J121" s="240">
        <v>0</v>
      </c>
      <c r="K121" s="240">
        <v>0</v>
      </c>
      <c r="L121" s="240">
        <v>0</v>
      </c>
      <c r="M121" s="233">
        <v>0</v>
      </c>
      <c r="N121" s="233">
        <v>0</v>
      </c>
      <c r="O121" s="233">
        <v>0</v>
      </c>
      <c r="P121" s="233">
        <v>0</v>
      </c>
    </row>
    <row r="122" spans="1:16" ht="12.75">
      <c r="A122" s="269"/>
      <c r="B122" s="280"/>
      <c r="C122" s="237" t="s">
        <v>188</v>
      </c>
      <c r="D122" s="238">
        <f>E122</f>
        <v>25438</v>
      </c>
      <c r="E122" s="238">
        <f>G122</f>
        <v>25438</v>
      </c>
      <c r="F122" s="238">
        <v>0</v>
      </c>
      <c r="G122" s="238">
        <v>25438</v>
      </c>
      <c r="H122" s="238">
        <v>0</v>
      </c>
      <c r="I122" s="238">
        <v>0</v>
      </c>
      <c r="J122" s="240">
        <v>0</v>
      </c>
      <c r="K122" s="240">
        <v>0</v>
      </c>
      <c r="L122" s="240">
        <v>0</v>
      </c>
      <c r="M122" s="233">
        <v>0</v>
      </c>
      <c r="N122" s="233">
        <v>0</v>
      </c>
      <c r="O122" s="233">
        <v>0</v>
      </c>
      <c r="P122" s="233">
        <v>0</v>
      </c>
    </row>
    <row r="123" spans="1:16" ht="12.75">
      <c r="A123" s="269"/>
      <c r="B123" s="280"/>
      <c r="C123" s="237" t="s">
        <v>191</v>
      </c>
      <c r="D123" s="238">
        <f>E123</f>
        <v>43960</v>
      </c>
      <c r="E123" s="238">
        <f>G123</f>
        <v>43960</v>
      </c>
      <c r="F123" s="238">
        <v>0</v>
      </c>
      <c r="G123" s="238">
        <v>43960</v>
      </c>
      <c r="H123" s="238">
        <v>0</v>
      </c>
      <c r="I123" s="238">
        <v>0</v>
      </c>
      <c r="J123" s="240">
        <v>0</v>
      </c>
      <c r="K123" s="240">
        <v>0</v>
      </c>
      <c r="L123" s="240">
        <v>0</v>
      </c>
      <c r="M123" s="233">
        <v>0</v>
      </c>
      <c r="N123" s="233">
        <v>0</v>
      </c>
      <c r="O123" s="233">
        <v>0</v>
      </c>
      <c r="P123" s="233">
        <v>0</v>
      </c>
    </row>
    <row r="124" spans="1:16" ht="12.75">
      <c r="A124" s="269"/>
      <c r="B124" s="280"/>
      <c r="C124" s="237" t="s">
        <v>386</v>
      </c>
      <c r="D124" s="238">
        <f>E124</f>
        <v>10000</v>
      </c>
      <c r="E124" s="238">
        <f>G124</f>
        <v>10000</v>
      </c>
      <c r="F124" s="238">
        <v>0</v>
      </c>
      <c r="G124" s="238">
        <v>10000</v>
      </c>
      <c r="H124" s="238">
        <v>0</v>
      </c>
      <c r="I124" s="238">
        <v>0</v>
      </c>
      <c r="J124" s="240">
        <v>0</v>
      </c>
      <c r="K124" s="240">
        <v>0</v>
      </c>
      <c r="L124" s="240">
        <v>0</v>
      </c>
      <c r="M124" s="233">
        <v>0</v>
      </c>
      <c r="N124" s="233">
        <v>0</v>
      </c>
      <c r="O124" s="233">
        <v>0</v>
      </c>
      <c r="P124" s="233">
        <v>0</v>
      </c>
    </row>
    <row r="125" spans="1:16" s="10" customFormat="1" ht="12.75">
      <c r="A125" s="567">
        <v>851</v>
      </c>
      <c r="B125" s="567"/>
      <c r="C125" s="567" t="s">
        <v>121</v>
      </c>
      <c r="D125" s="568">
        <f>E125+M125</f>
        <v>4316000</v>
      </c>
      <c r="E125" s="568">
        <f>E126+E127+E130+E133</f>
        <v>1916000</v>
      </c>
      <c r="F125" s="568">
        <v>0</v>
      </c>
      <c r="G125" s="568">
        <f>G126+G127+G130</f>
        <v>1916000</v>
      </c>
      <c r="H125" s="568">
        <v>0</v>
      </c>
      <c r="I125" s="568">
        <v>0</v>
      </c>
      <c r="J125" s="558">
        <f>J133</f>
        <v>0</v>
      </c>
      <c r="K125" s="558">
        <f>K126</f>
        <v>0</v>
      </c>
      <c r="L125" s="558">
        <v>0</v>
      </c>
      <c r="M125" s="558">
        <f>M126</f>
        <v>2400000</v>
      </c>
      <c r="N125" s="586">
        <f>N126</f>
        <v>2400000</v>
      </c>
      <c r="O125" s="586">
        <v>0</v>
      </c>
      <c r="P125" s="586">
        <v>0</v>
      </c>
    </row>
    <row r="126" spans="1:16" s="10" customFormat="1" ht="12.75">
      <c r="A126" s="267"/>
      <c r="B126" s="229">
        <v>85111</v>
      </c>
      <c r="C126" s="229" t="s">
        <v>276</v>
      </c>
      <c r="D126" s="231">
        <f>E126+M126</f>
        <v>2400000</v>
      </c>
      <c r="E126" s="231">
        <v>0</v>
      </c>
      <c r="F126" s="231">
        <v>0</v>
      </c>
      <c r="G126" s="231">
        <v>0</v>
      </c>
      <c r="H126" s="231">
        <v>0</v>
      </c>
      <c r="I126" s="231">
        <v>0</v>
      </c>
      <c r="J126" s="232">
        <v>0</v>
      </c>
      <c r="K126" s="232">
        <v>0</v>
      </c>
      <c r="L126" s="232">
        <v>0</v>
      </c>
      <c r="M126" s="232">
        <v>2400000</v>
      </c>
      <c r="N126" s="283">
        <v>2400000</v>
      </c>
      <c r="O126" s="283">
        <v>0</v>
      </c>
      <c r="P126" s="283">
        <v>0</v>
      </c>
    </row>
    <row r="127" spans="1:16" s="10" customFormat="1" ht="12.75">
      <c r="A127" s="261"/>
      <c r="B127" s="234">
        <v>85117</v>
      </c>
      <c r="C127" s="229" t="s">
        <v>364</v>
      </c>
      <c r="D127" s="231">
        <f>E127</f>
        <v>10000</v>
      </c>
      <c r="E127" s="231">
        <v>10000</v>
      </c>
      <c r="F127" s="231"/>
      <c r="G127" s="231">
        <v>10000</v>
      </c>
      <c r="H127" s="231">
        <v>0</v>
      </c>
      <c r="I127" s="231">
        <v>0</v>
      </c>
      <c r="J127" s="232">
        <v>0</v>
      </c>
      <c r="K127" s="232">
        <v>0</v>
      </c>
      <c r="L127" s="232">
        <v>0</v>
      </c>
      <c r="M127" s="232">
        <v>0</v>
      </c>
      <c r="N127" s="283">
        <v>0</v>
      </c>
      <c r="O127" s="284">
        <v>0</v>
      </c>
      <c r="P127" s="283">
        <v>0</v>
      </c>
    </row>
    <row r="128" spans="1:16" ht="12.75">
      <c r="A128" s="518"/>
      <c r="B128" s="234">
        <v>85156</v>
      </c>
      <c r="C128" s="229" t="s">
        <v>363</v>
      </c>
      <c r="D128" s="231"/>
      <c r="E128" s="231"/>
      <c r="F128" s="231"/>
      <c r="G128" s="231"/>
      <c r="H128" s="231"/>
      <c r="I128" s="231"/>
      <c r="J128" s="232"/>
      <c r="K128" s="232"/>
      <c r="L128" s="232"/>
      <c r="M128" s="232"/>
      <c r="N128" s="233"/>
      <c r="O128" s="233"/>
      <c r="P128" s="233"/>
    </row>
    <row r="129" spans="1:16" ht="12.75">
      <c r="A129" s="518"/>
      <c r="B129" s="279"/>
      <c r="C129" s="229" t="s">
        <v>194</v>
      </c>
      <c r="D129" s="231"/>
      <c r="E129" s="231"/>
      <c r="F129" s="231"/>
      <c r="G129" s="231"/>
      <c r="H129" s="231"/>
      <c r="I129" s="231"/>
      <c r="J129" s="227"/>
      <c r="K129" s="232"/>
      <c r="L129" s="232"/>
      <c r="M129" s="232"/>
      <c r="N129" s="235"/>
      <c r="O129" s="235"/>
      <c r="P129" s="235"/>
    </row>
    <row r="130" spans="1:16" ht="12.75">
      <c r="A130" s="518"/>
      <c r="B130" s="279"/>
      <c r="C130" s="229" t="s">
        <v>195</v>
      </c>
      <c r="D130" s="231">
        <f>D131+D132</f>
        <v>1906000</v>
      </c>
      <c r="E130" s="231">
        <f>G130</f>
        <v>1906000</v>
      </c>
      <c r="F130" s="231">
        <v>0</v>
      </c>
      <c r="G130" s="231">
        <f>G131+G132</f>
        <v>1906000</v>
      </c>
      <c r="H130" s="231">
        <v>0</v>
      </c>
      <c r="I130" s="231">
        <f>I131+I132</f>
        <v>0</v>
      </c>
      <c r="J130" s="227">
        <v>0</v>
      </c>
      <c r="K130" s="232">
        <v>0</v>
      </c>
      <c r="L130" s="232">
        <v>0</v>
      </c>
      <c r="M130" s="232">
        <v>0</v>
      </c>
      <c r="N130" s="235">
        <v>0</v>
      </c>
      <c r="O130" s="235">
        <v>0</v>
      </c>
      <c r="P130" s="235">
        <v>0</v>
      </c>
    </row>
    <row r="131" spans="1:16" ht="12.75">
      <c r="A131" s="252"/>
      <c r="B131" s="287"/>
      <c r="C131" s="237" t="s">
        <v>196</v>
      </c>
      <c r="D131" s="536">
        <f>E131</f>
        <v>1881000</v>
      </c>
      <c r="E131" s="536">
        <f>G131</f>
        <v>1881000</v>
      </c>
      <c r="F131" s="536">
        <v>0</v>
      </c>
      <c r="G131" s="536">
        <v>1881000</v>
      </c>
      <c r="H131" s="536">
        <v>0</v>
      </c>
      <c r="I131" s="536">
        <v>0</v>
      </c>
      <c r="J131" s="259">
        <v>0</v>
      </c>
      <c r="K131" s="259">
        <v>0</v>
      </c>
      <c r="L131" s="259">
        <v>0</v>
      </c>
      <c r="M131" s="259">
        <v>0</v>
      </c>
      <c r="N131" s="537">
        <v>0</v>
      </c>
      <c r="O131" s="537">
        <v>0</v>
      </c>
      <c r="P131" s="537">
        <v>0</v>
      </c>
    </row>
    <row r="132" spans="1:16" ht="12.75">
      <c r="A132" s="252"/>
      <c r="B132" s="286"/>
      <c r="C132" s="237" t="s">
        <v>358</v>
      </c>
      <c r="D132" s="536">
        <f>E132</f>
        <v>25000</v>
      </c>
      <c r="E132" s="536">
        <v>25000</v>
      </c>
      <c r="F132" s="536">
        <v>0</v>
      </c>
      <c r="G132" s="536">
        <v>25000</v>
      </c>
      <c r="H132" s="536">
        <v>0</v>
      </c>
      <c r="I132" s="536">
        <v>0</v>
      </c>
      <c r="J132" s="259">
        <v>0</v>
      </c>
      <c r="K132" s="259">
        <v>0</v>
      </c>
      <c r="L132" s="259">
        <v>0</v>
      </c>
      <c r="M132" s="259">
        <v>0</v>
      </c>
      <c r="N132" s="537">
        <v>0</v>
      </c>
      <c r="O132" s="537">
        <v>0</v>
      </c>
      <c r="P132" s="537">
        <v>0</v>
      </c>
    </row>
    <row r="133" spans="1:16" ht="12.75">
      <c r="A133" s="312"/>
      <c r="B133" s="236">
        <v>85195</v>
      </c>
      <c r="C133" s="229" t="s">
        <v>207</v>
      </c>
      <c r="D133" s="231">
        <f>E133</f>
        <v>0</v>
      </c>
      <c r="E133" s="231">
        <v>0</v>
      </c>
      <c r="F133" s="231">
        <v>0</v>
      </c>
      <c r="G133" s="231">
        <v>0</v>
      </c>
      <c r="H133" s="231">
        <v>0</v>
      </c>
      <c r="I133" s="231">
        <v>0</v>
      </c>
      <c r="J133" s="232">
        <v>0</v>
      </c>
      <c r="K133" s="232">
        <v>0</v>
      </c>
      <c r="L133" s="232">
        <v>0</v>
      </c>
      <c r="M133" s="232">
        <v>0</v>
      </c>
      <c r="N133" s="235">
        <v>0</v>
      </c>
      <c r="O133" s="235">
        <v>0</v>
      </c>
      <c r="P133" s="235">
        <v>0</v>
      </c>
    </row>
    <row r="134" spans="1:16" ht="12.75">
      <c r="A134" s="186"/>
      <c r="B134" s="247"/>
      <c r="C134" s="247"/>
      <c r="D134" s="248"/>
      <c r="E134" s="248"/>
      <c r="F134" s="248"/>
      <c r="G134" s="248"/>
      <c r="H134" s="248"/>
      <c r="I134" s="248"/>
      <c r="J134" s="249"/>
      <c r="K134" s="249"/>
      <c r="L134" s="249"/>
      <c r="M134" s="249"/>
      <c r="N134" s="527"/>
      <c r="O134" s="527"/>
      <c r="P134" s="527"/>
    </row>
    <row r="135" spans="1:16" ht="12.75">
      <c r="A135" s="186"/>
      <c r="B135" s="247"/>
      <c r="C135" s="247"/>
      <c r="D135" s="248"/>
      <c r="E135" s="248"/>
      <c r="F135" s="248"/>
      <c r="G135" s="248"/>
      <c r="H135" s="274" t="s">
        <v>482</v>
      </c>
      <c r="I135" s="248"/>
      <c r="J135" s="249"/>
      <c r="K135" s="249"/>
      <c r="L135" s="249"/>
      <c r="M135" s="249"/>
      <c r="N135" s="527"/>
      <c r="O135" s="527"/>
      <c r="P135" s="527"/>
    </row>
    <row r="136" spans="1:16" ht="12.75">
      <c r="A136" s="186"/>
      <c r="B136" s="247"/>
      <c r="C136" s="247"/>
      <c r="D136" s="248"/>
      <c r="E136" s="248"/>
      <c r="F136" s="248"/>
      <c r="G136" s="248"/>
      <c r="H136" s="248"/>
      <c r="I136" s="248"/>
      <c r="J136" s="249"/>
      <c r="K136" s="249"/>
      <c r="L136" s="249"/>
      <c r="M136" s="249"/>
      <c r="N136" s="527"/>
      <c r="O136" s="527"/>
      <c r="P136" s="527"/>
    </row>
    <row r="137" spans="1:16" ht="12.75">
      <c r="A137" s="251"/>
      <c r="B137" s="189"/>
      <c r="C137" s="189"/>
      <c r="D137" s="190"/>
      <c r="E137" s="191"/>
      <c r="F137" s="192"/>
      <c r="G137" s="193" t="s">
        <v>67</v>
      </c>
      <c r="H137" s="194"/>
      <c r="I137" s="194"/>
      <c r="J137" s="195"/>
      <c r="K137" s="195"/>
      <c r="L137" s="196"/>
      <c r="M137" s="197"/>
      <c r="N137" s="198"/>
      <c r="O137" s="198"/>
      <c r="P137" s="199"/>
    </row>
    <row r="138" spans="1:16" ht="12.75">
      <c r="A138" s="252"/>
      <c r="B138" s="200"/>
      <c r="C138" s="200"/>
      <c r="D138" s="201"/>
      <c r="E138" s="253"/>
      <c r="F138" s="203"/>
      <c r="G138" s="204" t="s">
        <v>142</v>
      </c>
      <c r="H138" s="204"/>
      <c r="I138" s="204"/>
      <c r="J138" s="205"/>
      <c r="K138" s="205"/>
      <c r="L138" s="199"/>
      <c r="M138" s="200"/>
      <c r="N138" s="197" t="s">
        <v>142</v>
      </c>
      <c r="O138" s="198"/>
      <c r="P138" s="199"/>
    </row>
    <row r="139" spans="1:16" ht="12.75">
      <c r="A139" s="208" t="s">
        <v>1</v>
      </c>
      <c r="B139" s="206" t="s">
        <v>2</v>
      </c>
      <c r="C139" s="206" t="s">
        <v>143</v>
      </c>
      <c r="D139" s="201"/>
      <c r="E139" s="201"/>
      <c r="F139" s="201" t="s">
        <v>144</v>
      </c>
      <c r="G139" s="201" t="s">
        <v>6</v>
      </c>
      <c r="H139" s="207" t="s">
        <v>145</v>
      </c>
      <c r="I139" s="201" t="s">
        <v>146</v>
      </c>
      <c r="J139" s="207" t="s">
        <v>147</v>
      </c>
      <c r="K139" s="201" t="s">
        <v>148</v>
      </c>
      <c r="L139" s="208" t="s">
        <v>6</v>
      </c>
      <c r="M139" s="208" t="s">
        <v>148</v>
      </c>
      <c r="N139" s="209"/>
      <c r="O139" s="176" t="s">
        <v>142</v>
      </c>
      <c r="P139" s="176"/>
    </row>
    <row r="140" spans="1:16" ht="12.75">
      <c r="A140" s="208"/>
      <c r="B140" s="206"/>
      <c r="C140" s="206"/>
      <c r="D140" s="201" t="s">
        <v>66</v>
      </c>
      <c r="E140" s="201" t="s">
        <v>6</v>
      </c>
      <c r="F140" s="201" t="s">
        <v>149</v>
      </c>
      <c r="G140" s="201" t="s">
        <v>150</v>
      </c>
      <c r="H140" s="207" t="s">
        <v>151</v>
      </c>
      <c r="I140" s="201" t="s">
        <v>152</v>
      </c>
      <c r="J140" s="207" t="s">
        <v>153</v>
      </c>
      <c r="K140" s="201" t="s">
        <v>287</v>
      </c>
      <c r="L140" s="208" t="s">
        <v>232</v>
      </c>
      <c r="M140" s="208" t="s">
        <v>154</v>
      </c>
      <c r="N140" s="210" t="s">
        <v>292</v>
      </c>
      <c r="O140" s="208" t="s">
        <v>296</v>
      </c>
      <c r="P140" s="208" t="s">
        <v>300</v>
      </c>
    </row>
    <row r="141" spans="1:16" ht="12.75">
      <c r="A141" s="208"/>
      <c r="B141" s="206"/>
      <c r="C141" s="206"/>
      <c r="D141" s="201" t="s">
        <v>431</v>
      </c>
      <c r="E141" s="201" t="s">
        <v>155</v>
      </c>
      <c r="F141" s="201" t="s">
        <v>156</v>
      </c>
      <c r="G141" s="201" t="s">
        <v>157</v>
      </c>
      <c r="H141" s="207" t="s">
        <v>155</v>
      </c>
      <c r="I141" s="201" t="s">
        <v>158</v>
      </c>
      <c r="J141" s="207" t="s">
        <v>159</v>
      </c>
      <c r="K141" s="201" t="s">
        <v>288</v>
      </c>
      <c r="L141" s="208" t="s">
        <v>290</v>
      </c>
      <c r="M141" s="208"/>
      <c r="N141" s="209" t="s">
        <v>293</v>
      </c>
      <c r="O141" s="208" t="s">
        <v>297</v>
      </c>
      <c r="P141" s="208" t="s">
        <v>301</v>
      </c>
    </row>
    <row r="142" spans="1:16" ht="12.75">
      <c r="A142" s="208"/>
      <c r="B142" s="206"/>
      <c r="C142" s="206"/>
      <c r="D142" s="201" t="s">
        <v>304</v>
      </c>
      <c r="E142" s="201"/>
      <c r="F142" s="201" t="s">
        <v>160</v>
      </c>
      <c r="G142" s="201" t="s">
        <v>161</v>
      </c>
      <c r="H142" s="207"/>
      <c r="I142" s="201" t="s">
        <v>162</v>
      </c>
      <c r="J142" s="207" t="s">
        <v>163</v>
      </c>
      <c r="K142" s="201" t="s">
        <v>289</v>
      </c>
      <c r="L142" s="208" t="s">
        <v>291</v>
      </c>
      <c r="M142" s="208"/>
      <c r="N142" s="209" t="s">
        <v>294</v>
      </c>
      <c r="O142" s="208" t="s">
        <v>163</v>
      </c>
      <c r="P142" s="208" t="s">
        <v>302</v>
      </c>
    </row>
    <row r="143" spans="1:16" ht="12.75">
      <c r="A143" s="208"/>
      <c r="B143" s="206"/>
      <c r="C143" s="206"/>
      <c r="D143" s="201"/>
      <c r="E143" s="201"/>
      <c r="F143" s="201"/>
      <c r="G143" s="201"/>
      <c r="H143" s="207"/>
      <c r="I143" s="201"/>
      <c r="J143" s="207" t="s">
        <v>164</v>
      </c>
      <c r="K143" s="201"/>
      <c r="L143" s="208"/>
      <c r="M143" s="208"/>
      <c r="N143" s="209" t="s">
        <v>295</v>
      </c>
      <c r="O143" s="208" t="s">
        <v>298</v>
      </c>
      <c r="P143" s="208" t="s">
        <v>303</v>
      </c>
    </row>
    <row r="144" spans="1:16" ht="12.75">
      <c r="A144" s="208"/>
      <c r="B144" s="206"/>
      <c r="C144" s="206"/>
      <c r="D144" s="201"/>
      <c r="E144" s="201"/>
      <c r="F144" s="201"/>
      <c r="G144" s="201"/>
      <c r="H144" s="207"/>
      <c r="I144" s="201"/>
      <c r="J144" s="207" t="s">
        <v>299</v>
      </c>
      <c r="K144" s="201"/>
      <c r="L144" s="208"/>
      <c r="M144" s="208"/>
      <c r="N144" s="209"/>
      <c r="O144" s="201" t="s">
        <v>299</v>
      </c>
      <c r="P144" s="208"/>
    </row>
    <row r="145" spans="1:16" ht="12.75">
      <c r="A145" s="213"/>
      <c r="B145" s="211"/>
      <c r="C145" s="211"/>
      <c r="D145" s="212"/>
      <c r="E145" s="212"/>
      <c r="F145" s="212"/>
      <c r="G145" s="212"/>
      <c r="H145" s="207"/>
      <c r="I145" s="212"/>
      <c r="J145" s="207" t="s">
        <v>165</v>
      </c>
      <c r="K145" s="212"/>
      <c r="L145" s="213"/>
      <c r="M145" s="213"/>
      <c r="N145" s="214"/>
      <c r="O145" s="212" t="s">
        <v>165</v>
      </c>
      <c r="P145" s="213"/>
    </row>
    <row r="146" spans="1:16" ht="12.75">
      <c r="A146" s="213">
        <v>1</v>
      </c>
      <c r="B146" s="213">
        <v>2</v>
      </c>
      <c r="C146" s="88">
        <v>3</v>
      </c>
      <c r="D146" s="89">
        <v>4</v>
      </c>
      <c r="E146" s="89">
        <v>5</v>
      </c>
      <c r="F146" s="89">
        <v>6</v>
      </c>
      <c r="G146" s="89">
        <v>7</v>
      </c>
      <c r="H146" s="89">
        <v>8</v>
      </c>
      <c r="I146" s="89">
        <v>9</v>
      </c>
      <c r="J146" s="89">
        <v>10</v>
      </c>
      <c r="K146" s="89">
        <v>11</v>
      </c>
      <c r="L146" s="88">
        <v>12</v>
      </c>
      <c r="M146" s="88">
        <v>13</v>
      </c>
      <c r="N146" s="88">
        <v>14</v>
      </c>
      <c r="O146" s="88">
        <v>15</v>
      </c>
      <c r="P146" s="88">
        <v>16</v>
      </c>
    </row>
    <row r="147" spans="1:16" ht="12.75">
      <c r="A147" s="567">
        <v>852</v>
      </c>
      <c r="B147" s="561"/>
      <c r="C147" s="567" t="s">
        <v>124</v>
      </c>
      <c r="D147" s="568">
        <f>D148+D151+D153+D155+D156</f>
        <v>7214270</v>
      </c>
      <c r="E147" s="585">
        <f>E148+E151+E153+E155+E156</f>
        <v>7208270</v>
      </c>
      <c r="F147" s="568">
        <f>F148+F153+F155+F151</f>
        <v>5183246</v>
      </c>
      <c r="G147" s="568">
        <f>G148+G151+G153+G155</f>
        <v>1969874</v>
      </c>
      <c r="H147" s="568">
        <f>H148+H151+H153+H155+H156</f>
        <v>25000</v>
      </c>
      <c r="I147" s="568">
        <f>I148+I153</f>
        <v>30150</v>
      </c>
      <c r="J147" s="558">
        <v>0</v>
      </c>
      <c r="K147" s="558">
        <v>0</v>
      </c>
      <c r="L147" s="558">
        <v>0</v>
      </c>
      <c r="M147" s="558">
        <f>M153</f>
        <v>6000</v>
      </c>
      <c r="N147" s="558">
        <f>N153</f>
        <v>6000</v>
      </c>
      <c r="O147" s="558">
        <v>0</v>
      </c>
      <c r="P147" s="558"/>
    </row>
    <row r="148" spans="1:16" ht="12.75">
      <c r="A148" s="252"/>
      <c r="B148" s="234">
        <v>85202</v>
      </c>
      <c r="C148" s="229" t="s">
        <v>198</v>
      </c>
      <c r="D148" s="231">
        <f>D149+D150</f>
        <v>6719700</v>
      </c>
      <c r="E148" s="231">
        <f>E149+E150</f>
        <v>6719700</v>
      </c>
      <c r="F148" s="231">
        <f>F149+F150</f>
        <v>4772266</v>
      </c>
      <c r="G148" s="231">
        <f>G149+G150</f>
        <v>1917434</v>
      </c>
      <c r="H148" s="231">
        <v>0</v>
      </c>
      <c r="I148" s="231">
        <f>I149+I150</f>
        <v>30000</v>
      </c>
      <c r="J148" s="232">
        <v>0</v>
      </c>
      <c r="K148" s="232">
        <v>0</v>
      </c>
      <c r="L148" s="232">
        <v>0</v>
      </c>
      <c r="M148" s="232">
        <v>0</v>
      </c>
      <c r="N148" s="235">
        <v>0</v>
      </c>
      <c r="O148" s="235">
        <v>0</v>
      </c>
      <c r="P148" s="235">
        <v>0</v>
      </c>
    </row>
    <row r="149" spans="1:16" ht="12.75">
      <c r="A149" s="252"/>
      <c r="B149" s="287"/>
      <c r="C149" s="237" t="s">
        <v>199</v>
      </c>
      <c r="D149" s="238">
        <f>E149</f>
        <v>2984700</v>
      </c>
      <c r="E149" s="238">
        <f>SUM(F149:L149)</f>
        <v>2984700</v>
      </c>
      <c r="F149" s="238">
        <v>2126012</v>
      </c>
      <c r="G149" s="238">
        <v>848688</v>
      </c>
      <c r="H149" s="238">
        <v>0</v>
      </c>
      <c r="I149" s="238">
        <v>10000</v>
      </c>
      <c r="J149" s="239">
        <v>0</v>
      </c>
      <c r="K149" s="240">
        <v>0</v>
      </c>
      <c r="L149" s="240">
        <v>0</v>
      </c>
      <c r="M149" s="240">
        <v>0</v>
      </c>
      <c r="N149" s="233">
        <v>0</v>
      </c>
      <c r="O149" s="233">
        <v>0</v>
      </c>
      <c r="P149" s="233">
        <v>0</v>
      </c>
    </row>
    <row r="150" spans="1:16" ht="12.75">
      <c r="A150" s="252"/>
      <c r="B150" s="286"/>
      <c r="C150" s="237" t="s">
        <v>200</v>
      </c>
      <c r="D150" s="238">
        <f>E150</f>
        <v>3735000</v>
      </c>
      <c r="E150" s="238">
        <f>SUM(F150:L150)</f>
        <v>3735000</v>
      </c>
      <c r="F150" s="238">
        <v>2646254</v>
      </c>
      <c r="G150" s="238">
        <v>1068746</v>
      </c>
      <c r="H150" s="238">
        <v>0</v>
      </c>
      <c r="I150" s="238">
        <v>20000</v>
      </c>
      <c r="J150" s="240">
        <v>0</v>
      </c>
      <c r="K150" s="240">
        <v>0</v>
      </c>
      <c r="L150" s="240">
        <v>0</v>
      </c>
      <c r="M150" s="240">
        <v>0</v>
      </c>
      <c r="N150" s="233">
        <v>0</v>
      </c>
      <c r="O150" s="233">
        <v>0</v>
      </c>
      <c r="P150" s="233">
        <v>0</v>
      </c>
    </row>
    <row r="151" spans="1:16" ht="12.75">
      <c r="A151" s="256"/>
      <c r="B151" s="279">
        <v>85205</v>
      </c>
      <c r="C151" s="229" t="s">
        <v>282</v>
      </c>
      <c r="D151" s="231">
        <v>0</v>
      </c>
      <c r="E151" s="231"/>
      <c r="F151" s="231">
        <v>0</v>
      </c>
      <c r="G151" s="231">
        <v>0</v>
      </c>
      <c r="H151" s="231">
        <v>0</v>
      </c>
      <c r="I151" s="231">
        <v>0</v>
      </c>
      <c r="J151" s="227">
        <v>0</v>
      </c>
      <c r="K151" s="232">
        <v>0</v>
      </c>
      <c r="L151" s="232">
        <v>0</v>
      </c>
      <c r="M151" s="232">
        <v>0</v>
      </c>
      <c r="N151" s="235">
        <v>0</v>
      </c>
      <c r="O151" s="235">
        <v>0</v>
      </c>
      <c r="P151" s="235">
        <v>0</v>
      </c>
    </row>
    <row r="152" spans="1:16" ht="12.75">
      <c r="A152" s="256"/>
      <c r="B152" s="258"/>
      <c r="C152" s="237" t="s">
        <v>197</v>
      </c>
      <c r="D152" s="238">
        <v>0</v>
      </c>
      <c r="E152" s="238">
        <v>0</v>
      </c>
      <c r="F152" s="238">
        <v>0</v>
      </c>
      <c r="G152" s="238">
        <v>0</v>
      </c>
      <c r="H152" s="238">
        <v>0</v>
      </c>
      <c r="I152" s="238">
        <v>0</v>
      </c>
      <c r="J152" s="239">
        <v>0</v>
      </c>
      <c r="K152" s="240">
        <v>0</v>
      </c>
      <c r="L152" s="240">
        <v>0</v>
      </c>
      <c r="M152" s="240">
        <v>0</v>
      </c>
      <c r="N152" s="233">
        <v>0</v>
      </c>
      <c r="O152" s="233">
        <v>0</v>
      </c>
      <c r="P152" s="233">
        <v>0</v>
      </c>
    </row>
    <row r="153" spans="1:16" ht="12.75">
      <c r="A153" s="256"/>
      <c r="B153" s="234">
        <v>85218</v>
      </c>
      <c r="C153" s="229" t="s">
        <v>201</v>
      </c>
      <c r="D153" s="231">
        <f>E153+M153</f>
        <v>467570</v>
      </c>
      <c r="E153" s="231">
        <f>SUM(F153:L153)</f>
        <v>461570</v>
      </c>
      <c r="F153" s="231">
        <v>409980</v>
      </c>
      <c r="G153" s="231">
        <v>51440</v>
      </c>
      <c r="H153" s="231">
        <v>0</v>
      </c>
      <c r="I153" s="231">
        <v>150</v>
      </c>
      <c r="J153" s="227">
        <v>0</v>
      </c>
      <c r="K153" s="232">
        <v>0</v>
      </c>
      <c r="L153" s="232">
        <v>0</v>
      </c>
      <c r="M153" s="232">
        <v>6000</v>
      </c>
      <c r="N153" s="235">
        <v>6000</v>
      </c>
      <c r="O153" s="235">
        <v>0</v>
      </c>
      <c r="P153" s="235">
        <v>0</v>
      </c>
    </row>
    <row r="154" spans="1:16" ht="12.75">
      <c r="A154" s="290"/>
      <c r="B154" s="267">
        <v>85220</v>
      </c>
      <c r="C154" s="234" t="s">
        <v>336</v>
      </c>
      <c r="D154" s="218"/>
      <c r="E154" s="217"/>
      <c r="F154" s="218"/>
      <c r="G154" s="217"/>
      <c r="H154" s="218"/>
      <c r="I154" s="217"/>
      <c r="J154" s="232"/>
      <c r="K154" s="219"/>
      <c r="L154" s="219"/>
      <c r="M154" s="219"/>
      <c r="N154" s="291"/>
      <c r="O154" s="222"/>
      <c r="P154" s="526"/>
    </row>
    <row r="155" spans="1:16" ht="12.75">
      <c r="A155" s="290"/>
      <c r="B155" s="289"/>
      <c r="C155" s="234" t="s">
        <v>337</v>
      </c>
      <c r="D155" s="218">
        <f>E155</f>
        <v>2000</v>
      </c>
      <c r="E155" s="217">
        <f>F155+G155</f>
        <v>2000</v>
      </c>
      <c r="F155" s="218">
        <v>1000</v>
      </c>
      <c r="G155" s="217">
        <v>1000</v>
      </c>
      <c r="H155" s="218">
        <v>0</v>
      </c>
      <c r="I155" s="217">
        <v>0</v>
      </c>
      <c r="J155" s="232">
        <v>0</v>
      </c>
      <c r="K155" s="219">
        <v>0</v>
      </c>
      <c r="L155" s="219">
        <v>0</v>
      </c>
      <c r="M155" s="219">
        <v>0</v>
      </c>
      <c r="N155" s="291">
        <v>0</v>
      </c>
      <c r="O155" s="292">
        <v>0</v>
      </c>
      <c r="P155" s="293">
        <v>0</v>
      </c>
    </row>
    <row r="156" spans="1:16" ht="12.75">
      <c r="A156" s="256"/>
      <c r="B156" s="279">
        <v>85295</v>
      </c>
      <c r="C156" s="234" t="s">
        <v>207</v>
      </c>
      <c r="D156" s="218">
        <f>E156</f>
        <v>25000</v>
      </c>
      <c r="E156" s="217">
        <f>SUM(F156:L156)</f>
        <v>25000</v>
      </c>
      <c r="F156" s="218">
        <v>0</v>
      </c>
      <c r="G156" s="217">
        <v>0</v>
      </c>
      <c r="H156" s="218">
        <v>25000</v>
      </c>
      <c r="I156" s="217">
        <v>0</v>
      </c>
      <c r="J156" s="220">
        <v>0</v>
      </c>
      <c r="K156" s="219">
        <v>0</v>
      </c>
      <c r="L156" s="219">
        <v>0</v>
      </c>
      <c r="M156" s="219">
        <v>0</v>
      </c>
      <c r="N156" s="291">
        <v>0</v>
      </c>
      <c r="O156" s="292">
        <v>0</v>
      </c>
      <c r="P156" s="293">
        <v>0</v>
      </c>
    </row>
    <row r="157" spans="1:16" ht="12.75">
      <c r="A157" s="554">
        <v>853</v>
      </c>
      <c r="B157" s="587"/>
      <c r="C157" s="554" t="s">
        <v>202</v>
      </c>
      <c r="D157" s="588"/>
      <c r="E157" s="555"/>
      <c r="F157" s="588"/>
      <c r="G157" s="555"/>
      <c r="H157" s="588"/>
      <c r="I157" s="555"/>
      <c r="J157" s="589"/>
      <c r="K157" s="557"/>
      <c r="L157" s="590"/>
      <c r="M157" s="557"/>
      <c r="N157" s="576"/>
      <c r="O157" s="575"/>
      <c r="P157" s="577"/>
    </row>
    <row r="158" spans="1:16" ht="12.75">
      <c r="A158" s="561"/>
      <c r="B158" s="591"/>
      <c r="C158" s="561" t="s">
        <v>203</v>
      </c>
      <c r="D158" s="578">
        <f>SUM(D159:D163)</f>
        <v>2245962</v>
      </c>
      <c r="E158" s="562">
        <f>SUM(E159:E163)</f>
        <v>2245962</v>
      </c>
      <c r="F158" s="578">
        <f>SUM(F159:F163)</f>
        <v>1934726</v>
      </c>
      <c r="G158" s="562">
        <f>SUM(G159:G163)</f>
        <v>263764</v>
      </c>
      <c r="H158" s="578">
        <f>H160</f>
        <v>45222</v>
      </c>
      <c r="I158" s="562">
        <f>I161+I162</f>
        <v>2250</v>
      </c>
      <c r="J158" s="592"/>
      <c r="K158" s="565">
        <v>0</v>
      </c>
      <c r="L158" s="579">
        <v>0</v>
      </c>
      <c r="M158" s="565">
        <v>0</v>
      </c>
      <c r="N158" s="580">
        <v>0</v>
      </c>
      <c r="O158" s="565">
        <v>0</v>
      </c>
      <c r="P158" s="592">
        <v>0</v>
      </c>
    </row>
    <row r="159" spans="1:16" ht="12.75">
      <c r="A159" s="267"/>
      <c r="B159" s="267">
        <v>85311</v>
      </c>
      <c r="C159" s="229" t="s">
        <v>204</v>
      </c>
      <c r="D159" s="294"/>
      <c r="E159" s="231"/>
      <c r="F159" s="294"/>
      <c r="G159" s="231"/>
      <c r="H159" s="294"/>
      <c r="I159" s="231"/>
      <c r="J159" s="295"/>
      <c r="K159" s="232"/>
      <c r="L159" s="264"/>
      <c r="M159" s="232"/>
      <c r="N159" s="534"/>
      <c r="O159" s="235"/>
      <c r="P159" s="535"/>
    </row>
    <row r="160" spans="1:16" ht="12.75">
      <c r="A160" s="261"/>
      <c r="B160" s="262"/>
      <c r="C160" s="236" t="s">
        <v>205</v>
      </c>
      <c r="D160" s="226">
        <f>E160</f>
        <v>45222</v>
      </c>
      <c r="E160" s="225">
        <f>H160</f>
        <v>45222</v>
      </c>
      <c r="F160" s="226">
        <v>0</v>
      </c>
      <c r="G160" s="225">
        <v>0</v>
      </c>
      <c r="H160" s="226">
        <v>45222</v>
      </c>
      <c r="I160" s="225">
        <v>0</v>
      </c>
      <c r="J160" s="228">
        <v>0</v>
      </c>
      <c r="K160" s="232">
        <v>0</v>
      </c>
      <c r="L160" s="264">
        <v>0</v>
      </c>
      <c r="M160" s="232">
        <v>0</v>
      </c>
      <c r="N160" s="534">
        <v>0</v>
      </c>
      <c r="O160" s="235">
        <v>0</v>
      </c>
      <c r="P160" s="535">
        <v>0</v>
      </c>
    </row>
    <row r="161" spans="1:16" ht="12.75">
      <c r="A161" s="256"/>
      <c r="B161" s="230">
        <v>85321</v>
      </c>
      <c r="C161" s="262" t="s">
        <v>131</v>
      </c>
      <c r="D161" s="225">
        <f>E161</f>
        <v>111000</v>
      </c>
      <c r="E161" s="225">
        <f>F161+G161+I161</f>
        <v>111000</v>
      </c>
      <c r="F161" s="225">
        <v>95446</v>
      </c>
      <c r="G161" s="225">
        <v>15304</v>
      </c>
      <c r="H161" s="225">
        <v>0</v>
      </c>
      <c r="I161" s="225">
        <v>250</v>
      </c>
      <c r="J161" s="227">
        <v>0</v>
      </c>
      <c r="K161" s="232">
        <v>0</v>
      </c>
      <c r="L161" s="264">
        <v>0</v>
      </c>
      <c r="M161" s="232">
        <v>0</v>
      </c>
      <c r="N161" s="534">
        <v>0</v>
      </c>
      <c r="O161" s="235">
        <v>0</v>
      </c>
      <c r="P161" s="535">
        <v>0</v>
      </c>
    </row>
    <row r="162" spans="1:16" ht="12.75">
      <c r="A162" s="256"/>
      <c r="B162" s="261">
        <v>85333</v>
      </c>
      <c r="C162" s="230" t="s">
        <v>206</v>
      </c>
      <c r="D162" s="231">
        <f>E162</f>
        <v>2089740</v>
      </c>
      <c r="E162" s="231">
        <f>SUM(F162:L162)</f>
        <v>2089740</v>
      </c>
      <c r="F162" s="231">
        <v>1839280</v>
      </c>
      <c r="G162" s="231">
        <v>248460</v>
      </c>
      <c r="H162" s="231">
        <v>0</v>
      </c>
      <c r="I162" s="231">
        <v>2000</v>
      </c>
      <c r="J162" s="227">
        <v>0</v>
      </c>
      <c r="K162" s="232">
        <v>0</v>
      </c>
      <c r="L162" s="231">
        <v>0</v>
      </c>
      <c r="M162" s="232">
        <v>0</v>
      </c>
      <c r="N162" s="534">
        <v>0</v>
      </c>
      <c r="O162" s="235">
        <v>0</v>
      </c>
      <c r="P162" s="535">
        <v>0</v>
      </c>
    </row>
    <row r="163" spans="1:16" ht="12.75">
      <c r="A163" s="260"/>
      <c r="B163" s="230">
        <v>85395</v>
      </c>
      <c r="C163" s="230" t="s">
        <v>207</v>
      </c>
      <c r="D163" s="231">
        <f>E163</f>
        <v>0</v>
      </c>
      <c r="E163" s="231">
        <f>F163</f>
        <v>0</v>
      </c>
      <c r="F163" s="231">
        <v>0</v>
      </c>
      <c r="G163" s="231">
        <v>0</v>
      </c>
      <c r="H163" s="231">
        <v>0</v>
      </c>
      <c r="I163" s="231">
        <v>0</v>
      </c>
      <c r="J163" s="227">
        <v>0</v>
      </c>
      <c r="K163" s="232">
        <v>0</v>
      </c>
      <c r="L163" s="264">
        <v>0</v>
      </c>
      <c r="M163" s="232">
        <v>0</v>
      </c>
      <c r="N163" s="534">
        <v>0</v>
      </c>
      <c r="O163" s="235">
        <v>0</v>
      </c>
      <c r="P163" s="535">
        <v>0</v>
      </c>
    </row>
    <row r="164" spans="1:16" ht="12.75">
      <c r="A164" s="528"/>
      <c r="B164" s="247"/>
      <c r="C164" s="247"/>
      <c r="D164" s="248"/>
      <c r="E164" s="248"/>
      <c r="F164" s="248"/>
      <c r="G164" s="248"/>
      <c r="H164" s="248"/>
      <c r="I164" s="248"/>
      <c r="J164" s="249"/>
      <c r="K164" s="249"/>
      <c r="L164" s="529"/>
      <c r="M164" s="249"/>
      <c r="N164" s="250"/>
      <c r="O164" s="250"/>
      <c r="P164" s="250"/>
    </row>
    <row r="165" spans="1:16" ht="12.75">
      <c r="A165" s="528"/>
      <c r="B165" s="247"/>
      <c r="C165" s="247"/>
      <c r="D165" s="248"/>
      <c r="E165" s="248"/>
      <c r="F165" s="248"/>
      <c r="G165" s="248"/>
      <c r="H165" s="248"/>
      <c r="I165" s="248"/>
      <c r="J165" s="249"/>
      <c r="K165" s="249"/>
      <c r="L165" s="529"/>
      <c r="M165" s="249"/>
      <c r="N165" s="250"/>
      <c r="O165" s="250"/>
      <c r="P165" s="250"/>
    </row>
    <row r="166" spans="1:16" ht="12.75">
      <c r="A166" s="528"/>
      <c r="B166" s="247"/>
      <c r="C166" s="247"/>
      <c r="D166" s="248"/>
      <c r="E166" s="248"/>
      <c r="F166" s="248"/>
      <c r="G166" s="248"/>
      <c r="H166" s="248"/>
      <c r="I166" s="248"/>
      <c r="J166" s="249"/>
      <c r="K166" s="249"/>
      <c r="L166" s="529"/>
      <c r="M166" s="249"/>
      <c r="N166" s="250"/>
      <c r="O166" s="250"/>
      <c r="P166" s="250"/>
    </row>
    <row r="167" spans="1:16" ht="12.75">
      <c r="A167" s="528"/>
      <c r="B167" s="247"/>
      <c r="C167" s="247"/>
      <c r="D167" s="248"/>
      <c r="E167" s="248"/>
      <c r="F167" s="248"/>
      <c r="G167" s="248"/>
      <c r="H167" s="248"/>
      <c r="I167" s="248"/>
      <c r="J167" s="249"/>
      <c r="K167" s="249"/>
      <c r="L167" s="529"/>
      <c r="M167" s="249"/>
      <c r="N167" s="250"/>
      <c r="O167" s="250"/>
      <c r="P167" s="250"/>
    </row>
    <row r="168" spans="1:16" ht="12.75">
      <c r="A168" s="528"/>
      <c r="B168" s="247"/>
      <c r="C168" s="247"/>
      <c r="D168" s="248"/>
      <c r="E168" s="248"/>
      <c r="F168" s="248"/>
      <c r="G168" s="248"/>
      <c r="H168" s="248"/>
      <c r="I168" s="248"/>
      <c r="J168" s="249"/>
      <c r="K168" s="249"/>
      <c r="L168" s="529"/>
      <c r="M168" s="249"/>
      <c r="N168" s="250"/>
      <c r="O168" s="250"/>
      <c r="P168" s="250"/>
    </row>
    <row r="169" spans="1:16" ht="12.75">
      <c r="A169" s="528"/>
      <c r="B169" s="247"/>
      <c r="C169" s="247"/>
      <c r="D169" s="248"/>
      <c r="E169" s="248"/>
      <c r="F169" s="248"/>
      <c r="G169" s="248"/>
      <c r="H169" s="248"/>
      <c r="I169" s="248"/>
      <c r="J169" s="249"/>
      <c r="K169" s="249"/>
      <c r="L169" s="529"/>
      <c r="M169" s="249"/>
      <c r="N169" s="250"/>
      <c r="O169" s="250"/>
      <c r="P169" s="250"/>
    </row>
    <row r="170" spans="1:16" ht="12.75">
      <c r="A170" s="528"/>
      <c r="B170" s="247"/>
      <c r="C170" s="247"/>
      <c r="D170" s="248"/>
      <c r="E170" s="248"/>
      <c r="F170" s="248"/>
      <c r="G170" s="248"/>
      <c r="H170" s="248"/>
      <c r="I170" s="248"/>
      <c r="J170" s="249"/>
      <c r="K170" s="249"/>
      <c r="L170" s="529"/>
      <c r="M170" s="249"/>
      <c r="N170" s="250"/>
      <c r="O170" s="250"/>
      <c r="P170" s="250"/>
    </row>
    <row r="171" spans="1:16" ht="12.75">
      <c r="A171" s="528"/>
      <c r="B171" s="247"/>
      <c r="C171" s="247"/>
      <c r="D171" s="248"/>
      <c r="E171" s="248"/>
      <c r="F171" s="248"/>
      <c r="G171" s="248"/>
      <c r="H171" s="248"/>
      <c r="I171" s="248"/>
      <c r="J171" s="249"/>
      <c r="K171" s="249"/>
      <c r="L171" s="529"/>
      <c r="M171" s="249"/>
      <c r="N171" s="250"/>
      <c r="O171" s="250"/>
      <c r="P171" s="250"/>
    </row>
    <row r="172" spans="1:16" ht="12.75">
      <c r="A172" s="528"/>
      <c r="B172" s="247"/>
      <c r="C172" s="247"/>
      <c r="D172" s="248"/>
      <c r="E172" s="248"/>
      <c r="F172" s="248"/>
      <c r="G172" s="248"/>
      <c r="H172" s="248"/>
      <c r="I172" s="248"/>
      <c r="J172" s="249"/>
      <c r="K172" s="249"/>
      <c r="L172" s="529"/>
      <c r="M172" s="249"/>
      <c r="N172" s="250"/>
      <c r="O172" s="250"/>
      <c r="P172" s="250"/>
    </row>
    <row r="173" spans="1:16" ht="12.75">
      <c r="A173" s="528"/>
      <c r="B173" s="247"/>
      <c r="C173" s="247"/>
      <c r="D173" s="248"/>
      <c r="E173" s="248"/>
      <c r="F173" s="248"/>
      <c r="G173" s="248"/>
      <c r="H173" s="248"/>
      <c r="I173" s="248"/>
      <c r="J173" s="249"/>
      <c r="K173" s="249"/>
      <c r="L173" s="529"/>
      <c r="M173" s="249"/>
      <c r="N173" s="250"/>
      <c r="O173" s="250"/>
      <c r="P173" s="250"/>
    </row>
    <row r="174" spans="1:16" ht="12.75">
      <c r="A174" s="528"/>
      <c r="B174" s="247"/>
      <c r="C174" s="247"/>
      <c r="D174" s="248"/>
      <c r="E174" s="248"/>
      <c r="F174" s="248"/>
      <c r="G174" s="248"/>
      <c r="H174" s="248"/>
      <c r="I174" s="248"/>
      <c r="J174" s="249"/>
      <c r="K174" s="249"/>
      <c r="L174" s="529"/>
      <c r="M174" s="249"/>
      <c r="N174" s="250"/>
      <c r="O174" s="250"/>
      <c r="P174" s="250"/>
    </row>
    <row r="175" spans="1:16" ht="12.75">
      <c r="A175" s="528"/>
      <c r="B175" s="247"/>
      <c r="C175" s="247"/>
      <c r="D175" s="248"/>
      <c r="E175" s="248"/>
      <c r="F175" s="248"/>
      <c r="G175" s="248"/>
      <c r="H175" s="248"/>
      <c r="I175" s="248"/>
      <c r="J175" s="249"/>
      <c r="K175" s="249"/>
      <c r="L175" s="529"/>
      <c r="M175" s="249"/>
      <c r="N175" s="250"/>
      <c r="O175" s="250"/>
      <c r="P175" s="250"/>
    </row>
    <row r="176" spans="1:16" ht="12.75">
      <c r="A176" s="528"/>
      <c r="B176" s="247"/>
      <c r="C176" s="247"/>
      <c r="D176" s="248"/>
      <c r="E176" s="248"/>
      <c r="F176" s="248"/>
      <c r="G176" s="248"/>
      <c r="H176" s="248"/>
      <c r="I176" s="248"/>
      <c r="J176" s="249"/>
      <c r="K176" s="249"/>
      <c r="L176" s="529"/>
      <c r="M176" s="249"/>
      <c r="N176" s="250"/>
      <c r="O176" s="250"/>
      <c r="P176" s="250"/>
    </row>
    <row r="177" spans="1:16" ht="12.75">
      <c r="A177" s="528"/>
      <c r="B177" s="247"/>
      <c r="C177" s="247"/>
      <c r="D177" s="248"/>
      <c r="E177" s="248"/>
      <c r="F177" s="248"/>
      <c r="G177" s="248"/>
      <c r="H177" s="248"/>
      <c r="I177" s="248"/>
      <c r="J177" s="249"/>
      <c r="K177" s="249"/>
      <c r="L177" s="529"/>
      <c r="M177" s="249"/>
      <c r="N177" s="250"/>
      <c r="O177" s="250"/>
      <c r="P177" s="250"/>
    </row>
    <row r="178" spans="1:16" ht="12.75">
      <c r="A178" s="528"/>
      <c r="B178" s="247"/>
      <c r="C178" s="247"/>
      <c r="D178" s="248"/>
      <c r="E178" s="248"/>
      <c r="F178" s="248"/>
      <c r="G178" s="248"/>
      <c r="H178" s="248"/>
      <c r="I178" s="248"/>
      <c r="J178" s="249"/>
      <c r="K178" s="249"/>
      <c r="L178" s="529"/>
      <c r="M178" s="249"/>
      <c r="N178" s="250"/>
      <c r="O178" s="250"/>
      <c r="P178" s="250"/>
    </row>
    <row r="179" spans="1:16" ht="12.75">
      <c r="A179" s="528"/>
      <c r="B179" s="247"/>
      <c r="C179" s="247"/>
      <c r="D179" s="248"/>
      <c r="E179" s="248"/>
      <c r="F179" s="248"/>
      <c r="G179" s="248"/>
      <c r="H179" s="248"/>
      <c r="I179" s="248"/>
      <c r="J179" s="249"/>
      <c r="K179" s="249"/>
      <c r="L179" s="529"/>
      <c r="M179" s="249"/>
      <c r="N179" s="250"/>
      <c r="O179" s="250"/>
      <c r="P179" s="250"/>
    </row>
    <row r="180" spans="1:16" ht="12.75">
      <c r="A180" s="528"/>
      <c r="B180" s="247"/>
      <c r="C180" s="247"/>
      <c r="D180" s="248"/>
      <c r="E180" s="248"/>
      <c r="F180" s="248"/>
      <c r="G180" s="248"/>
      <c r="H180" s="274" t="s">
        <v>483</v>
      </c>
      <c r="I180" s="274"/>
      <c r="J180" s="249"/>
      <c r="K180" s="249"/>
      <c r="L180" s="529"/>
      <c r="M180" s="249"/>
      <c r="N180" s="250"/>
      <c r="O180" s="250"/>
      <c r="P180" s="250"/>
    </row>
    <row r="181" spans="1:16" ht="15">
      <c r="A181" s="247"/>
      <c r="B181" s="247"/>
      <c r="C181" s="247"/>
      <c r="D181" s="296"/>
      <c r="E181" s="296"/>
      <c r="F181" s="296"/>
      <c r="G181" s="141"/>
      <c r="H181" s="274"/>
      <c r="I181" s="141"/>
      <c r="J181" s="297"/>
      <c r="K181" s="297"/>
      <c r="L181" s="298"/>
      <c r="M181" s="179"/>
      <c r="N181" s="179"/>
      <c r="O181" s="179"/>
      <c r="P181" s="179"/>
    </row>
    <row r="182" spans="1:16" ht="12.75">
      <c r="A182" s="251"/>
      <c r="B182" s="189"/>
      <c r="C182" s="189"/>
      <c r="D182" s="190"/>
      <c r="E182" s="191"/>
      <c r="F182" s="192"/>
      <c r="G182" s="193" t="s">
        <v>67</v>
      </c>
      <c r="H182" s="194"/>
      <c r="I182" s="194"/>
      <c r="J182" s="195"/>
      <c r="K182" s="195"/>
      <c r="L182" s="196"/>
      <c r="M182" s="197"/>
      <c r="N182" s="198"/>
      <c r="O182" s="198"/>
      <c r="P182" s="199"/>
    </row>
    <row r="183" spans="1:16" ht="12.75">
      <c r="A183" s="252"/>
      <c r="B183" s="200"/>
      <c r="C183" s="200"/>
      <c r="D183" s="201"/>
      <c r="E183" s="253"/>
      <c r="F183" s="203"/>
      <c r="G183" s="204" t="s">
        <v>142</v>
      </c>
      <c r="H183" s="204"/>
      <c r="I183" s="204"/>
      <c r="J183" s="205"/>
      <c r="K183" s="205"/>
      <c r="L183" s="199"/>
      <c r="M183" s="200"/>
      <c r="N183" s="197" t="s">
        <v>142</v>
      </c>
      <c r="O183" s="198"/>
      <c r="P183" s="199"/>
    </row>
    <row r="184" spans="1:16" ht="12.75">
      <c r="A184" s="208" t="s">
        <v>1</v>
      </c>
      <c r="B184" s="206" t="s">
        <v>2</v>
      </c>
      <c r="C184" s="206" t="s">
        <v>143</v>
      </c>
      <c r="D184" s="201"/>
      <c r="E184" s="201"/>
      <c r="F184" s="201" t="s">
        <v>144</v>
      </c>
      <c r="G184" s="201" t="s">
        <v>6</v>
      </c>
      <c r="H184" s="207" t="s">
        <v>145</v>
      </c>
      <c r="I184" s="201" t="s">
        <v>146</v>
      </c>
      <c r="J184" s="207" t="s">
        <v>147</v>
      </c>
      <c r="K184" s="201" t="s">
        <v>148</v>
      </c>
      <c r="L184" s="208" t="s">
        <v>6</v>
      </c>
      <c r="M184" s="208" t="s">
        <v>148</v>
      </c>
      <c r="N184" s="209"/>
      <c r="O184" s="176" t="s">
        <v>142</v>
      </c>
      <c r="P184" s="176"/>
    </row>
    <row r="185" spans="1:16" ht="12.75">
      <c r="A185" s="208"/>
      <c r="B185" s="206"/>
      <c r="C185" s="206"/>
      <c r="D185" s="201" t="s">
        <v>66</v>
      </c>
      <c r="E185" s="201" t="s">
        <v>6</v>
      </c>
      <c r="F185" s="201" t="s">
        <v>149</v>
      </c>
      <c r="G185" s="201" t="s">
        <v>150</v>
      </c>
      <c r="H185" s="207" t="s">
        <v>151</v>
      </c>
      <c r="I185" s="201" t="s">
        <v>152</v>
      </c>
      <c r="J185" s="207" t="s">
        <v>153</v>
      </c>
      <c r="K185" s="201" t="s">
        <v>287</v>
      </c>
      <c r="L185" s="208" t="s">
        <v>232</v>
      </c>
      <c r="M185" s="208" t="s">
        <v>154</v>
      </c>
      <c r="N185" s="210" t="s">
        <v>292</v>
      </c>
      <c r="O185" s="208" t="s">
        <v>296</v>
      </c>
      <c r="P185" s="208" t="s">
        <v>300</v>
      </c>
    </row>
    <row r="186" spans="1:16" ht="12.75">
      <c r="A186" s="208"/>
      <c r="B186" s="206"/>
      <c r="C186" s="206"/>
      <c r="D186" s="201" t="s">
        <v>431</v>
      </c>
      <c r="E186" s="201" t="s">
        <v>155</v>
      </c>
      <c r="F186" s="201" t="s">
        <v>156</v>
      </c>
      <c r="G186" s="201" t="s">
        <v>157</v>
      </c>
      <c r="H186" s="207" t="s">
        <v>155</v>
      </c>
      <c r="I186" s="201" t="s">
        <v>158</v>
      </c>
      <c r="J186" s="207" t="s">
        <v>159</v>
      </c>
      <c r="K186" s="201" t="s">
        <v>288</v>
      </c>
      <c r="L186" s="208" t="s">
        <v>290</v>
      </c>
      <c r="M186" s="208"/>
      <c r="N186" s="209" t="s">
        <v>293</v>
      </c>
      <c r="O186" s="208" t="s">
        <v>297</v>
      </c>
      <c r="P186" s="208" t="s">
        <v>301</v>
      </c>
    </row>
    <row r="187" spans="1:16" s="14" customFormat="1" ht="12.75">
      <c r="A187" s="208"/>
      <c r="B187" s="206"/>
      <c r="C187" s="206"/>
      <c r="D187" s="201" t="s">
        <v>304</v>
      </c>
      <c r="E187" s="201"/>
      <c r="F187" s="201" t="s">
        <v>160</v>
      </c>
      <c r="G187" s="201" t="s">
        <v>161</v>
      </c>
      <c r="H187" s="207"/>
      <c r="I187" s="201" t="s">
        <v>162</v>
      </c>
      <c r="J187" s="207" t="s">
        <v>163</v>
      </c>
      <c r="K187" s="201" t="s">
        <v>289</v>
      </c>
      <c r="L187" s="208" t="s">
        <v>291</v>
      </c>
      <c r="M187" s="208"/>
      <c r="N187" s="209" t="s">
        <v>294</v>
      </c>
      <c r="O187" s="208" t="s">
        <v>163</v>
      </c>
      <c r="P187" s="208" t="s">
        <v>302</v>
      </c>
    </row>
    <row r="188" spans="1:16" s="18" customFormat="1" ht="12.75">
      <c r="A188" s="208"/>
      <c r="B188" s="206"/>
      <c r="C188" s="206"/>
      <c r="D188" s="201"/>
      <c r="E188" s="201"/>
      <c r="F188" s="201"/>
      <c r="G188" s="201"/>
      <c r="H188" s="207"/>
      <c r="I188" s="201"/>
      <c r="J188" s="207" t="s">
        <v>164</v>
      </c>
      <c r="K188" s="201"/>
      <c r="L188" s="208"/>
      <c r="M188" s="208"/>
      <c r="N188" s="209" t="s">
        <v>295</v>
      </c>
      <c r="O188" s="208" t="s">
        <v>298</v>
      </c>
      <c r="P188" s="208" t="s">
        <v>303</v>
      </c>
    </row>
    <row r="189" spans="1:16" ht="12.75">
      <c r="A189" s="208"/>
      <c r="B189" s="206"/>
      <c r="C189" s="206"/>
      <c r="D189" s="201"/>
      <c r="E189" s="201"/>
      <c r="F189" s="201"/>
      <c r="G189" s="201"/>
      <c r="H189" s="207"/>
      <c r="I189" s="201"/>
      <c r="J189" s="207" t="s">
        <v>299</v>
      </c>
      <c r="K189" s="201"/>
      <c r="L189" s="208"/>
      <c r="M189" s="208"/>
      <c r="N189" s="209"/>
      <c r="O189" s="201" t="s">
        <v>299</v>
      </c>
      <c r="P189" s="208"/>
    </row>
    <row r="190" spans="1:16" ht="12.75">
      <c r="A190" s="213"/>
      <c r="B190" s="211"/>
      <c r="C190" s="211"/>
      <c r="D190" s="212"/>
      <c r="E190" s="212"/>
      <c r="F190" s="212"/>
      <c r="G190" s="212"/>
      <c r="H190" s="207"/>
      <c r="I190" s="212"/>
      <c r="J190" s="207" t="s">
        <v>165</v>
      </c>
      <c r="K190" s="212"/>
      <c r="L190" s="213"/>
      <c r="M190" s="213"/>
      <c r="N190" s="214"/>
      <c r="O190" s="212" t="s">
        <v>165</v>
      </c>
      <c r="P190" s="213"/>
    </row>
    <row r="191" spans="1:16" ht="12.75">
      <c r="A191" s="213">
        <v>1</v>
      </c>
      <c r="B191" s="213">
        <v>2</v>
      </c>
      <c r="C191" s="88">
        <v>3</v>
      </c>
      <c r="D191" s="89">
        <v>4</v>
      </c>
      <c r="E191" s="89">
        <v>5</v>
      </c>
      <c r="F191" s="89">
        <v>6</v>
      </c>
      <c r="G191" s="89">
        <v>7</v>
      </c>
      <c r="H191" s="89">
        <v>8</v>
      </c>
      <c r="I191" s="89">
        <v>9</v>
      </c>
      <c r="J191" s="89">
        <v>10</v>
      </c>
      <c r="K191" s="89">
        <v>11</v>
      </c>
      <c r="L191" s="88">
        <v>12</v>
      </c>
      <c r="M191" s="88">
        <v>13</v>
      </c>
      <c r="N191" s="88">
        <v>14</v>
      </c>
      <c r="O191" s="88">
        <v>15</v>
      </c>
      <c r="P191" s="88">
        <v>16</v>
      </c>
    </row>
    <row r="192" spans="1:16" ht="12.75">
      <c r="A192" s="570">
        <v>854</v>
      </c>
      <c r="B192" s="567"/>
      <c r="C192" s="561" t="s">
        <v>208</v>
      </c>
      <c r="D192" s="562">
        <f>E192+M192</f>
        <v>9807797</v>
      </c>
      <c r="E192" s="562">
        <f>E193+E198+E201+E204+E208+E210+E215+E206+E195</f>
        <v>9807797</v>
      </c>
      <c r="F192" s="562">
        <f>F193+F198+F201+F204+F206+F195</f>
        <v>4779739</v>
      </c>
      <c r="G192" s="562">
        <f>G193+G198+G201+G204+G210+G215+G206+G195</f>
        <v>1761293</v>
      </c>
      <c r="H192" s="593">
        <f>H208</f>
        <v>3146995</v>
      </c>
      <c r="I192" s="562">
        <f>I193+I198+I201+I204+I206+I195+I215</f>
        <v>119770</v>
      </c>
      <c r="J192" s="594"/>
      <c r="K192" s="565"/>
      <c r="L192" s="558"/>
      <c r="M192" s="558">
        <f>M193+M204</f>
        <v>0</v>
      </c>
      <c r="N192" s="559">
        <f>N193</f>
        <v>0</v>
      </c>
      <c r="O192" s="558">
        <v>0</v>
      </c>
      <c r="P192" s="595">
        <v>0</v>
      </c>
    </row>
    <row r="193" spans="1:16" ht="12.75">
      <c r="A193" s="266"/>
      <c r="B193" s="267">
        <v>85403</v>
      </c>
      <c r="C193" s="520" t="s">
        <v>137</v>
      </c>
      <c r="D193" s="231">
        <f>D194</f>
        <v>1367288</v>
      </c>
      <c r="E193" s="231">
        <f>E194</f>
        <v>1367288</v>
      </c>
      <c r="F193" s="231">
        <f>F194</f>
        <v>1103607</v>
      </c>
      <c r="G193" s="231">
        <f>G194</f>
        <v>234892</v>
      </c>
      <c r="H193" s="231">
        <v>0</v>
      </c>
      <c r="I193" s="231">
        <f>I194</f>
        <v>28789</v>
      </c>
      <c r="J193" s="232">
        <v>0</v>
      </c>
      <c r="K193" s="232">
        <v>0</v>
      </c>
      <c r="L193" s="232">
        <v>0</v>
      </c>
      <c r="M193" s="232">
        <f>M194</f>
        <v>0</v>
      </c>
      <c r="N193" s="235">
        <f>N194</f>
        <v>0</v>
      </c>
      <c r="O193" s="235">
        <v>0</v>
      </c>
      <c r="P193" s="235">
        <v>0</v>
      </c>
    </row>
    <row r="194" spans="1:16" s="18" customFormat="1" ht="12.75">
      <c r="A194" s="268"/>
      <c r="B194" s="523"/>
      <c r="C194" s="237" t="s">
        <v>349</v>
      </c>
      <c r="D194" s="238">
        <f>E194+M194</f>
        <v>1367288</v>
      </c>
      <c r="E194" s="238">
        <f>F194+G194+I194</f>
        <v>1367288</v>
      </c>
      <c r="F194" s="238">
        <v>1103607</v>
      </c>
      <c r="G194" s="238">
        <v>234892</v>
      </c>
      <c r="H194" s="238">
        <v>0</v>
      </c>
      <c r="I194" s="238">
        <v>28789</v>
      </c>
      <c r="J194" s="240">
        <v>0</v>
      </c>
      <c r="K194" s="240">
        <v>0</v>
      </c>
      <c r="L194" s="240">
        <v>0</v>
      </c>
      <c r="M194" s="240">
        <v>0</v>
      </c>
      <c r="N194" s="233">
        <v>0</v>
      </c>
      <c r="O194" s="233">
        <v>0</v>
      </c>
      <c r="P194" s="233">
        <v>0</v>
      </c>
    </row>
    <row r="195" spans="1:16" s="18" customFormat="1" ht="12.75">
      <c r="A195" s="268"/>
      <c r="B195" s="279">
        <v>85404</v>
      </c>
      <c r="C195" s="520" t="s">
        <v>381</v>
      </c>
      <c r="D195" s="231">
        <f>D196+D197</f>
        <v>77915</v>
      </c>
      <c r="E195" s="231">
        <f>E196+E197</f>
        <v>77915</v>
      </c>
      <c r="F195" s="231">
        <f>F196+F197</f>
        <v>71412</v>
      </c>
      <c r="G195" s="231">
        <f>G196+G197</f>
        <v>6039</v>
      </c>
      <c r="H195" s="231">
        <v>0</v>
      </c>
      <c r="I195" s="231">
        <f>I196+I197</f>
        <v>464</v>
      </c>
      <c r="J195" s="227">
        <v>0</v>
      </c>
      <c r="K195" s="232">
        <v>0</v>
      </c>
      <c r="L195" s="232">
        <v>0</v>
      </c>
      <c r="M195" s="232">
        <v>0</v>
      </c>
      <c r="N195" s="235">
        <v>0</v>
      </c>
      <c r="O195" s="235">
        <v>0</v>
      </c>
      <c r="P195" s="235">
        <v>0</v>
      </c>
    </row>
    <row r="196" spans="1:16" s="18" customFormat="1" ht="12.75">
      <c r="A196" s="268"/>
      <c r="B196" s="287"/>
      <c r="C196" s="237" t="s">
        <v>349</v>
      </c>
      <c r="D196" s="238">
        <f>E196+M196</f>
        <v>55513</v>
      </c>
      <c r="E196" s="238">
        <f>SUM(F196:L196)</f>
        <v>55513</v>
      </c>
      <c r="F196" s="238">
        <v>54761</v>
      </c>
      <c r="G196" s="238">
        <v>288</v>
      </c>
      <c r="H196" s="238">
        <v>0</v>
      </c>
      <c r="I196" s="238">
        <v>464</v>
      </c>
      <c r="J196" s="239">
        <v>0</v>
      </c>
      <c r="K196" s="240">
        <v>0</v>
      </c>
      <c r="L196" s="240">
        <v>0</v>
      </c>
      <c r="M196" s="240">
        <v>0</v>
      </c>
      <c r="N196" s="233">
        <v>0</v>
      </c>
      <c r="O196" s="233">
        <v>0</v>
      </c>
      <c r="P196" s="233">
        <v>0</v>
      </c>
    </row>
    <row r="197" spans="1:16" s="18" customFormat="1" ht="12.75">
      <c r="A197" s="268"/>
      <c r="B197" s="287"/>
      <c r="C197" s="237" t="s">
        <v>210</v>
      </c>
      <c r="D197" s="238">
        <f>E197</f>
        <v>22402</v>
      </c>
      <c r="E197" s="238">
        <f>SUM(F197:L197)</f>
        <v>22402</v>
      </c>
      <c r="F197" s="238">
        <v>16651</v>
      </c>
      <c r="G197" s="238">
        <v>5751</v>
      </c>
      <c r="H197" s="238">
        <v>0</v>
      </c>
      <c r="I197" s="238">
        <v>0</v>
      </c>
      <c r="J197" s="239">
        <v>0</v>
      </c>
      <c r="K197" s="240">
        <v>0</v>
      </c>
      <c r="L197" s="240">
        <v>0</v>
      </c>
      <c r="M197" s="240">
        <v>0</v>
      </c>
      <c r="N197" s="233">
        <v>0</v>
      </c>
      <c r="O197" s="233">
        <v>0</v>
      </c>
      <c r="P197" s="233">
        <v>0</v>
      </c>
    </row>
    <row r="198" spans="1:16" ht="12.75">
      <c r="A198" s="256"/>
      <c r="B198" s="234">
        <v>85406</v>
      </c>
      <c r="C198" s="229" t="s">
        <v>209</v>
      </c>
      <c r="D198" s="231">
        <f>D199+D200</f>
        <v>1050600</v>
      </c>
      <c r="E198" s="231">
        <f>E199+E200</f>
        <v>1050600</v>
      </c>
      <c r="F198" s="231">
        <f>F199+F200</f>
        <v>895639</v>
      </c>
      <c r="G198" s="231">
        <f>G199+G200</f>
        <v>154691</v>
      </c>
      <c r="H198" s="231">
        <v>0</v>
      </c>
      <c r="I198" s="231">
        <f>I199+I200</f>
        <v>270</v>
      </c>
      <c r="J198" s="227">
        <v>0</v>
      </c>
      <c r="K198" s="232">
        <v>0</v>
      </c>
      <c r="L198" s="232">
        <v>0</v>
      </c>
      <c r="M198" s="232">
        <v>0</v>
      </c>
      <c r="N198" s="235">
        <v>0</v>
      </c>
      <c r="O198" s="235">
        <v>0</v>
      </c>
      <c r="P198" s="235">
        <v>0</v>
      </c>
    </row>
    <row r="199" spans="1:16" ht="12.75">
      <c r="A199" s="268"/>
      <c r="B199" s="287"/>
      <c r="C199" s="237" t="s">
        <v>210</v>
      </c>
      <c r="D199" s="238">
        <f>E199</f>
        <v>466570</v>
      </c>
      <c r="E199" s="238">
        <f>F199+G199</f>
        <v>466570</v>
      </c>
      <c r="F199" s="238">
        <v>398030</v>
      </c>
      <c r="G199" s="238">
        <v>68540</v>
      </c>
      <c r="H199" s="238">
        <v>0</v>
      </c>
      <c r="I199" s="238">
        <v>0</v>
      </c>
      <c r="J199" s="240">
        <v>0</v>
      </c>
      <c r="K199" s="232">
        <v>0</v>
      </c>
      <c r="L199" s="232">
        <v>0</v>
      </c>
      <c r="M199" s="232">
        <v>0</v>
      </c>
      <c r="N199" s="233">
        <v>0</v>
      </c>
      <c r="O199" s="233">
        <v>0</v>
      </c>
      <c r="P199" s="233">
        <v>0</v>
      </c>
    </row>
    <row r="200" spans="1:16" ht="12.75">
      <c r="A200" s="268"/>
      <c r="B200" s="286"/>
      <c r="C200" s="237" t="s">
        <v>211</v>
      </c>
      <c r="D200" s="238">
        <f>E200</f>
        <v>584030</v>
      </c>
      <c r="E200" s="238">
        <f>SUM(F200:L200)</f>
        <v>584030</v>
      </c>
      <c r="F200" s="238">
        <v>497609</v>
      </c>
      <c r="G200" s="238">
        <v>86151</v>
      </c>
      <c r="H200" s="238">
        <v>0</v>
      </c>
      <c r="I200" s="238">
        <v>270</v>
      </c>
      <c r="J200" s="240">
        <v>0</v>
      </c>
      <c r="K200" s="240">
        <v>0</v>
      </c>
      <c r="L200" s="240">
        <v>0</v>
      </c>
      <c r="M200" s="240">
        <v>0</v>
      </c>
      <c r="N200" s="233">
        <v>0</v>
      </c>
      <c r="O200" s="233">
        <v>0</v>
      </c>
      <c r="P200" s="233">
        <v>0</v>
      </c>
    </row>
    <row r="201" spans="1:16" ht="12.75">
      <c r="A201" s="256"/>
      <c r="B201" s="234">
        <v>85410</v>
      </c>
      <c r="C201" s="229" t="s">
        <v>212</v>
      </c>
      <c r="D201" s="231">
        <f>D202+D203</f>
        <v>2458746</v>
      </c>
      <c r="E201" s="231">
        <f>E202+E203</f>
        <v>2458746</v>
      </c>
      <c r="F201" s="231">
        <f>F202+F203</f>
        <v>1336741</v>
      </c>
      <c r="G201" s="231">
        <f>G202+G203</f>
        <v>1114088</v>
      </c>
      <c r="H201" s="231">
        <v>0</v>
      </c>
      <c r="I201" s="231">
        <f>I202+I203</f>
        <v>7917</v>
      </c>
      <c r="J201" s="227">
        <v>0</v>
      </c>
      <c r="K201" s="232">
        <v>0</v>
      </c>
      <c r="L201" s="232">
        <v>0</v>
      </c>
      <c r="M201" s="232">
        <v>0</v>
      </c>
      <c r="N201" s="235">
        <v>0</v>
      </c>
      <c r="O201" s="235">
        <v>0</v>
      </c>
      <c r="P201" s="235">
        <v>0</v>
      </c>
    </row>
    <row r="202" spans="1:16" ht="12.75">
      <c r="A202" s="268"/>
      <c r="B202" s="287"/>
      <c r="C202" s="237" t="s">
        <v>191</v>
      </c>
      <c r="D202" s="238">
        <f>E202</f>
        <v>2237880</v>
      </c>
      <c r="E202" s="238">
        <f>F202+G202+I202</f>
        <v>2237880</v>
      </c>
      <c r="F202" s="238">
        <v>1277518</v>
      </c>
      <c r="G202" s="238">
        <v>957445</v>
      </c>
      <c r="H202" s="238">
        <v>0</v>
      </c>
      <c r="I202" s="238">
        <v>2917</v>
      </c>
      <c r="J202" s="240">
        <v>0</v>
      </c>
      <c r="K202" s="240">
        <v>0</v>
      </c>
      <c r="L202" s="240">
        <v>0</v>
      </c>
      <c r="M202" s="240">
        <v>0</v>
      </c>
      <c r="N202" s="233">
        <v>0</v>
      </c>
      <c r="O202" s="233">
        <v>0</v>
      </c>
      <c r="P202" s="233">
        <v>0</v>
      </c>
    </row>
    <row r="203" spans="1:16" ht="12.75">
      <c r="A203" s="268"/>
      <c r="B203" s="287"/>
      <c r="C203" s="237" t="s">
        <v>359</v>
      </c>
      <c r="D203" s="238">
        <f>E203</f>
        <v>220866</v>
      </c>
      <c r="E203" s="238">
        <f>F203+G203+I203</f>
        <v>220866</v>
      </c>
      <c r="F203" s="238">
        <v>59223</v>
      </c>
      <c r="G203" s="238">
        <v>156643</v>
      </c>
      <c r="H203" s="238">
        <v>0</v>
      </c>
      <c r="I203" s="238">
        <v>5000</v>
      </c>
      <c r="J203" s="240">
        <v>0</v>
      </c>
      <c r="K203" s="240">
        <v>0</v>
      </c>
      <c r="L203" s="240">
        <v>0</v>
      </c>
      <c r="M203" s="240">
        <v>0</v>
      </c>
      <c r="N203" s="233">
        <v>0</v>
      </c>
      <c r="O203" s="233">
        <v>0</v>
      </c>
      <c r="P203" s="233">
        <v>0</v>
      </c>
    </row>
    <row r="204" spans="1:16" ht="12.75">
      <c r="A204" s="256"/>
      <c r="B204" s="234">
        <v>85411</v>
      </c>
      <c r="C204" s="229" t="s">
        <v>139</v>
      </c>
      <c r="D204" s="231">
        <f>D205</f>
        <v>1108844</v>
      </c>
      <c r="E204" s="231">
        <f>E205</f>
        <v>1108844</v>
      </c>
      <c r="F204" s="231">
        <f>F205</f>
        <v>921168</v>
      </c>
      <c r="G204" s="231">
        <f>G205</f>
        <v>182676</v>
      </c>
      <c r="H204" s="231">
        <v>0</v>
      </c>
      <c r="I204" s="231">
        <f>I205</f>
        <v>5000</v>
      </c>
      <c r="J204" s="227">
        <v>0</v>
      </c>
      <c r="K204" s="232">
        <v>0</v>
      </c>
      <c r="L204" s="232">
        <v>0</v>
      </c>
      <c r="M204" s="232">
        <v>0</v>
      </c>
      <c r="N204" s="235">
        <v>0</v>
      </c>
      <c r="O204" s="235">
        <v>0</v>
      </c>
      <c r="P204" s="235">
        <v>0</v>
      </c>
    </row>
    <row r="205" spans="1:16" ht="12.75">
      <c r="A205" s="268"/>
      <c r="B205" s="286"/>
      <c r="C205" s="237" t="s">
        <v>359</v>
      </c>
      <c r="D205" s="238">
        <f>E205</f>
        <v>1108844</v>
      </c>
      <c r="E205" s="238">
        <f>F205+G205+I205</f>
        <v>1108844</v>
      </c>
      <c r="F205" s="238">
        <v>921168</v>
      </c>
      <c r="G205" s="238">
        <v>182676</v>
      </c>
      <c r="H205" s="238">
        <v>0</v>
      </c>
      <c r="I205" s="238">
        <v>5000</v>
      </c>
      <c r="J205" s="240">
        <v>0</v>
      </c>
      <c r="K205" s="240">
        <v>0</v>
      </c>
      <c r="L205" s="240">
        <v>0</v>
      </c>
      <c r="M205" s="240">
        <v>0</v>
      </c>
      <c r="N205" s="233">
        <v>0</v>
      </c>
      <c r="O205" s="233">
        <v>0</v>
      </c>
      <c r="P205" s="233">
        <v>0</v>
      </c>
    </row>
    <row r="206" spans="1:16" ht="12.75">
      <c r="A206" s="268"/>
      <c r="B206" s="279">
        <v>85419</v>
      </c>
      <c r="C206" s="229" t="s">
        <v>351</v>
      </c>
      <c r="D206" s="231">
        <f>D207</f>
        <v>506720</v>
      </c>
      <c r="E206" s="231">
        <f>E207</f>
        <v>506720</v>
      </c>
      <c r="F206" s="231">
        <f>F207</f>
        <v>451172</v>
      </c>
      <c r="G206" s="231">
        <f>G207</f>
        <v>48218</v>
      </c>
      <c r="H206" s="231">
        <v>0</v>
      </c>
      <c r="I206" s="231">
        <f>I207</f>
        <v>7330</v>
      </c>
      <c r="J206" s="232">
        <v>0</v>
      </c>
      <c r="K206" s="232">
        <v>0</v>
      </c>
      <c r="L206" s="232">
        <v>0</v>
      </c>
      <c r="M206" s="232">
        <v>0</v>
      </c>
      <c r="N206" s="235">
        <v>0</v>
      </c>
      <c r="O206" s="235">
        <v>0</v>
      </c>
      <c r="P206" s="235">
        <v>0</v>
      </c>
    </row>
    <row r="207" spans="1:16" ht="12.75">
      <c r="A207" s="268"/>
      <c r="B207" s="287"/>
      <c r="C207" s="237" t="s">
        <v>349</v>
      </c>
      <c r="D207" s="238">
        <f>E207+M207</f>
        <v>506720</v>
      </c>
      <c r="E207" s="238">
        <f>SUM(F207:L207)</f>
        <v>506720</v>
      </c>
      <c r="F207" s="238">
        <v>451172</v>
      </c>
      <c r="G207" s="238">
        <v>48218</v>
      </c>
      <c r="H207" s="238">
        <v>0</v>
      </c>
      <c r="I207" s="238">
        <v>7330</v>
      </c>
      <c r="J207" s="240">
        <v>0</v>
      </c>
      <c r="K207" s="240">
        <v>0</v>
      </c>
      <c r="L207" s="240">
        <v>0</v>
      </c>
      <c r="M207" s="240">
        <v>0</v>
      </c>
      <c r="N207" s="233">
        <v>0</v>
      </c>
      <c r="O207" s="233">
        <v>0</v>
      </c>
      <c r="P207" s="233">
        <v>0</v>
      </c>
    </row>
    <row r="208" spans="1:16" ht="12.75">
      <c r="A208" s="256"/>
      <c r="B208" s="234">
        <v>85420</v>
      </c>
      <c r="C208" s="229" t="s">
        <v>213</v>
      </c>
      <c r="D208" s="231">
        <f>E208</f>
        <v>3146995</v>
      </c>
      <c r="E208" s="231">
        <f>E209</f>
        <v>3146995</v>
      </c>
      <c r="F208" s="231">
        <v>0</v>
      </c>
      <c r="G208" s="231">
        <v>0</v>
      </c>
      <c r="H208" s="299">
        <f>H209</f>
        <v>3146995</v>
      </c>
      <c r="I208" s="231">
        <f>I209</f>
        <v>0</v>
      </c>
      <c r="J208" s="232">
        <v>0</v>
      </c>
      <c r="K208" s="232">
        <v>0</v>
      </c>
      <c r="L208" s="232">
        <v>0</v>
      </c>
      <c r="M208" s="232">
        <v>0</v>
      </c>
      <c r="N208" s="235">
        <v>0</v>
      </c>
      <c r="O208" s="235">
        <v>0</v>
      </c>
      <c r="P208" s="235">
        <v>0</v>
      </c>
    </row>
    <row r="209" spans="1:16" ht="12.75">
      <c r="A209" s="268"/>
      <c r="B209" s="286"/>
      <c r="C209" s="237" t="s">
        <v>214</v>
      </c>
      <c r="D209" s="238">
        <f>E209</f>
        <v>3146995</v>
      </c>
      <c r="E209" s="238">
        <f>H209</f>
        <v>3146995</v>
      </c>
      <c r="F209" s="238">
        <v>0</v>
      </c>
      <c r="G209" s="238">
        <v>0</v>
      </c>
      <c r="H209" s="300">
        <v>3146995</v>
      </c>
      <c r="I209" s="238">
        <v>0</v>
      </c>
      <c r="J209" s="239">
        <v>0</v>
      </c>
      <c r="K209" s="240">
        <v>0</v>
      </c>
      <c r="L209" s="240">
        <v>0</v>
      </c>
      <c r="M209" s="240">
        <v>0</v>
      </c>
      <c r="N209" s="233">
        <v>0</v>
      </c>
      <c r="O209" s="233">
        <v>0</v>
      </c>
      <c r="P209" s="233">
        <v>0</v>
      </c>
    </row>
    <row r="210" spans="1:16" ht="12.75">
      <c r="A210" s="256"/>
      <c r="B210" s="234">
        <v>85446</v>
      </c>
      <c r="C210" s="229" t="s">
        <v>215</v>
      </c>
      <c r="D210" s="231">
        <f>SUM(D211:D214)</f>
        <v>6349</v>
      </c>
      <c r="E210" s="231">
        <f>SUM(E211:E214)</f>
        <v>6349</v>
      </c>
      <c r="F210" s="231">
        <v>0</v>
      </c>
      <c r="G210" s="231">
        <f>SUM(G211:G214)</f>
        <v>6349</v>
      </c>
      <c r="H210" s="231">
        <v>0</v>
      </c>
      <c r="I210" s="231">
        <v>0</v>
      </c>
      <c r="J210" s="232">
        <v>0</v>
      </c>
      <c r="K210" s="232">
        <v>0</v>
      </c>
      <c r="L210" s="232">
        <v>0</v>
      </c>
      <c r="M210" s="232">
        <v>0</v>
      </c>
      <c r="N210" s="235">
        <v>0</v>
      </c>
      <c r="O210" s="235">
        <v>0</v>
      </c>
      <c r="P210" s="235">
        <v>0</v>
      </c>
    </row>
    <row r="211" spans="1:16" ht="12.75">
      <c r="A211" s="268"/>
      <c r="B211" s="287"/>
      <c r="C211" s="237" t="s">
        <v>210</v>
      </c>
      <c r="D211" s="238">
        <f>E211</f>
        <v>1992</v>
      </c>
      <c r="E211" s="238">
        <f>G211</f>
        <v>1992</v>
      </c>
      <c r="F211" s="238">
        <v>0</v>
      </c>
      <c r="G211" s="238">
        <v>1992</v>
      </c>
      <c r="H211" s="238">
        <v>0</v>
      </c>
      <c r="I211" s="238">
        <v>0</v>
      </c>
      <c r="J211" s="240">
        <v>0</v>
      </c>
      <c r="K211" s="240">
        <v>0</v>
      </c>
      <c r="L211" s="240">
        <v>0</v>
      </c>
      <c r="M211" s="240">
        <v>0</v>
      </c>
      <c r="N211" s="233">
        <v>0</v>
      </c>
      <c r="O211" s="233">
        <v>0</v>
      </c>
      <c r="P211" s="233">
        <v>0</v>
      </c>
    </row>
    <row r="212" spans="1:16" ht="12.75">
      <c r="A212" s="268"/>
      <c r="B212" s="287"/>
      <c r="C212" s="237" t="s">
        <v>211</v>
      </c>
      <c r="D212" s="238">
        <f>E212</f>
        <v>2607</v>
      </c>
      <c r="E212" s="238">
        <f>G212</f>
        <v>2607</v>
      </c>
      <c r="F212" s="238">
        <v>0</v>
      </c>
      <c r="G212" s="238">
        <v>2607</v>
      </c>
      <c r="H212" s="238">
        <v>0</v>
      </c>
      <c r="I212" s="238">
        <v>0</v>
      </c>
      <c r="J212" s="240">
        <v>0</v>
      </c>
      <c r="K212" s="240">
        <v>0</v>
      </c>
      <c r="L212" s="240">
        <v>0</v>
      </c>
      <c r="M212" s="240">
        <v>0</v>
      </c>
      <c r="N212" s="233">
        <v>0</v>
      </c>
      <c r="O212" s="233">
        <v>0</v>
      </c>
      <c r="P212" s="233">
        <v>0</v>
      </c>
    </row>
    <row r="213" spans="1:16" ht="12.75">
      <c r="A213" s="208"/>
      <c r="B213" s="281"/>
      <c r="C213" s="237" t="s">
        <v>359</v>
      </c>
      <c r="D213" s="238">
        <f>E213</f>
        <v>798</v>
      </c>
      <c r="E213" s="238">
        <f>G213</f>
        <v>798</v>
      </c>
      <c r="F213" s="238">
        <v>0</v>
      </c>
      <c r="G213" s="238">
        <v>798</v>
      </c>
      <c r="H213" s="238">
        <v>0</v>
      </c>
      <c r="I213" s="238">
        <v>0</v>
      </c>
      <c r="J213" s="240">
        <v>0</v>
      </c>
      <c r="K213" s="240">
        <v>0</v>
      </c>
      <c r="L213" s="240">
        <v>0</v>
      </c>
      <c r="M213" s="240">
        <v>0</v>
      </c>
      <c r="N213" s="233">
        <v>0</v>
      </c>
      <c r="O213" s="233">
        <v>0</v>
      </c>
      <c r="P213" s="233">
        <v>0</v>
      </c>
    </row>
    <row r="214" spans="1:16" ht="12.75">
      <c r="A214" s="208"/>
      <c r="B214" s="282"/>
      <c r="C214" s="237" t="s">
        <v>352</v>
      </c>
      <c r="D214" s="238">
        <f>E214</f>
        <v>952</v>
      </c>
      <c r="E214" s="238">
        <f>G214</f>
        <v>952</v>
      </c>
      <c r="F214" s="238">
        <v>0</v>
      </c>
      <c r="G214" s="238">
        <v>952</v>
      </c>
      <c r="H214" s="238">
        <v>0</v>
      </c>
      <c r="I214" s="238">
        <v>0</v>
      </c>
      <c r="J214" s="240">
        <v>0</v>
      </c>
      <c r="K214" s="240">
        <v>0</v>
      </c>
      <c r="L214" s="240">
        <v>0</v>
      </c>
      <c r="M214" s="240">
        <v>0</v>
      </c>
      <c r="N214" s="233">
        <v>0</v>
      </c>
      <c r="O214" s="233">
        <v>0</v>
      </c>
      <c r="P214" s="233">
        <v>0</v>
      </c>
    </row>
    <row r="215" spans="1:16" ht="12.75">
      <c r="A215" s="256"/>
      <c r="B215" s="234">
        <v>85495</v>
      </c>
      <c r="C215" s="229" t="s">
        <v>173</v>
      </c>
      <c r="D215" s="231">
        <f>SUM(D216:D220)</f>
        <v>84340</v>
      </c>
      <c r="E215" s="231">
        <f>SUM(E216:E220)</f>
        <v>84340</v>
      </c>
      <c r="F215" s="231">
        <v>0</v>
      </c>
      <c r="G215" s="231">
        <f>SUM(G216:G220)</f>
        <v>14340</v>
      </c>
      <c r="H215" s="231">
        <v>0</v>
      </c>
      <c r="I215" s="231">
        <f>I220</f>
        <v>70000</v>
      </c>
      <c r="J215" s="227">
        <v>0</v>
      </c>
      <c r="K215" s="232">
        <v>0</v>
      </c>
      <c r="L215" s="232">
        <v>0</v>
      </c>
      <c r="M215" s="232">
        <v>0</v>
      </c>
      <c r="N215" s="235">
        <v>0</v>
      </c>
      <c r="O215" s="235">
        <v>0</v>
      </c>
      <c r="P215" s="235">
        <v>0</v>
      </c>
    </row>
    <row r="216" spans="1:16" ht="12.75">
      <c r="A216" s="268"/>
      <c r="B216" s="287"/>
      <c r="C216" s="237" t="s">
        <v>349</v>
      </c>
      <c r="D216" s="238">
        <f>E216</f>
        <v>10513</v>
      </c>
      <c r="E216" s="238">
        <f>G216</f>
        <v>10513</v>
      </c>
      <c r="F216" s="238">
        <v>0</v>
      </c>
      <c r="G216" s="238">
        <v>10513</v>
      </c>
      <c r="H216" s="238">
        <v>0</v>
      </c>
      <c r="I216" s="238">
        <v>0</v>
      </c>
      <c r="J216" s="240">
        <v>0</v>
      </c>
      <c r="K216" s="240">
        <v>0</v>
      </c>
      <c r="L216" s="240">
        <v>0</v>
      </c>
      <c r="M216" s="240">
        <v>0</v>
      </c>
      <c r="N216" s="233">
        <v>0</v>
      </c>
      <c r="O216" s="233">
        <v>0</v>
      </c>
      <c r="P216" s="233">
        <v>0</v>
      </c>
    </row>
    <row r="217" spans="1:16" ht="12.75">
      <c r="A217" s="268"/>
      <c r="B217" s="287"/>
      <c r="C217" s="237" t="s">
        <v>210</v>
      </c>
      <c r="D217" s="238">
        <f>E217</f>
        <v>2877</v>
      </c>
      <c r="E217" s="238">
        <f>G217</f>
        <v>2877</v>
      </c>
      <c r="F217" s="238">
        <v>0</v>
      </c>
      <c r="G217" s="238">
        <v>2877</v>
      </c>
      <c r="H217" s="238">
        <v>0</v>
      </c>
      <c r="I217" s="238">
        <v>0</v>
      </c>
      <c r="J217" s="240">
        <v>0</v>
      </c>
      <c r="K217" s="240">
        <v>0</v>
      </c>
      <c r="L217" s="240">
        <v>0</v>
      </c>
      <c r="M217" s="240">
        <v>0</v>
      </c>
      <c r="N217" s="233">
        <v>0</v>
      </c>
      <c r="O217" s="233">
        <v>0</v>
      </c>
      <c r="P217" s="233">
        <v>0</v>
      </c>
    </row>
    <row r="218" spans="1:16" ht="12.75">
      <c r="A218" s="268"/>
      <c r="B218" s="287"/>
      <c r="C218" s="237" t="s">
        <v>211</v>
      </c>
      <c r="D218" s="238">
        <f>E218</f>
        <v>950</v>
      </c>
      <c r="E218" s="238">
        <f>G218</f>
        <v>950</v>
      </c>
      <c r="F218" s="238">
        <v>0</v>
      </c>
      <c r="G218" s="238">
        <v>950</v>
      </c>
      <c r="H218" s="238">
        <v>0</v>
      </c>
      <c r="I218" s="238">
        <v>0</v>
      </c>
      <c r="J218" s="240">
        <v>0</v>
      </c>
      <c r="K218" s="240">
        <v>0</v>
      </c>
      <c r="L218" s="240">
        <v>0</v>
      </c>
      <c r="M218" s="240">
        <v>0</v>
      </c>
      <c r="N218" s="233">
        <v>0</v>
      </c>
      <c r="O218" s="233">
        <v>0</v>
      </c>
      <c r="P218" s="233">
        <v>0</v>
      </c>
    </row>
    <row r="219" spans="1:16" ht="12.75">
      <c r="A219" s="268"/>
      <c r="B219" s="287"/>
      <c r="C219" s="237" t="s">
        <v>359</v>
      </c>
      <c r="D219" s="301">
        <f>E219</f>
        <v>0</v>
      </c>
      <c r="E219" s="301">
        <f>G219</f>
        <v>0</v>
      </c>
      <c r="F219" s="301">
        <v>0</v>
      </c>
      <c r="G219" s="301">
        <v>0</v>
      </c>
      <c r="H219" s="301">
        <v>0</v>
      </c>
      <c r="I219" s="301">
        <v>0</v>
      </c>
      <c r="J219" s="302">
        <v>0</v>
      </c>
      <c r="K219" s="240">
        <v>0</v>
      </c>
      <c r="L219" s="240">
        <v>0</v>
      </c>
      <c r="M219" s="240">
        <v>0</v>
      </c>
      <c r="N219" s="233">
        <v>0</v>
      </c>
      <c r="O219" s="233">
        <v>0</v>
      </c>
      <c r="P219" s="233">
        <v>0</v>
      </c>
    </row>
    <row r="220" spans="1:16" ht="12.75">
      <c r="A220" s="270"/>
      <c r="B220" s="286"/>
      <c r="C220" s="237" t="s">
        <v>353</v>
      </c>
      <c r="D220" s="238">
        <f>E220</f>
        <v>70000</v>
      </c>
      <c r="E220" s="238">
        <f>I220</f>
        <v>70000</v>
      </c>
      <c r="F220" s="238">
        <v>0</v>
      </c>
      <c r="G220" s="238">
        <v>0</v>
      </c>
      <c r="H220" s="238">
        <v>0</v>
      </c>
      <c r="I220" s="238">
        <v>70000</v>
      </c>
      <c r="J220" s="240">
        <v>0</v>
      </c>
      <c r="K220" s="240">
        <v>0</v>
      </c>
      <c r="L220" s="240">
        <v>0</v>
      </c>
      <c r="M220" s="240">
        <v>0</v>
      </c>
      <c r="N220" s="233">
        <v>0</v>
      </c>
      <c r="O220" s="233">
        <v>0</v>
      </c>
      <c r="P220" s="233">
        <v>0</v>
      </c>
    </row>
    <row r="221" spans="1:16" ht="12.75">
      <c r="A221" s="303"/>
      <c r="B221" s="180"/>
      <c r="C221" s="272"/>
      <c r="D221" s="277"/>
      <c r="E221" s="277"/>
      <c r="F221" s="277"/>
      <c r="G221" s="277"/>
      <c r="H221" s="277"/>
      <c r="I221" s="277"/>
      <c r="J221" s="276"/>
      <c r="K221" s="276"/>
      <c r="L221" s="276"/>
      <c r="M221" s="276"/>
      <c r="N221" s="250"/>
      <c r="O221" s="250"/>
      <c r="P221" s="250"/>
    </row>
    <row r="222" spans="1:16" ht="12.75">
      <c r="A222" s="303"/>
      <c r="B222" s="180"/>
      <c r="C222" s="272"/>
      <c r="D222" s="277"/>
      <c r="E222" s="277"/>
      <c r="F222" s="277"/>
      <c r="G222" s="277"/>
      <c r="H222" s="277"/>
      <c r="I222" s="277"/>
      <c r="J222" s="276"/>
      <c r="K222" s="276"/>
      <c r="L222" s="276"/>
      <c r="M222" s="276"/>
      <c r="N222" s="250"/>
      <c r="O222" s="250"/>
      <c r="P222" s="250"/>
    </row>
    <row r="223" spans="1:16" ht="12.75">
      <c r="A223" s="303"/>
      <c r="B223" s="180"/>
      <c r="C223" s="272"/>
      <c r="D223" s="277"/>
      <c r="E223" s="277"/>
      <c r="F223" s="277"/>
      <c r="G223" s="277"/>
      <c r="H223" s="277"/>
      <c r="I223" s="277"/>
      <c r="J223" s="276"/>
      <c r="K223" s="276"/>
      <c r="L223" s="276"/>
      <c r="M223" s="276"/>
      <c r="N223" s="250"/>
      <c r="O223" s="250"/>
      <c r="P223" s="250"/>
    </row>
    <row r="224" spans="1:16" ht="12.75">
      <c r="A224" s="303"/>
      <c r="B224" s="180"/>
      <c r="C224" s="272"/>
      <c r="D224" s="277"/>
      <c r="E224" s="277"/>
      <c r="F224" s="277"/>
      <c r="G224" s="277"/>
      <c r="H224" s="277"/>
      <c r="I224" s="277"/>
      <c r="J224" s="276"/>
      <c r="K224" s="276"/>
      <c r="L224" s="276"/>
      <c r="M224" s="276"/>
      <c r="N224" s="250"/>
      <c r="O224" s="250"/>
      <c r="P224" s="250"/>
    </row>
    <row r="225" spans="1:16" ht="15">
      <c r="A225" s="303"/>
      <c r="B225" s="180"/>
      <c r="C225" s="272"/>
      <c r="D225" s="277"/>
      <c r="E225" s="277"/>
      <c r="F225" s="141"/>
      <c r="G225" s="141"/>
      <c r="H225" s="274" t="s">
        <v>484</v>
      </c>
      <c r="I225" s="141"/>
      <c r="J225" s="276"/>
      <c r="K225" s="276"/>
      <c r="L225" s="276"/>
      <c r="M225" s="276"/>
      <c r="N225" s="250"/>
      <c r="O225" s="250"/>
      <c r="P225" s="250"/>
    </row>
    <row r="226" spans="1:16" ht="15">
      <c r="A226" s="303"/>
      <c r="B226" s="180"/>
      <c r="C226" s="272"/>
      <c r="D226" s="141"/>
      <c r="E226" s="141"/>
      <c r="F226" s="71"/>
      <c r="G226" s="141"/>
      <c r="H226" s="141"/>
      <c r="I226" s="141"/>
      <c r="J226" s="304"/>
      <c r="K226" s="305"/>
      <c r="L226" s="305"/>
      <c r="M226" s="179"/>
      <c r="N226" s="179"/>
      <c r="O226" s="179"/>
      <c r="P226" s="179"/>
    </row>
    <row r="227" spans="1:16" ht="12.75">
      <c r="A227" s="251"/>
      <c r="B227" s="189"/>
      <c r="C227" s="189"/>
      <c r="D227" s="190"/>
      <c r="E227" s="191"/>
      <c r="F227" s="192"/>
      <c r="G227" s="193" t="s">
        <v>67</v>
      </c>
      <c r="H227" s="194"/>
      <c r="I227" s="194"/>
      <c r="J227" s="195"/>
      <c r="K227" s="195"/>
      <c r="L227" s="196"/>
      <c r="M227" s="197"/>
      <c r="N227" s="198"/>
      <c r="O227" s="198"/>
      <c r="P227" s="199"/>
    </row>
    <row r="228" spans="1:16" ht="12.75">
      <c r="A228" s="252"/>
      <c r="B228" s="200"/>
      <c r="C228" s="200"/>
      <c r="D228" s="201"/>
      <c r="E228" s="253"/>
      <c r="F228" s="203"/>
      <c r="G228" s="204" t="s">
        <v>142</v>
      </c>
      <c r="H228" s="204"/>
      <c r="I228" s="204"/>
      <c r="J228" s="205"/>
      <c r="K228" s="205"/>
      <c r="L228" s="199"/>
      <c r="M228" s="200"/>
      <c r="N228" s="197" t="s">
        <v>142</v>
      </c>
      <c r="O228" s="198"/>
      <c r="P228" s="199"/>
    </row>
    <row r="229" spans="1:16" ht="12.75">
      <c r="A229" s="208" t="s">
        <v>1</v>
      </c>
      <c r="B229" s="206" t="s">
        <v>2</v>
      </c>
      <c r="C229" s="206" t="s">
        <v>143</v>
      </c>
      <c r="D229" s="201"/>
      <c r="E229" s="201"/>
      <c r="F229" s="201" t="s">
        <v>144</v>
      </c>
      <c r="G229" s="201" t="s">
        <v>6</v>
      </c>
      <c r="H229" s="207" t="s">
        <v>145</v>
      </c>
      <c r="I229" s="201" t="s">
        <v>146</v>
      </c>
      <c r="J229" s="207" t="s">
        <v>147</v>
      </c>
      <c r="K229" s="201" t="s">
        <v>148</v>
      </c>
      <c r="L229" s="208" t="s">
        <v>6</v>
      </c>
      <c r="M229" s="208" t="s">
        <v>148</v>
      </c>
      <c r="N229" s="209"/>
      <c r="O229" s="176" t="s">
        <v>142</v>
      </c>
      <c r="P229" s="176"/>
    </row>
    <row r="230" spans="1:16" ht="12.75">
      <c r="A230" s="208"/>
      <c r="B230" s="206"/>
      <c r="C230" s="206"/>
      <c r="D230" s="201" t="s">
        <v>66</v>
      </c>
      <c r="E230" s="201" t="s">
        <v>6</v>
      </c>
      <c r="F230" s="201" t="s">
        <v>149</v>
      </c>
      <c r="G230" s="201" t="s">
        <v>150</v>
      </c>
      <c r="H230" s="207" t="s">
        <v>151</v>
      </c>
      <c r="I230" s="201" t="s">
        <v>152</v>
      </c>
      <c r="J230" s="207" t="s">
        <v>153</v>
      </c>
      <c r="K230" s="201" t="s">
        <v>287</v>
      </c>
      <c r="L230" s="208" t="s">
        <v>232</v>
      </c>
      <c r="M230" s="208" t="s">
        <v>154</v>
      </c>
      <c r="N230" s="210" t="s">
        <v>292</v>
      </c>
      <c r="O230" s="208" t="s">
        <v>296</v>
      </c>
      <c r="P230" s="208" t="s">
        <v>300</v>
      </c>
    </row>
    <row r="231" spans="1:16" ht="12.75">
      <c r="A231" s="208"/>
      <c r="B231" s="206"/>
      <c r="C231" s="206"/>
      <c r="D231" s="201" t="s">
        <v>431</v>
      </c>
      <c r="E231" s="201" t="s">
        <v>155</v>
      </c>
      <c r="F231" s="201" t="s">
        <v>156</v>
      </c>
      <c r="G231" s="201" t="s">
        <v>157</v>
      </c>
      <c r="H231" s="207" t="s">
        <v>155</v>
      </c>
      <c r="I231" s="201" t="s">
        <v>158</v>
      </c>
      <c r="J231" s="207" t="s">
        <v>159</v>
      </c>
      <c r="K231" s="201" t="s">
        <v>288</v>
      </c>
      <c r="L231" s="208" t="s">
        <v>290</v>
      </c>
      <c r="M231" s="208"/>
      <c r="N231" s="209" t="s">
        <v>293</v>
      </c>
      <c r="O231" s="208" t="s">
        <v>297</v>
      </c>
      <c r="P231" s="208" t="s">
        <v>301</v>
      </c>
    </row>
    <row r="232" spans="1:16" ht="12.75">
      <c r="A232" s="208"/>
      <c r="B232" s="206"/>
      <c r="C232" s="206"/>
      <c r="D232" s="201" t="s">
        <v>304</v>
      </c>
      <c r="E232" s="201"/>
      <c r="F232" s="201" t="s">
        <v>160</v>
      </c>
      <c r="G232" s="201" t="s">
        <v>161</v>
      </c>
      <c r="H232" s="207"/>
      <c r="I232" s="201" t="s">
        <v>162</v>
      </c>
      <c r="J232" s="207" t="s">
        <v>163</v>
      </c>
      <c r="K232" s="201" t="s">
        <v>289</v>
      </c>
      <c r="L232" s="208" t="s">
        <v>291</v>
      </c>
      <c r="M232" s="208"/>
      <c r="N232" s="209" t="s">
        <v>294</v>
      </c>
      <c r="O232" s="208" t="s">
        <v>163</v>
      </c>
      <c r="P232" s="208" t="s">
        <v>302</v>
      </c>
    </row>
    <row r="233" spans="1:16" ht="12.75">
      <c r="A233" s="208"/>
      <c r="B233" s="206"/>
      <c r="C233" s="206"/>
      <c r="D233" s="201"/>
      <c r="E233" s="201"/>
      <c r="F233" s="201"/>
      <c r="G233" s="201"/>
      <c r="H233" s="207"/>
      <c r="I233" s="201"/>
      <c r="J233" s="207" t="s">
        <v>164</v>
      </c>
      <c r="K233" s="201"/>
      <c r="L233" s="208"/>
      <c r="M233" s="208"/>
      <c r="N233" s="209" t="s">
        <v>295</v>
      </c>
      <c r="O233" s="208" t="s">
        <v>298</v>
      </c>
      <c r="P233" s="208" t="s">
        <v>303</v>
      </c>
    </row>
    <row r="234" spans="1:16" ht="12.75">
      <c r="A234" s="208"/>
      <c r="B234" s="206"/>
      <c r="C234" s="206"/>
      <c r="D234" s="201"/>
      <c r="E234" s="201"/>
      <c r="F234" s="201"/>
      <c r="G234" s="201"/>
      <c r="H234" s="207"/>
      <c r="I234" s="201"/>
      <c r="J234" s="207" t="s">
        <v>299</v>
      </c>
      <c r="K234" s="201"/>
      <c r="L234" s="208"/>
      <c r="M234" s="208"/>
      <c r="N234" s="209"/>
      <c r="O234" s="201" t="s">
        <v>299</v>
      </c>
      <c r="P234" s="208"/>
    </row>
    <row r="235" spans="1:16" s="19" customFormat="1" ht="12.75">
      <c r="A235" s="213"/>
      <c r="B235" s="211"/>
      <c r="C235" s="211"/>
      <c r="D235" s="212"/>
      <c r="E235" s="212"/>
      <c r="F235" s="212"/>
      <c r="G235" s="212"/>
      <c r="H235" s="207"/>
      <c r="I235" s="212"/>
      <c r="J235" s="207" t="s">
        <v>165</v>
      </c>
      <c r="K235" s="212"/>
      <c r="L235" s="213"/>
      <c r="M235" s="213"/>
      <c r="N235" s="214"/>
      <c r="O235" s="212" t="s">
        <v>165</v>
      </c>
      <c r="P235" s="213"/>
    </row>
    <row r="236" spans="1:16" ht="12.75">
      <c r="A236" s="213">
        <v>1</v>
      </c>
      <c r="B236" s="213">
        <v>2</v>
      </c>
      <c r="C236" s="88">
        <v>3</v>
      </c>
      <c r="D236" s="89">
        <v>4</v>
      </c>
      <c r="E236" s="89">
        <v>5</v>
      </c>
      <c r="F236" s="89">
        <v>6</v>
      </c>
      <c r="G236" s="89">
        <v>7</v>
      </c>
      <c r="H236" s="89">
        <v>8</v>
      </c>
      <c r="I236" s="89">
        <v>9</v>
      </c>
      <c r="J236" s="89">
        <v>10</v>
      </c>
      <c r="K236" s="89">
        <v>11</v>
      </c>
      <c r="L236" s="88">
        <v>12</v>
      </c>
      <c r="M236" s="88">
        <v>13</v>
      </c>
      <c r="N236" s="88">
        <v>14</v>
      </c>
      <c r="O236" s="88">
        <v>15</v>
      </c>
      <c r="P236" s="88">
        <v>16</v>
      </c>
    </row>
    <row r="237" spans="1:16" ht="12.75">
      <c r="A237" s="697">
        <v>855</v>
      </c>
      <c r="B237" s="698"/>
      <c r="C237" s="699" t="s">
        <v>426</v>
      </c>
      <c r="D237" s="708">
        <f>E237+M237</f>
        <v>5023801</v>
      </c>
      <c r="E237" s="709">
        <f>E238+E242</f>
        <v>5019801</v>
      </c>
      <c r="F237" s="708">
        <f>F238+F242</f>
        <v>1494837</v>
      </c>
      <c r="G237" s="709">
        <f>G238+G242</f>
        <v>1069908</v>
      </c>
      <c r="H237" s="708">
        <f>H238+H242</f>
        <v>77796</v>
      </c>
      <c r="I237" s="709">
        <f>I238+I242</f>
        <v>2377260</v>
      </c>
      <c r="J237" s="708"/>
      <c r="K237" s="710"/>
      <c r="L237" s="708"/>
      <c r="M237" s="708">
        <v>4000</v>
      </c>
      <c r="N237" s="711">
        <v>4000</v>
      </c>
      <c r="O237" s="711"/>
      <c r="P237" s="711"/>
    </row>
    <row r="238" spans="1:16" ht="12.75">
      <c r="A238" s="176"/>
      <c r="B238" s="261">
        <v>85508</v>
      </c>
      <c r="C238" s="236" t="s">
        <v>129</v>
      </c>
      <c r="D238" s="704">
        <f>E238+M238</f>
        <v>2810983</v>
      </c>
      <c r="E238" s="705">
        <f>E239+E240</f>
        <v>2810983</v>
      </c>
      <c r="F238" s="704">
        <f>F239</f>
        <v>304967</v>
      </c>
      <c r="G238" s="705">
        <f>G239</f>
        <v>212140</v>
      </c>
      <c r="H238" s="704">
        <f>H240</f>
        <v>34536</v>
      </c>
      <c r="I238" s="705">
        <f>I239</f>
        <v>2259340</v>
      </c>
      <c r="J238" s="704">
        <v>0</v>
      </c>
      <c r="K238" s="706">
        <v>0</v>
      </c>
      <c r="L238" s="704">
        <v>0</v>
      </c>
      <c r="M238" s="704">
        <v>0</v>
      </c>
      <c r="N238" s="707">
        <v>0</v>
      </c>
      <c r="O238" s="707">
        <v>0</v>
      </c>
      <c r="P238" s="707">
        <v>0</v>
      </c>
    </row>
    <row r="239" spans="1:16" ht="12.75">
      <c r="A239" s="208"/>
      <c r="B239" s="263"/>
      <c r="C239" s="237" t="s">
        <v>197</v>
      </c>
      <c r="D239" s="700">
        <f>E239</f>
        <v>2776447</v>
      </c>
      <c r="E239" s="702">
        <f>F239+G239+I239+M239</f>
        <v>2776447</v>
      </c>
      <c r="F239" s="700">
        <v>304967</v>
      </c>
      <c r="G239" s="702">
        <v>212140</v>
      </c>
      <c r="H239" s="700">
        <v>0</v>
      </c>
      <c r="I239" s="702">
        <v>2259340</v>
      </c>
      <c r="J239" s="700">
        <v>0</v>
      </c>
      <c r="K239" s="703">
        <v>0</v>
      </c>
      <c r="L239" s="700">
        <v>0</v>
      </c>
      <c r="M239" s="700">
        <v>0</v>
      </c>
      <c r="N239" s="701">
        <v>0</v>
      </c>
      <c r="O239" s="701">
        <v>0</v>
      </c>
      <c r="P239" s="701">
        <v>0</v>
      </c>
    </row>
    <row r="240" spans="1:16" ht="12.75">
      <c r="A240" s="208"/>
      <c r="B240" s="289"/>
      <c r="C240" s="237" t="s">
        <v>193</v>
      </c>
      <c r="D240" s="700">
        <f>E240</f>
        <v>34536</v>
      </c>
      <c r="E240" s="702">
        <f>H240</f>
        <v>34536</v>
      </c>
      <c r="F240" s="700">
        <v>0</v>
      </c>
      <c r="G240" s="702">
        <v>0</v>
      </c>
      <c r="H240" s="700">
        <v>34536</v>
      </c>
      <c r="I240" s="702">
        <v>0</v>
      </c>
      <c r="J240" s="700">
        <v>0</v>
      </c>
      <c r="K240" s="703">
        <v>0</v>
      </c>
      <c r="L240" s="700">
        <v>0</v>
      </c>
      <c r="M240" s="700">
        <v>0</v>
      </c>
      <c r="N240" s="701">
        <v>0</v>
      </c>
      <c r="O240" s="701">
        <v>0</v>
      </c>
      <c r="P240" s="701">
        <v>0</v>
      </c>
    </row>
    <row r="241" spans="1:16" ht="12.75">
      <c r="A241" s="208"/>
      <c r="B241" s="279">
        <v>85510</v>
      </c>
      <c r="C241" s="229" t="s">
        <v>428</v>
      </c>
      <c r="D241" s="704"/>
      <c r="E241" s="705"/>
      <c r="F241" s="704"/>
      <c r="G241" s="705"/>
      <c r="H241" s="704"/>
      <c r="I241" s="705"/>
      <c r="J241" s="704"/>
      <c r="K241" s="706"/>
      <c r="L241" s="704"/>
      <c r="M241" s="704"/>
      <c r="N241" s="707"/>
      <c r="O241" s="707"/>
      <c r="P241" s="707"/>
    </row>
    <row r="242" spans="1:16" ht="12.75">
      <c r="A242" s="208"/>
      <c r="B242" s="258"/>
      <c r="C242" s="229" t="s">
        <v>427</v>
      </c>
      <c r="D242" s="704">
        <f>E242+M242</f>
        <v>2212818</v>
      </c>
      <c r="E242" s="705">
        <f>E243+E244+E245</f>
        <v>2208818</v>
      </c>
      <c r="F242" s="704">
        <f>F243</f>
        <v>1189870</v>
      </c>
      <c r="G242" s="705">
        <f>G243+G244</f>
        <v>857768</v>
      </c>
      <c r="H242" s="704">
        <f>H245</f>
        <v>43260</v>
      </c>
      <c r="I242" s="705">
        <f>I243+I244</f>
        <v>117920</v>
      </c>
      <c r="J242" s="704"/>
      <c r="K242" s="706"/>
      <c r="L242" s="704"/>
      <c r="M242" s="704">
        <f>M243</f>
        <v>4000</v>
      </c>
      <c r="N242" s="707">
        <f>N243</f>
        <v>4000</v>
      </c>
      <c r="O242" s="707">
        <v>0</v>
      </c>
      <c r="P242" s="707">
        <v>0</v>
      </c>
    </row>
    <row r="243" spans="1:16" ht="12.75">
      <c r="A243" s="208"/>
      <c r="B243" s="258"/>
      <c r="C243" s="237" t="s">
        <v>429</v>
      </c>
      <c r="D243" s="700">
        <f>E243+M243</f>
        <v>1544970</v>
      </c>
      <c r="E243" s="702">
        <f>F243+G243+I243+H243</f>
        <v>1540970</v>
      </c>
      <c r="F243" s="700">
        <v>1189870</v>
      </c>
      <c r="G243" s="702">
        <v>338180</v>
      </c>
      <c r="H243" s="700">
        <v>0</v>
      </c>
      <c r="I243" s="702">
        <v>12920</v>
      </c>
      <c r="J243" s="700">
        <v>0</v>
      </c>
      <c r="K243" s="703">
        <v>0</v>
      </c>
      <c r="L243" s="700">
        <v>0</v>
      </c>
      <c r="M243" s="700">
        <v>4000</v>
      </c>
      <c r="N243" s="701">
        <v>4000</v>
      </c>
      <c r="O243" s="701">
        <v>0</v>
      </c>
      <c r="P243" s="701"/>
    </row>
    <row r="244" spans="1:16" ht="12.75">
      <c r="A244" s="208"/>
      <c r="B244" s="258"/>
      <c r="C244" s="237" t="s">
        <v>197</v>
      </c>
      <c r="D244" s="700">
        <f>E244</f>
        <v>624588</v>
      </c>
      <c r="E244" s="702">
        <f>F244+G244+I244</f>
        <v>624588</v>
      </c>
      <c r="F244" s="700">
        <v>0</v>
      </c>
      <c r="G244" s="702">
        <v>519588</v>
      </c>
      <c r="H244" s="700"/>
      <c r="I244" s="702">
        <v>105000</v>
      </c>
      <c r="J244" s="700">
        <v>0</v>
      </c>
      <c r="K244" s="703">
        <v>0</v>
      </c>
      <c r="L244" s="700">
        <v>0</v>
      </c>
      <c r="M244" s="700">
        <v>0</v>
      </c>
      <c r="N244" s="701">
        <v>0</v>
      </c>
      <c r="O244" s="701">
        <v>0</v>
      </c>
      <c r="P244" s="701">
        <v>0</v>
      </c>
    </row>
    <row r="245" spans="1:16" ht="12.75">
      <c r="A245" s="208"/>
      <c r="B245" s="258"/>
      <c r="C245" s="712" t="s">
        <v>430</v>
      </c>
      <c r="D245" s="700">
        <f>E245</f>
        <v>43260</v>
      </c>
      <c r="E245" s="702">
        <f>H245</f>
        <v>43260</v>
      </c>
      <c r="F245" s="700">
        <v>0</v>
      </c>
      <c r="G245" s="702">
        <v>0</v>
      </c>
      <c r="H245" s="700">
        <v>43260</v>
      </c>
      <c r="I245" s="702">
        <v>0</v>
      </c>
      <c r="J245" s="700">
        <v>0</v>
      </c>
      <c r="K245" s="703">
        <v>0</v>
      </c>
      <c r="L245" s="700">
        <v>0</v>
      </c>
      <c r="M245" s="700">
        <v>0</v>
      </c>
      <c r="N245" s="701">
        <v>0</v>
      </c>
      <c r="O245" s="701">
        <v>0</v>
      </c>
      <c r="P245" s="701">
        <v>0</v>
      </c>
    </row>
    <row r="246" spans="1:16" ht="12.75">
      <c r="A246" s="567">
        <v>900</v>
      </c>
      <c r="B246" s="713"/>
      <c r="C246" s="713" t="s">
        <v>283</v>
      </c>
      <c r="D246" s="555">
        <f>D249+D250</f>
        <v>147353</v>
      </c>
      <c r="E246" s="588">
        <f>E249+E250</f>
        <v>147353</v>
      </c>
      <c r="F246" s="555">
        <v>0</v>
      </c>
      <c r="G246" s="588">
        <f>G249+G250</f>
        <v>72353</v>
      </c>
      <c r="H246" s="555">
        <f>H249</f>
        <v>75000</v>
      </c>
      <c r="I246" s="588">
        <v>0</v>
      </c>
      <c r="J246" s="557">
        <v>0</v>
      </c>
      <c r="K246" s="597">
        <v>0</v>
      </c>
      <c r="L246" s="557">
        <v>0</v>
      </c>
      <c r="M246" s="557">
        <v>0</v>
      </c>
      <c r="N246" s="558">
        <v>0</v>
      </c>
      <c r="O246" s="558">
        <v>0</v>
      </c>
      <c r="P246" s="558">
        <v>0</v>
      </c>
    </row>
    <row r="247" spans="1:16" ht="12.75">
      <c r="A247" s="268"/>
      <c r="B247" s="267">
        <v>90019</v>
      </c>
      <c r="C247" s="216" t="s">
        <v>284</v>
      </c>
      <c r="D247" s="217"/>
      <c r="E247" s="218"/>
      <c r="F247" s="217"/>
      <c r="G247" s="218"/>
      <c r="H247" s="217"/>
      <c r="I247" s="218"/>
      <c r="J247" s="219"/>
      <c r="K247" s="306"/>
      <c r="L247" s="219"/>
      <c r="M247" s="219"/>
      <c r="N247" s="233"/>
      <c r="O247" s="233"/>
      <c r="P247" s="233"/>
    </row>
    <row r="248" spans="1:16" ht="12.75">
      <c r="A248" s="268"/>
      <c r="B248" s="261"/>
      <c r="C248" s="216" t="s">
        <v>285</v>
      </c>
      <c r="D248" s="301"/>
      <c r="E248" s="307"/>
      <c r="F248" s="301"/>
      <c r="G248" s="307"/>
      <c r="H248" s="301"/>
      <c r="I248" s="307"/>
      <c r="J248" s="302"/>
      <c r="K248" s="308"/>
      <c r="L248" s="302"/>
      <c r="M248" s="302"/>
      <c r="N248" s="233"/>
      <c r="O248" s="233"/>
      <c r="P248" s="233"/>
    </row>
    <row r="249" spans="1:16" ht="12.75">
      <c r="A249" s="268"/>
      <c r="B249" s="262"/>
      <c r="C249" s="216" t="s">
        <v>286</v>
      </c>
      <c r="D249" s="217">
        <f>E249+M249</f>
        <v>140000</v>
      </c>
      <c r="E249" s="218">
        <f>SUM(F249:L249)</f>
        <v>140000</v>
      </c>
      <c r="F249" s="217">
        <v>0</v>
      </c>
      <c r="G249" s="218">
        <v>65000</v>
      </c>
      <c r="H249" s="217">
        <v>75000</v>
      </c>
      <c r="I249" s="218">
        <v>0</v>
      </c>
      <c r="J249" s="219">
        <v>0</v>
      </c>
      <c r="K249" s="306">
        <v>0</v>
      </c>
      <c r="L249" s="219">
        <v>0</v>
      </c>
      <c r="M249" s="219">
        <v>0</v>
      </c>
      <c r="N249" s="235">
        <v>0</v>
      </c>
      <c r="O249" s="235">
        <v>0</v>
      </c>
      <c r="P249" s="235">
        <v>0</v>
      </c>
    </row>
    <row r="250" spans="1:16" ht="12.75">
      <c r="A250" s="268"/>
      <c r="B250" s="261">
        <v>90095</v>
      </c>
      <c r="C250" s="216" t="s">
        <v>173</v>
      </c>
      <c r="D250" s="217">
        <f>E250</f>
        <v>7353</v>
      </c>
      <c r="E250" s="218">
        <f>G250</f>
        <v>7353</v>
      </c>
      <c r="F250" s="217">
        <v>0</v>
      </c>
      <c r="G250" s="218">
        <v>7353</v>
      </c>
      <c r="H250" s="217">
        <v>0</v>
      </c>
      <c r="I250" s="218">
        <v>0</v>
      </c>
      <c r="J250" s="219">
        <v>0</v>
      </c>
      <c r="K250" s="306">
        <v>0</v>
      </c>
      <c r="L250" s="306">
        <v>0</v>
      </c>
      <c r="M250" s="306">
        <v>0</v>
      </c>
      <c r="N250" s="292">
        <v>0</v>
      </c>
      <c r="O250" s="291">
        <v>0</v>
      </c>
      <c r="P250" s="292">
        <v>0</v>
      </c>
    </row>
    <row r="251" spans="1:16" ht="12.75">
      <c r="A251" s="554">
        <v>921</v>
      </c>
      <c r="B251" s="554"/>
      <c r="C251" s="596" t="s">
        <v>216</v>
      </c>
      <c r="D251" s="555"/>
      <c r="E251" s="588"/>
      <c r="F251" s="555"/>
      <c r="G251" s="588"/>
      <c r="H251" s="555"/>
      <c r="I251" s="588"/>
      <c r="J251" s="557"/>
      <c r="K251" s="597"/>
      <c r="L251" s="597"/>
      <c r="M251" s="597"/>
      <c r="N251" s="575"/>
      <c r="O251" s="576"/>
      <c r="P251" s="575"/>
    </row>
    <row r="252" spans="1:16" ht="12.75">
      <c r="A252" s="570"/>
      <c r="B252" s="561"/>
      <c r="C252" s="598" t="s">
        <v>217</v>
      </c>
      <c r="D252" s="562">
        <f>D253+D254</f>
        <v>58270</v>
      </c>
      <c r="E252" s="578">
        <f>E253+E254</f>
        <v>58270</v>
      </c>
      <c r="F252" s="562">
        <v>0</v>
      </c>
      <c r="G252" s="578">
        <v>0</v>
      </c>
      <c r="H252" s="562">
        <f>H253+H254</f>
        <v>58270</v>
      </c>
      <c r="I252" s="578">
        <v>0</v>
      </c>
      <c r="J252" s="565">
        <v>0</v>
      </c>
      <c r="K252" s="599">
        <v>0</v>
      </c>
      <c r="L252" s="599">
        <v>0</v>
      </c>
      <c r="M252" s="599">
        <v>0</v>
      </c>
      <c r="N252" s="565">
        <v>0</v>
      </c>
      <c r="O252" s="580">
        <v>0</v>
      </c>
      <c r="P252" s="565">
        <v>0</v>
      </c>
    </row>
    <row r="253" spans="1:16" ht="12.75">
      <c r="A253" s="266"/>
      <c r="B253" s="279">
        <v>92116</v>
      </c>
      <c r="C253" s="236" t="s">
        <v>218</v>
      </c>
      <c r="D253" s="225">
        <f>E253</f>
        <v>18270</v>
      </c>
      <c r="E253" s="225">
        <f>H253</f>
        <v>18270</v>
      </c>
      <c r="F253" s="225">
        <v>0</v>
      </c>
      <c r="G253" s="225">
        <v>0</v>
      </c>
      <c r="H253" s="225">
        <v>18270</v>
      </c>
      <c r="I253" s="225">
        <v>0</v>
      </c>
      <c r="J253" s="227">
        <v>0</v>
      </c>
      <c r="K253" s="309">
        <v>0</v>
      </c>
      <c r="L253" s="227">
        <v>0</v>
      </c>
      <c r="M253" s="227">
        <v>0</v>
      </c>
      <c r="N253" s="524">
        <v>0</v>
      </c>
      <c r="O253" s="524">
        <v>0</v>
      </c>
      <c r="P253" s="524">
        <v>0</v>
      </c>
    </row>
    <row r="254" spans="1:16" ht="12.75">
      <c r="A254" s="285"/>
      <c r="B254" s="267">
        <v>92120</v>
      </c>
      <c r="C254" s="236" t="s">
        <v>338</v>
      </c>
      <c r="D254" s="225">
        <f>E254</f>
        <v>40000</v>
      </c>
      <c r="E254" s="225">
        <f>H254</f>
        <v>40000</v>
      </c>
      <c r="F254" s="225">
        <v>0</v>
      </c>
      <c r="G254" s="225">
        <v>0</v>
      </c>
      <c r="H254" s="225">
        <v>40000</v>
      </c>
      <c r="I254" s="225">
        <v>0</v>
      </c>
      <c r="J254" s="227">
        <v>0</v>
      </c>
      <c r="K254" s="232">
        <v>0</v>
      </c>
      <c r="L254" s="227">
        <v>0</v>
      </c>
      <c r="M254" s="227">
        <v>0</v>
      </c>
      <c r="N254" s="235">
        <v>0</v>
      </c>
      <c r="O254" s="235">
        <v>0</v>
      </c>
      <c r="P254" s="235">
        <v>0</v>
      </c>
    </row>
    <row r="255" spans="1:16" ht="12.75">
      <c r="A255" s="567">
        <v>926</v>
      </c>
      <c r="B255" s="567"/>
      <c r="C255" s="561" t="s">
        <v>140</v>
      </c>
      <c r="D255" s="562">
        <f>D258+D256</f>
        <v>107380</v>
      </c>
      <c r="E255" s="562">
        <f>E256+E258</f>
        <v>107380</v>
      </c>
      <c r="F255" s="562"/>
      <c r="G255" s="562">
        <f>G256+G258</f>
        <v>16380</v>
      </c>
      <c r="H255" s="562">
        <f>H256+H258</f>
        <v>91000</v>
      </c>
      <c r="I255" s="562"/>
      <c r="J255" s="594"/>
      <c r="K255" s="558"/>
      <c r="L255" s="558"/>
      <c r="M255" s="558">
        <f>M256+M258</f>
        <v>0</v>
      </c>
      <c r="N255" s="558">
        <v>0</v>
      </c>
      <c r="O255" s="584">
        <v>0</v>
      </c>
      <c r="P255" s="584">
        <v>0</v>
      </c>
    </row>
    <row r="256" spans="1:16" ht="12.75">
      <c r="A256" s="261"/>
      <c r="B256" s="267">
        <v>92601</v>
      </c>
      <c r="C256" s="236" t="s">
        <v>348</v>
      </c>
      <c r="D256" s="225">
        <v>0</v>
      </c>
      <c r="E256" s="225">
        <v>0</v>
      </c>
      <c r="F256" s="225">
        <v>0</v>
      </c>
      <c r="G256" s="225">
        <v>0</v>
      </c>
      <c r="H256" s="225">
        <v>0</v>
      </c>
      <c r="I256" s="225">
        <v>0</v>
      </c>
      <c r="J256" s="288">
        <v>0</v>
      </c>
      <c r="K256" s="232">
        <v>0</v>
      </c>
      <c r="L256" s="232">
        <v>0</v>
      </c>
      <c r="M256" s="232">
        <f>M257</f>
        <v>0</v>
      </c>
      <c r="N256" s="232">
        <v>0</v>
      </c>
      <c r="O256" s="232">
        <v>0</v>
      </c>
      <c r="P256" s="232">
        <v>0</v>
      </c>
    </row>
    <row r="257" spans="1:16" ht="12.75">
      <c r="A257" s="261"/>
      <c r="B257" s="262"/>
      <c r="C257" s="286" t="s">
        <v>193</v>
      </c>
      <c r="D257" s="310">
        <f>M257</f>
        <v>0</v>
      </c>
      <c r="E257" s="310">
        <v>0</v>
      </c>
      <c r="F257" s="310">
        <v>0</v>
      </c>
      <c r="G257" s="310">
        <v>0</v>
      </c>
      <c r="H257" s="310">
        <v>0</v>
      </c>
      <c r="I257" s="310">
        <v>0</v>
      </c>
      <c r="J257" s="311">
        <v>0</v>
      </c>
      <c r="K257" s="259">
        <v>0</v>
      </c>
      <c r="L257" s="259">
        <v>0</v>
      </c>
      <c r="M257" s="259">
        <v>0</v>
      </c>
      <c r="N257" s="259">
        <v>0</v>
      </c>
      <c r="O257" s="240">
        <v>0</v>
      </c>
      <c r="P257" s="240">
        <v>0</v>
      </c>
    </row>
    <row r="258" spans="1:16" ht="12.75">
      <c r="A258" s="256"/>
      <c r="B258" s="279">
        <v>92695</v>
      </c>
      <c r="C258" s="229" t="s">
        <v>207</v>
      </c>
      <c r="D258" s="231">
        <f>E258</f>
        <v>107380</v>
      </c>
      <c r="E258" s="231">
        <f>G258+H258</f>
        <v>107380</v>
      </c>
      <c r="F258" s="231">
        <v>0</v>
      </c>
      <c r="G258" s="231">
        <v>16380</v>
      </c>
      <c r="H258" s="231">
        <v>91000</v>
      </c>
      <c r="I258" s="231">
        <v>0</v>
      </c>
      <c r="J258" s="227">
        <v>0</v>
      </c>
      <c r="K258" s="232">
        <v>0</v>
      </c>
      <c r="L258" s="232">
        <v>0</v>
      </c>
      <c r="M258" s="232">
        <v>0</v>
      </c>
      <c r="N258" s="235">
        <v>0</v>
      </c>
      <c r="O258" s="235">
        <v>0</v>
      </c>
      <c r="P258" s="235">
        <v>0</v>
      </c>
    </row>
    <row r="259" spans="1:16" ht="12.75">
      <c r="A259" s="312"/>
      <c r="B259" s="286"/>
      <c r="C259" s="286" t="s">
        <v>193</v>
      </c>
      <c r="D259" s="310"/>
      <c r="E259" s="310"/>
      <c r="F259" s="310">
        <v>0</v>
      </c>
      <c r="G259" s="310"/>
      <c r="H259" s="310"/>
      <c r="I259" s="310">
        <v>0</v>
      </c>
      <c r="J259" s="313">
        <v>0</v>
      </c>
      <c r="K259" s="313">
        <v>0</v>
      </c>
      <c r="L259" s="259">
        <v>0</v>
      </c>
      <c r="M259" s="259">
        <v>0</v>
      </c>
      <c r="N259" s="233">
        <v>0</v>
      </c>
      <c r="O259" s="233">
        <v>0</v>
      </c>
      <c r="P259" s="233">
        <v>0</v>
      </c>
    </row>
    <row r="260" spans="1:16" ht="12.75">
      <c r="A260" s="561"/>
      <c r="B260" s="561"/>
      <c r="C260" s="561" t="s">
        <v>219</v>
      </c>
      <c r="D260" s="562">
        <f>D16+D19+D22+D26+D30+D34+D58+D63+D65+D69+D125+D147+D158+D192+D246+D252+D255+D237+D61</f>
        <v>67769724</v>
      </c>
      <c r="E260" s="593">
        <f>E16+E19+E22+E26+E30+E34+E58+E63+E65+E69+E125+E147+E158+E192+E246+E252+E255+E237+E61</f>
        <v>57136681</v>
      </c>
      <c r="F260" s="600">
        <f>F16+F19+F22+F26+F30+F34+F58+F63+F65+F69+F125+F147+F158+F192+F246+F252+F255+F237</f>
        <v>34644094</v>
      </c>
      <c r="G260" s="593">
        <f>G16+G19+G22+G26+G30+G34+G58+G65+G69+G147+G158+G192+G255+G246+G125+G63+G237+G252+G61</f>
        <v>13515078</v>
      </c>
      <c r="H260" s="593">
        <f>H69+H147+H158+H192+H246+H252+H255+H237</f>
        <v>4603268</v>
      </c>
      <c r="I260" s="600">
        <f>I19+I22+I34+I58+I69+I147+I158+I192+I26+I30+I63+I65+I125+I237+I246+I252+I255</f>
        <v>3302600</v>
      </c>
      <c r="J260" s="600">
        <f>J34</f>
        <v>621641</v>
      </c>
      <c r="K260" s="600">
        <f>K125+K63</f>
        <v>0</v>
      </c>
      <c r="L260" s="583">
        <f>L63</f>
        <v>450000</v>
      </c>
      <c r="M260" s="583">
        <f>M22+M30+M34+M69+M125+M192+M246+M147+M237+M255</f>
        <v>10633043</v>
      </c>
      <c r="N260" s="583">
        <f>N30+N22+N34+N69+N16+N19+N58+N63+N65+N125+N147+N158+N192+N237+N246+N252+N255</f>
        <v>10633043</v>
      </c>
      <c r="O260" s="583">
        <f>O246+O22+O34+O69+O125+O147+O158</f>
        <v>4437013</v>
      </c>
      <c r="P260" s="583">
        <v>0</v>
      </c>
    </row>
    <row r="261" spans="1:16" ht="12.75">
      <c r="A261" s="183"/>
      <c r="B261" s="314"/>
      <c r="C261" s="314"/>
      <c r="D261" s="315"/>
      <c r="E261" s="316"/>
      <c r="F261" s="315"/>
      <c r="G261" s="315"/>
      <c r="H261" s="315"/>
      <c r="I261" s="315"/>
      <c r="J261" s="317"/>
      <c r="K261" s="314"/>
      <c r="L261" s="318"/>
      <c r="M261" s="319"/>
      <c r="N261" s="319"/>
      <c r="O261" s="319"/>
      <c r="P261" s="319"/>
    </row>
    <row r="262" spans="1:16" ht="12.75">
      <c r="A262" s="183"/>
      <c r="B262" s="314"/>
      <c r="C262" s="314"/>
      <c r="D262" s="320"/>
      <c r="E262" s="316"/>
      <c r="F262" s="315"/>
      <c r="G262" s="315"/>
      <c r="H262" s="315"/>
      <c r="I262" s="315"/>
      <c r="J262" s="317"/>
      <c r="K262" s="314"/>
      <c r="L262" s="318"/>
      <c r="M262" s="321"/>
      <c r="N262" s="322"/>
      <c r="O262" s="323"/>
      <c r="P262" s="323"/>
    </row>
    <row r="263" spans="1:16" ht="12.75">
      <c r="A263" s="183"/>
      <c r="B263" s="314"/>
      <c r="C263" s="314"/>
      <c r="D263" s="315"/>
      <c r="E263" s="316"/>
      <c r="F263" s="315"/>
      <c r="G263" s="316"/>
      <c r="H263" s="316"/>
      <c r="I263" s="315"/>
      <c r="J263" s="315"/>
      <c r="K263" s="314"/>
      <c r="L263" s="318"/>
      <c r="M263" s="324"/>
      <c r="N263" s="319"/>
      <c r="O263" s="179"/>
      <c r="P263" s="179"/>
    </row>
    <row r="264" spans="1:16" ht="12.75">
      <c r="A264" s="183"/>
      <c r="B264" s="314"/>
      <c r="C264" s="314"/>
      <c r="D264" s="315"/>
      <c r="E264" s="316"/>
      <c r="F264" s="315"/>
      <c r="G264" s="315"/>
      <c r="H264" s="315"/>
      <c r="I264" s="315"/>
      <c r="J264" s="317"/>
      <c r="K264" s="314"/>
      <c r="L264" s="314"/>
      <c r="M264" s="324"/>
      <c r="N264" s="319"/>
      <c r="O264" s="179"/>
      <c r="P264" s="179"/>
    </row>
    <row r="265" spans="1:16" ht="12.75">
      <c r="A265" s="183"/>
      <c r="B265" s="314"/>
      <c r="C265" s="314"/>
      <c r="D265" s="315"/>
      <c r="E265" s="315"/>
      <c r="F265" s="315"/>
      <c r="G265" s="315"/>
      <c r="H265" s="315"/>
      <c r="I265" s="315"/>
      <c r="J265" s="317"/>
      <c r="K265" s="314"/>
      <c r="L265" s="314"/>
      <c r="M265" s="319"/>
      <c r="N265" s="319"/>
      <c r="O265" s="179"/>
      <c r="P265" s="179"/>
    </row>
    <row r="266" spans="1:16" ht="12.75">
      <c r="A266" s="183"/>
      <c r="B266" s="314"/>
      <c r="C266" s="314"/>
      <c r="D266" s="315"/>
      <c r="E266" s="315"/>
      <c r="F266" s="315"/>
      <c r="G266" s="315"/>
      <c r="H266" s="315"/>
      <c r="I266" s="315"/>
      <c r="J266" s="317"/>
      <c r="K266" s="314"/>
      <c r="L266" s="314"/>
      <c r="M266" s="319"/>
      <c r="N266" s="319"/>
      <c r="O266" s="179"/>
      <c r="P266" s="179"/>
    </row>
    <row r="267" spans="1:16" ht="12.75">
      <c r="A267" s="183"/>
      <c r="B267" s="314"/>
      <c r="C267" s="314"/>
      <c r="D267" s="315"/>
      <c r="E267" s="316"/>
      <c r="F267" s="315"/>
      <c r="G267" s="315"/>
      <c r="H267" s="315"/>
      <c r="I267" s="315"/>
      <c r="J267" s="317"/>
      <c r="K267" s="314"/>
      <c r="L267" s="314"/>
      <c r="M267" s="319"/>
      <c r="N267" s="319"/>
      <c r="O267" s="179"/>
      <c r="P267" s="179"/>
    </row>
    <row r="268" spans="1:16" ht="12.75">
      <c r="A268" s="183"/>
      <c r="B268" s="314"/>
      <c r="C268" s="314"/>
      <c r="D268" s="315"/>
      <c r="E268" s="315"/>
      <c r="F268" s="315"/>
      <c r="G268" s="315"/>
      <c r="H268" s="315"/>
      <c r="I268" s="315"/>
      <c r="J268" s="317"/>
      <c r="K268" s="314"/>
      <c r="L268" s="314"/>
      <c r="M268" s="319"/>
      <c r="N268" s="319"/>
      <c r="O268" s="179"/>
      <c r="P268" s="179"/>
    </row>
    <row r="269" spans="1:16" ht="12.75">
      <c r="A269" s="183"/>
      <c r="B269" s="314"/>
      <c r="C269" s="314"/>
      <c r="D269" s="325"/>
      <c r="E269" s="315"/>
      <c r="F269" s="315"/>
      <c r="G269" s="315"/>
      <c r="H269" s="315"/>
      <c r="I269" s="315"/>
      <c r="J269" s="317"/>
      <c r="K269" s="314"/>
      <c r="L269" s="314"/>
      <c r="M269" s="319"/>
      <c r="N269" s="319"/>
      <c r="O269" s="179"/>
      <c r="P269" s="179"/>
    </row>
    <row r="270" spans="1:16" ht="12.75">
      <c r="A270" s="183"/>
      <c r="B270" s="314"/>
      <c r="C270" s="314"/>
      <c r="D270" s="326"/>
      <c r="E270" s="315"/>
      <c r="F270" s="315"/>
      <c r="G270" s="315"/>
      <c r="H270" s="315" t="s">
        <v>408</v>
      </c>
      <c r="I270" s="315"/>
      <c r="J270" s="317"/>
      <c r="K270" s="314"/>
      <c r="L270" s="314"/>
      <c r="M270" s="319"/>
      <c r="N270" s="319"/>
      <c r="O270" s="179"/>
      <c r="P270" s="179"/>
    </row>
    <row r="271" spans="1:16" ht="15">
      <c r="A271" s="183"/>
      <c r="B271" s="314"/>
      <c r="C271" s="314"/>
      <c r="D271" s="315"/>
      <c r="E271" s="315"/>
      <c r="F271" s="315"/>
      <c r="G271" s="175"/>
      <c r="H271" s="327"/>
      <c r="I271" s="315"/>
      <c r="J271" s="317"/>
      <c r="K271" s="314"/>
      <c r="L271" s="314"/>
      <c r="M271" s="319"/>
      <c r="N271" s="319"/>
      <c r="O271" s="179"/>
      <c r="P271" s="179"/>
    </row>
    <row r="272" spans="1:16" ht="12.75">
      <c r="A272" s="183"/>
      <c r="B272" s="314"/>
      <c r="C272" s="314"/>
      <c r="D272" s="315"/>
      <c r="E272" s="315"/>
      <c r="F272" s="315"/>
      <c r="G272" s="315"/>
      <c r="H272" s="315"/>
      <c r="I272" s="315"/>
      <c r="J272" s="317"/>
      <c r="K272" s="314"/>
      <c r="L272" s="314"/>
      <c r="M272" s="319"/>
      <c r="N272" s="319"/>
      <c r="O272" s="179"/>
      <c r="P272" s="179"/>
    </row>
    <row r="273" spans="1:16" ht="12.75">
      <c r="A273" s="183"/>
      <c r="B273" s="314"/>
      <c r="C273" s="314"/>
      <c r="D273" s="315"/>
      <c r="E273" s="328"/>
      <c r="F273" s="315"/>
      <c r="G273" s="315"/>
      <c r="H273" s="315"/>
      <c r="I273" s="315"/>
      <c r="J273" s="317"/>
      <c r="K273" s="314"/>
      <c r="L273" s="314"/>
      <c r="M273" s="319"/>
      <c r="N273" s="319"/>
      <c r="O273" s="179"/>
      <c r="P273" s="179"/>
    </row>
    <row r="274" spans="2:14" ht="12.75">
      <c r="B274" s="49"/>
      <c r="C274" s="49"/>
      <c r="D274" s="48"/>
      <c r="E274" s="48"/>
      <c r="F274" s="48"/>
      <c r="G274" s="48"/>
      <c r="H274" s="48"/>
      <c r="I274" s="48"/>
      <c r="J274" s="50"/>
      <c r="K274" s="49"/>
      <c r="L274" s="49"/>
      <c r="M274" s="32"/>
      <c r="N274" s="20"/>
    </row>
    <row r="275" spans="2:14" ht="12.75">
      <c r="B275" s="49"/>
      <c r="C275" s="49"/>
      <c r="D275" s="51"/>
      <c r="E275" s="48"/>
      <c r="F275" s="48"/>
      <c r="G275" s="48"/>
      <c r="H275" s="48"/>
      <c r="I275" s="48"/>
      <c r="J275" s="50"/>
      <c r="K275" s="49"/>
      <c r="L275" s="49"/>
      <c r="M275" s="32"/>
      <c r="N275" s="20"/>
    </row>
    <row r="276" spans="2:14" ht="12.75">
      <c r="B276" s="49"/>
      <c r="C276" s="49"/>
      <c r="D276" s="48"/>
      <c r="E276" s="48"/>
      <c r="F276" s="48"/>
      <c r="G276" s="48"/>
      <c r="H276" s="48"/>
      <c r="I276" s="48"/>
      <c r="J276" s="50"/>
      <c r="K276" s="49"/>
      <c r="L276" s="49"/>
      <c r="M276" s="32"/>
      <c r="N276" s="20"/>
    </row>
    <row r="277" spans="2:14" ht="15">
      <c r="B277" s="49"/>
      <c r="C277" s="49"/>
      <c r="D277" s="48"/>
      <c r="E277" s="48"/>
      <c r="F277" s="48"/>
      <c r="G277" s="29"/>
      <c r="H277" s="48"/>
      <c r="I277" s="48"/>
      <c r="J277" s="50"/>
      <c r="K277" s="49"/>
      <c r="L277" s="49"/>
      <c r="M277" s="32"/>
      <c r="N277" s="20"/>
    </row>
    <row r="278" spans="2:14" ht="12.75">
      <c r="B278" s="49"/>
      <c r="C278" s="49"/>
      <c r="D278" s="48"/>
      <c r="E278" s="48"/>
      <c r="F278" s="48"/>
      <c r="G278" s="48"/>
      <c r="H278" s="48"/>
      <c r="I278" s="48"/>
      <c r="J278" s="50"/>
      <c r="K278" s="49"/>
      <c r="L278" s="49"/>
      <c r="M278" s="32"/>
      <c r="N278" s="20"/>
    </row>
    <row r="279" spans="2:14" ht="12.75">
      <c r="B279" s="49"/>
      <c r="C279" s="49"/>
      <c r="D279" s="52"/>
      <c r="E279" s="48"/>
      <c r="F279" s="48"/>
      <c r="G279" s="48"/>
      <c r="H279" s="48"/>
      <c r="I279" s="48"/>
      <c r="J279" s="50"/>
      <c r="K279" s="49"/>
      <c r="L279" s="49"/>
      <c r="M279" s="32"/>
      <c r="N279" s="20"/>
    </row>
    <row r="280" spans="2:14" ht="12.75">
      <c r="B280" s="49"/>
      <c r="C280" s="49"/>
      <c r="D280" s="48"/>
      <c r="E280" s="48"/>
      <c r="F280" s="48"/>
      <c r="G280" s="48"/>
      <c r="H280" s="48"/>
      <c r="I280" s="48"/>
      <c r="J280" s="50"/>
      <c r="K280" s="49"/>
      <c r="L280" s="49"/>
      <c r="M280" s="32"/>
      <c r="N280" s="20"/>
    </row>
    <row r="281" spans="2:14" ht="12.75">
      <c r="B281" s="49"/>
      <c r="C281" s="49"/>
      <c r="D281" s="52"/>
      <c r="E281" s="30"/>
      <c r="F281" s="48"/>
      <c r="G281" s="48"/>
      <c r="H281" s="48"/>
      <c r="I281" s="48"/>
      <c r="J281" s="50"/>
      <c r="K281" s="54"/>
      <c r="L281" s="54"/>
      <c r="M281" s="32"/>
      <c r="N281" s="20"/>
    </row>
    <row r="282" spans="2:14" ht="12.75">
      <c r="B282" s="49"/>
      <c r="C282" s="49"/>
      <c r="D282" s="52"/>
      <c r="E282" s="48"/>
      <c r="F282" s="48"/>
      <c r="G282" s="48"/>
      <c r="H282" s="48"/>
      <c r="I282" s="48"/>
      <c r="J282" s="50"/>
      <c r="K282" s="49"/>
      <c r="L282" s="49"/>
      <c r="M282" s="32"/>
      <c r="N282" s="20"/>
    </row>
    <row r="283" spans="2:14" ht="12.75">
      <c r="B283" s="49"/>
      <c r="C283" s="49"/>
      <c r="D283" s="48"/>
      <c r="E283" s="48"/>
      <c r="F283" s="48"/>
      <c r="G283" s="48"/>
      <c r="H283" s="53"/>
      <c r="I283" s="48"/>
      <c r="J283" s="50"/>
      <c r="K283" s="55"/>
      <c r="L283" s="55"/>
      <c r="M283" s="32"/>
      <c r="N283" s="20"/>
    </row>
    <row r="284" spans="2:14" ht="12.75">
      <c r="B284" s="49"/>
      <c r="C284" s="49"/>
      <c r="D284" s="48"/>
      <c r="E284" s="48"/>
      <c r="F284" s="48"/>
      <c r="G284" s="48"/>
      <c r="H284" s="48"/>
      <c r="I284" s="48"/>
      <c r="J284" s="50"/>
      <c r="K284" s="55"/>
      <c r="L284" s="55"/>
      <c r="M284" s="32"/>
      <c r="N284" s="20"/>
    </row>
    <row r="285" spans="2:14" ht="12.75">
      <c r="B285" s="49"/>
      <c r="C285" s="49"/>
      <c r="D285" s="48"/>
      <c r="E285" s="48"/>
      <c r="F285" s="48"/>
      <c r="G285" s="48"/>
      <c r="H285" s="48"/>
      <c r="I285" s="48"/>
      <c r="J285" s="50"/>
      <c r="K285" s="56"/>
      <c r="L285" s="56"/>
      <c r="M285" s="32"/>
      <c r="N285" s="20"/>
    </row>
    <row r="286" spans="2:14" ht="12.75">
      <c r="B286" s="49"/>
      <c r="C286" s="49"/>
      <c r="D286" s="48"/>
      <c r="E286" s="48"/>
      <c r="F286" s="48"/>
      <c r="G286" s="48"/>
      <c r="H286" s="48"/>
      <c r="I286" s="48"/>
      <c r="J286" s="50"/>
      <c r="K286" s="56"/>
      <c r="L286" s="56"/>
      <c r="M286" s="32"/>
      <c r="N286" s="20"/>
    </row>
    <row r="287" spans="2:14" ht="12.75">
      <c r="B287" s="49"/>
      <c r="C287" s="49"/>
      <c r="D287" s="48"/>
      <c r="E287" s="48"/>
      <c r="F287" s="48"/>
      <c r="G287" s="48"/>
      <c r="H287" s="48"/>
      <c r="I287" s="48"/>
      <c r="J287" s="50"/>
      <c r="K287" s="56"/>
      <c r="L287" s="56"/>
      <c r="M287" s="32"/>
      <c r="N287" s="20"/>
    </row>
    <row r="288" spans="2:14" ht="12.75">
      <c r="B288" s="49"/>
      <c r="C288" s="49"/>
      <c r="D288" s="48"/>
      <c r="E288" s="48"/>
      <c r="F288" s="48"/>
      <c r="G288" s="48"/>
      <c r="H288" s="48"/>
      <c r="I288" s="48"/>
      <c r="J288" s="50"/>
      <c r="K288" s="56"/>
      <c r="L288" s="56"/>
      <c r="M288" s="32"/>
      <c r="N288" s="20"/>
    </row>
    <row r="289" spans="2:14" ht="12.75">
      <c r="B289" s="32"/>
      <c r="C289" s="32"/>
      <c r="D289" s="57"/>
      <c r="E289" s="57"/>
      <c r="F289" s="57"/>
      <c r="G289" s="57"/>
      <c r="H289" s="57"/>
      <c r="I289" s="57"/>
      <c r="J289" s="58"/>
      <c r="K289" s="59"/>
      <c r="L289" s="59"/>
      <c r="M289" s="32"/>
      <c r="N289" s="20"/>
    </row>
    <row r="290" spans="2:14" ht="12.75">
      <c r="B290" s="32"/>
      <c r="C290" s="32"/>
      <c r="D290" s="57"/>
      <c r="E290" s="57"/>
      <c r="F290" s="57"/>
      <c r="G290" s="57"/>
      <c r="H290" s="57"/>
      <c r="I290" s="57"/>
      <c r="J290" s="58"/>
      <c r="K290" s="60"/>
      <c r="L290" s="60"/>
      <c r="M290" s="32"/>
      <c r="N290" s="20"/>
    </row>
    <row r="291" spans="2:14" ht="12.75">
      <c r="B291" s="32"/>
      <c r="C291" s="32"/>
      <c r="D291" s="57"/>
      <c r="E291" s="57"/>
      <c r="F291" s="57"/>
      <c r="G291" s="57"/>
      <c r="H291" s="57"/>
      <c r="I291" s="57"/>
      <c r="J291" s="58"/>
      <c r="K291" s="60"/>
      <c r="L291" s="60"/>
      <c r="M291" s="32"/>
      <c r="N291" s="20"/>
    </row>
    <row r="292" spans="2:14" ht="12.75">
      <c r="B292" s="32"/>
      <c r="C292" s="32"/>
      <c r="D292" s="57"/>
      <c r="E292" s="57"/>
      <c r="F292" s="57"/>
      <c r="G292" s="57"/>
      <c r="H292" s="57"/>
      <c r="I292" s="57"/>
      <c r="J292" s="58"/>
      <c r="K292" s="60"/>
      <c r="L292" s="60"/>
      <c r="M292" s="32"/>
      <c r="N292" s="20"/>
    </row>
    <row r="293" spans="2:14" ht="12.75">
      <c r="B293" s="32"/>
      <c r="C293" s="32"/>
      <c r="D293" s="57"/>
      <c r="E293" s="57"/>
      <c r="F293" s="57"/>
      <c r="G293" s="57"/>
      <c r="H293" s="57"/>
      <c r="I293" s="57"/>
      <c r="J293" s="58"/>
      <c r="K293" s="60"/>
      <c r="L293" s="60"/>
      <c r="M293" s="32"/>
      <c r="N293" s="20"/>
    </row>
    <row r="294" spans="2:14" ht="12.75">
      <c r="B294" s="32"/>
      <c r="C294" s="32"/>
      <c r="D294" s="57"/>
      <c r="E294" s="57"/>
      <c r="F294" s="57"/>
      <c r="G294" s="57"/>
      <c r="H294" s="57"/>
      <c r="I294" s="57"/>
      <c r="J294" s="58"/>
      <c r="K294" s="60"/>
      <c r="L294" s="60"/>
      <c r="M294" s="32"/>
      <c r="N294" s="20"/>
    </row>
    <row r="295" spans="2:14" ht="12.75">
      <c r="B295" s="32"/>
      <c r="C295" s="32"/>
      <c r="D295" s="57"/>
      <c r="E295" s="57"/>
      <c r="F295" s="57"/>
      <c r="G295" s="57"/>
      <c r="H295" s="57"/>
      <c r="I295" s="57"/>
      <c r="J295" s="58"/>
      <c r="K295" s="60"/>
      <c r="L295" s="60"/>
      <c r="M295" s="32"/>
      <c r="N295" s="20"/>
    </row>
    <row r="296" spans="2:14" ht="12.75">
      <c r="B296" s="32"/>
      <c r="C296" s="32"/>
      <c r="D296" s="57"/>
      <c r="E296" s="57"/>
      <c r="F296" s="57"/>
      <c r="G296" s="57"/>
      <c r="H296" s="57"/>
      <c r="I296" s="57"/>
      <c r="J296" s="58"/>
      <c r="K296" s="32"/>
      <c r="L296" s="32"/>
      <c r="M296" s="32"/>
      <c r="N296" s="20"/>
    </row>
    <row r="297" spans="2:14" ht="12.75">
      <c r="B297" s="32"/>
      <c r="C297" s="32"/>
      <c r="D297" s="57"/>
      <c r="E297" s="57"/>
      <c r="F297" s="57"/>
      <c r="G297" s="57"/>
      <c r="H297" s="57"/>
      <c r="I297" s="57"/>
      <c r="J297" s="58"/>
      <c r="K297" s="32"/>
      <c r="L297" s="32"/>
      <c r="M297" s="32"/>
      <c r="N297" s="20"/>
    </row>
    <row r="298" spans="2:14" ht="12.75">
      <c r="B298" s="32"/>
      <c r="C298" s="32"/>
      <c r="D298" s="57"/>
      <c r="E298" s="57"/>
      <c r="F298" s="57"/>
      <c r="G298" s="57"/>
      <c r="H298" s="57"/>
      <c r="I298" s="57"/>
      <c r="J298" s="58"/>
      <c r="K298" s="32"/>
      <c r="L298" s="32"/>
      <c r="M298" s="32"/>
      <c r="N298" s="20"/>
    </row>
    <row r="299" spans="2:14" ht="12.75">
      <c r="B299" s="32"/>
      <c r="C299" s="32"/>
      <c r="D299" s="57"/>
      <c r="E299" s="57"/>
      <c r="F299" s="57"/>
      <c r="G299" s="57"/>
      <c r="H299" s="57"/>
      <c r="I299" s="57"/>
      <c r="J299" s="58"/>
      <c r="K299" s="32"/>
      <c r="L299" s="32"/>
      <c r="M299" s="32"/>
      <c r="N299" s="20"/>
    </row>
    <row r="300" spans="2:14" ht="12.75">
      <c r="B300" s="32"/>
      <c r="C300" s="32"/>
      <c r="D300" s="57"/>
      <c r="E300" s="57"/>
      <c r="F300" s="57"/>
      <c r="G300" s="57"/>
      <c r="H300" s="57"/>
      <c r="I300" s="57"/>
      <c r="J300" s="58"/>
      <c r="K300" s="32"/>
      <c r="L300" s="32"/>
      <c r="M300" s="32"/>
      <c r="N300" s="20"/>
    </row>
    <row r="301" spans="2:14" ht="12.75">
      <c r="B301" s="32"/>
      <c r="C301" s="32"/>
      <c r="D301" s="57"/>
      <c r="E301" s="57"/>
      <c r="F301" s="57"/>
      <c r="G301" s="57"/>
      <c r="H301" s="57"/>
      <c r="I301" s="57"/>
      <c r="J301" s="58"/>
      <c r="K301" s="32"/>
      <c r="L301" s="32"/>
      <c r="M301" s="32"/>
      <c r="N301" s="20"/>
    </row>
    <row r="302" spans="2:14" ht="12.75">
      <c r="B302" s="32"/>
      <c r="C302" s="32"/>
      <c r="D302" s="57"/>
      <c r="E302" s="57"/>
      <c r="F302" s="57"/>
      <c r="G302" s="57"/>
      <c r="H302" s="57"/>
      <c r="I302" s="57"/>
      <c r="J302" s="58"/>
      <c r="K302" s="32"/>
      <c r="L302" s="32"/>
      <c r="M302" s="32"/>
      <c r="N302" s="20"/>
    </row>
    <row r="303" spans="2:14" ht="12.75">
      <c r="B303" s="32"/>
      <c r="C303" s="32"/>
      <c r="D303" s="57"/>
      <c r="E303" s="57"/>
      <c r="F303" s="57"/>
      <c r="G303" s="57"/>
      <c r="H303" s="57"/>
      <c r="I303" s="57"/>
      <c r="J303" s="58"/>
      <c r="K303" s="32"/>
      <c r="L303" s="32"/>
      <c r="M303" s="32"/>
      <c r="N303" s="20"/>
    </row>
    <row r="304" spans="2:14" ht="12.75">
      <c r="B304" s="32"/>
      <c r="C304" s="32"/>
      <c r="D304" s="57"/>
      <c r="E304" s="57"/>
      <c r="F304" s="57"/>
      <c r="G304" s="57"/>
      <c r="H304" s="57"/>
      <c r="I304" s="57"/>
      <c r="J304" s="58"/>
      <c r="K304" s="32"/>
      <c r="L304" s="32"/>
      <c r="M304" s="32"/>
      <c r="N304" s="20"/>
    </row>
    <row r="305" spans="2:14" ht="12.75">
      <c r="B305" s="61"/>
      <c r="C305" s="61"/>
      <c r="D305" s="32"/>
      <c r="E305" s="62"/>
      <c r="F305" s="57"/>
      <c r="G305" s="57"/>
      <c r="H305" s="57"/>
      <c r="I305" s="57"/>
      <c r="J305" s="58"/>
      <c r="K305" s="32"/>
      <c r="L305" s="32"/>
      <c r="M305" s="32"/>
      <c r="N305" s="20"/>
    </row>
    <row r="306" spans="2:14" ht="12.75">
      <c r="B306" s="61"/>
      <c r="C306" s="61"/>
      <c r="D306" s="32"/>
      <c r="E306" s="62"/>
      <c r="F306" s="57"/>
      <c r="G306" s="57"/>
      <c r="H306" s="57"/>
      <c r="I306" s="57"/>
      <c r="J306" s="58"/>
      <c r="K306" s="32"/>
      <c r="L306" s="32"/>
      <c r="M306" s="32"/>
      <c r="N306" s="20"/>
    </row>
    <row r="307" spans="2:14" ht="12.75">
      <c r="B307" s="61"/>
      <c r="C307" s="61"/>
      <c r="D307" s="32"/>
      <c r="E307" s="62"/>
      <c r="F307" s="57"/>
      <c r="G307" s="57"/>
      <c r="H307" s="57"/>
      <c r="I307" s="57"/>
      <c r="J307" s="58"/>
      <c r="K307" s="59"/>
      <c r="L307" s="59"/>
      <c r="M307" s="32"/>
      <c r="N307" s="20"/>
    </row>
    <row r="308" spans="2:14" ht="12.75">
      <c r="B308" s="61"/>
      <c r="C308" s="61"/>
      <c r="D308" s="63"/>
      <c r="E308" s="57"/>
      <c r="F308" s="57"/>
      <c r="G308" s="57"/>
      <c r="H308" s="57"/>
      <c r="I308" s="57"/>
      <c r="J308" s="58"/>
      <c r="K308" s="60"/>
      <c r="L308" s="60"/>
      <c r="M308" s="32"/>
      <c r="N308" s="20"/>
    </row>
    <row r="309" spans="2:14" ht="12.75">
      <c r="B309" s="61"/>
      <c r="C309" s="32"/>
      <c r="D309" s="63"/>
      <c r="E309" s="57"/>
      <c r="F309" s="57"/>
      <c r="G309" s="57"/>
      <c r="H309" s="57"/>
      <c r="I309" s="57"/>
      <c r="J309" s="58"/>
      <c r="K309" s="60"/>
      <c r="L309" s="60"/>
      <c r="M309" s="32"/>
      <c r="N309" s="20"/>
    </row>
    <row r="310" spans="2:14" ht="12.75">
      <c r="B310" s="61"/>
      <c r="C310" s="32"/>
      <c r="D310" s="64"/>
      <c r="E310" s="57"/>
      <c r="F310" s="57"/>
      <c r="G310" s="57"/>
      <c r="H310" s="57"/>
      <c r="I310" s="57"/>
      <c r="J310" s="58"/>
      <c r="K310" s="60"/>
      <c r="L310" s="60"/>
      <c r="M310" s="32"/>
      <c r="N310" s="20"/>
    </row>
    <row r="311" spans="2:14" ht="12.75">
      <c r="B311" s="61"/>
      <c r="C311" s="32"/>
      <c r="D311" s="64"/>
      <c r="E311" s="57"/>
      <c r="F311" s="57"/>
      <c r="G311" s="57"/>
      <c r="H311" s="57"/>
      <c r="I311" s="57"/>
      <c r="J311" s="58"/>
      <c r="K311" s="60"/>
      <c r="L311" s="60"/>
      <c r="M311" s="32"/>
      <c r="N311" s="20"/>
    </row>
    <row r="312" spans="2:14" ht="12.75">
      <c r="B312" s="32"/>
      <c r="C312" s="32"/>
      <c r="D312" s="64"/>
      <c r="E312" s="57"/>
      <c r="F312" s="57"/>
      <c r="G312" s="57"/>
      <c r="H312" s="57"/>
      <c r="I312" s="57"/>
      <c r="J312" s="58"/>
      <c r="K312" s="60"/>
      <c r="L312" s="60"/>
      <c r="M312" s="32"/>
      <c r="N312" s="20"/>
    </row>
    <row r="313" spans="2:14" ht="12.75">
      <c r="B313" s="32"/>
      <c r="C313" s="32"/>
      <c r="D313" s="57"/>
      <c r="E313" s="57"/>
      <c r="F313" s="57"/>
      <c r="G313" s="57"/>
      <c r="H313" s="57"/>
      <c r="I313" s="57"/>
      <c r="J313" s="58"/>
      <c r="K313" s="60"/>
      <c r="L313" s="60"/>
      <c r="M313" s="32"/>
      <c r="N313" s="20"/>
    </row>
    <row r="314" spans="2:14" ht="12.75">
      <c r="B314" s="32"/>
      <c r="C314" s="32"/>
      <c r="D314" s="57"/>
      <c r="E314" s="57"/>
      <c r="F314" s="57"/>
      <c r="G314" s="57"/>
      <c r="H314" s="57"/>
      <c r="I314" s="57"/>
      <c r="J314" s="58"/>
      <c r="K314" s="60"/>
      <c r="L314" s="60"/>
      <c r="M314" s="32"/>
      <c r="N314" s="20"/>
    </row>
    <row r="315" spans="2:14" ht="12.75">
      <c r="B315" s="32"/>
      <c r="C315" s="32"/>
      <c r="D315" s="57"/>
      <c r="E315" s="57"/>
      <c r="F315" s="57"/>
      <c r="G315" s="57"/>
      <c r="H315" s="57"/>
      <c r="I315" s="57"/>
      <c r="J315" s="58"/>
      <c r="K315" s="32"/>
      <c r="L315" s="32"/>
      <c r="M315" s="32"/>
      <c r="N315" s="20"/>
    </row>
    <row r="316" spans="2:14" ht="12.75">
      <c r="B316" s="32"/>
      <c r="C316" s="32"/>
      <c r="D316" s="57"/>
      <c r="E316" s="57"/>
      <c r="F316" s="57"/>
      <c r="G316" s="57"/>
      <c r="H316" s="57"/>
      <c r="I316" s="57"/>
      <c r="J316" s="58"/>
      <c r="K316" s="32"/>
      <c r="L316" s="32"/>
      <c r="M316" s="32"/>
      <c r="N316" s="20"/>
    </row>
    <row r="317" spans="2:14" ht="12.75">
      <c r="B317" s="32"/>
      <c r="C317" s="32"/>
      <c r="D317" s="57"/>
      <c r="E317" s="57"/>
      <c r="F317" s="57"/>
      <c r="G317" s="57"/>
      <c r="H317" s="57"/>
      <c r="I317" s="57"/>
      <c r="J317" s="58"/>
      <c r="K317" s="32"/>
      <c r="L317" s="32"/>
      <c r="M317" s="32"/>
      <c r="N317" s="20"/>
    </row>
    <row r="318" spans="2:14" ht="12.75">
      <c r="B318" s="32"/>
      <c r="C318" s="32"/>
      <c r="D318" s="57"/>
      <c r="E318" s="57"/>
      <c r="F318" s="57"/>
      <c r="G318" s="57"/>
      <c r="H318" s="57"/>
      <c r="I318" s="57"/>
      <c r="J318" s="58"/>
      <c r="K318" s="32"/>
      <c r="L318" s="32"/>
      <c r="M318" s="32"/>
      <c r="N318" s="20"/>
    </row>
    <row r="319" spans="2:14" ht="12.75">
      <c r="B319" s="32"/>
      <c r="C319" s="32"/>
      <c r="D319" s="57"/>
      <c r="E319" s="57"/>
      <c r="F319" s="57"/>
      <c r="G319" s="57"/>
      <c r="H319" s="57"/>
      <c r="I319" s="57"/>
      <c r="J319" s="58"/>
      <c r="K319" s="32"/>
      <c r="L319" s="32"/>
      <c r="M319" s="32"/>
      <c r="N319" s="20"/>
    </row>
    <row r="320" spans="2:14" ht="12.75">
      <c r="B320" s="32"/>
      <c r="C320" s="32"/>
      <c r="D320" s="57"/>
      <c r="E320" s="57"/>
      <c r="F320" s="57"/>
      <c r="G320" s="57"/>
      <c r="H320" s="57"/>
      <c r="I320" s="57"/>
      <c r="J320" s="58"/>
      <c r="K320" s="32"/>
      <c r="L320" s="32"/>
      <c r="M320" s="32"/>
      <c r="N320" s="20"/>
    </row>
    <row r="321" spans="2:14" ht="12.75">
      <c r="B321" s="32"/>
      <c r="C321" s="32"/>
      <c r="D321" s="57"/>
      <c r="E321" s="57"/>
      <c r="F321" s="57"/>
      <c r="G321" s="57"/>
      <c r="H321" s="57"/>
      <c r="I321" s="57"/>
      <c r="J321" s="58"/>
      <c r="K321" s="32"/>
      <c r="L321" s="32"/>
      <c r="M321" s="32"/>
      <c r="N321" s="20"/>
    </row>
    <row r="322" spans="2:14" ht="12.75">
      <c r="B322" s="32"/>
      <c r="C322" s="32"/>
      <c r="D322" s="57"/>
      <c r="E322" s="57"/>
      <c r="F322" s="57"/>
      <c r="G322" s="57"/>
      <c r="H322" s="57"/>
      <c r="I322" s="57"/>
      <c r="J322" s="58"/>
      <c r="K322" s="32"/>
      <c r="L322" s="32"/>
      <c r="M322" s="32"/>
      <c r="N322" s="20"/>
    </row>
    <row r="323" spans="2:14" ht="12.75">
      <c r="B323" s="32"/>
      <c r="C323" s="32"/>
      <c r="D323" s="57"/>
      <c r="E323" s="57"/>
      <c r="F323" s="57"/>
      <c r="G323" s="57"/>
      <c r="H323" s="57"/>
      <c r="I323" s="57"/>
      <c r="J323" s="58"/>
      <c r="K323" s="32"/>
      <c r="L323" s="32"/>
      <c r="M323" s="32"/>
      <c r="N323" s="20"/>
    </row>
    <row r="324" spans="2:14" ht="12.75">
      <c r="B324" s="32"/>
      <c r="C324" s="32"/>
      <c r="D324" s="57"/>
      <c r="E324" s="57"/>
      <c r="F324" s="57"/>
      <c r="G324" s="57"/>
      <c r="H324" s="57"/>
      <c r="I324" s="57"/>
      <c r="J324" s="58"/>
      <c r="K324" s="32"/>
      <c r="L324" s="32"/>
      <c r="M324" s="32"/>
      <c r="N324" s="20"/>
    </row>
    <row r="325" spans="2:14" ht="12.75">
      <c r="B325" s="32"/>
      <c r="C325" s="32"/>
      <c r="D325" s="57"/>
      <c r="E325" s="57"/>
      <c r="F325" s="57"/>
      <c r="G325" s="57"/>
      <c r="H325" s="57"/>
      <c r="I325" s="57"/>
      <c r="J325" s="58"/>
      <c r="K325" s="32"/>
      <c r="L325" s="32"/>
      <c r="M325" s="32"/>
      <c r="N325" s="20"/>
    </row>
    <row r="326" spans="2:14" ht="12.75">
      <c r="B326" s="32"/>
      <c r="C326" s="32"/>
      <c r="D326" s="57"/>
      <c r="E326" s="57"/>
      <c r="F326" s="57"/>
      <c r="G326" s="57"/>
      <c r="H326" s="57"/>
      <c r="I326" s="57"/>
      <c r="J326" s="58"/>
      <c r="K326" s="32"/>
      <c r="L326" s="32"/>
      <c r="M326" s="32"/>
      <c r="N326" s="20"/>
    </row>
    <row r="327" spans="2:14" ht="12.75">
      <c r="B327" s="32"/>
      <c r="C327" s="32"/>
      <c r="D327" s="65"/>
      <c r="E327" s="57"/>
      <c r="F327" s="57"/>
      <c r="G327" s="57"/>
      <c r="H327" s="57"/>
      <c r="I327" s="57"/>
      <c r="J327" s="58"/>
      <c r="K327" s="32"/>
      <c r="L327" s="32"/>
      <c r="M327" s="32"/>
      <c r="N327" s="20"/>
    </row>
    <row r="328" spans="2:14" ht="12.75">
      <c r="B328" s="32"/>
      <c r="C328" s="32"/>
      <c r="D328" s="57"/>
      <c r="E328" s="57"/>
      <c r="F328" s="57"/>
      <c r="G328" s="57"/>
      <c r="H328" s="57"/>
      <c r="I328" s="57"/>
      <c r="J328" s="58"/>
      <c r="K328" s="32"/>
      <c r="L328" s="32"/>
      <c r="M328" s="32"/>
      <c r="N328" s="20"/>
    </row>
    <row r="329" spans="2:14" ht="12.75">
      <c r="B329" s="32"/>
      <c r="C329" s="32"/>
      <c r="D329" s="57"/>
      <c r="E329" s="57"/>
      <c r="F329" s="57"/>
      <c r="G329" s="57"/>
      <c r="H329" s="57"/>
      <c r="I329" s="57"/>
      <c r="J329" s="58"/>
      <c r="K329" s="32"/>
      <c r="L329" s="32"/>
      <c r="M329" s="32"/>
      <c r="N329" s="20"/>
    </row>
    <row r="330" spans="2:14" ht="12.75">
      <c r="B330" s="32"/>
      <c r="C330" s="32"/>
      <c r="D330" s="57"/>
      <c r="E330" s="57"/>
      <c r="F330" s="57"/>
      <c r="G330" s="57"/>
      <c r="H330" s="57"/>
      <c r="I330" s="57"/>
      <c r="J330" s="58"/>
      <c r="K330" s="32"/>
      <c r="L330" s="32"/>
      <c r="M330" s="32"/>
      <c r="N330" s="20"/>
    </row>
    <row r="331" spans="2:14" ht="12.75">
      <c r="B331" s="61"/>
      <c r="C331" s="61"/>
      <c r="D331" s="32"/>
      <c r="E331" s="62"/>
      <c r="F331" s="57"/>
      <c r="G331" s="57"/>
      <c r="H331" s="57"/>
      <c r="I331" s="57"/>
      <c r="J331" s="58"/>
      <c r="K331" s="32"/>
      <c r="L331" s="32"/>
      <c r="M331" s="32"/>
      <c r="N331" s="20"/>
    </row>
    <row r="332" spans="2:14" ht="12.75">
      <c r="B332" s="61"/>
      <c r="C332" s="61"/>
      <c r="D332" s="32"/>
      <c r="E332" s="62"/>
      <c r="F332" s="57"/>
      <c r="G332" s="57"/>
      <c r="H332" s="57"/>
      <c r="I332" s="57"/>
      <c r="J332" s="58"/>
      <c r="K332" s="32"/>
      <c r="L332" s="32"/>
      <c r="M332" s="32"/>
      <c r="N332" s="20"/>
    </row>
    <row r="333" spans="2:14" ht="12.75">
      <c r="B333" s="61"/>
      <c r="C333" s="61"/>
      <c r="D333" s="32"/>
      <c r="E333" s="62"/>
      <c r="F333" s="57"/>
      <c r="G333" s="57"/>
      <c r="H333" s="57"/>
      <c r="I333" s="57"/>
      <c r="J333" s="58"/>
      <c r="K333" s="32"/>
      <c r="L333" s="32"/>
      <c r="M333" s="32"/>
      <c r="N333" s="20"/>
    </row>
    <row r="334" spans="2:14" ht="12.75">
      <c r="B334" s="61"/>
      <c r="C334" s="61"/>
      <c r="D334" s="32"/>
      <c r="E334" s="57"/>
      <c r="F334" s="57"/>
      <c r="G334" s="57"/>
      <c r="H334" s="57"/>
      <c r="I334" s="57"/>
      <c r="J334" s="58"/>
      <c r="K334" s="32"/>
      <c r="L334" s="32"/>
      <c r="M334" s="32"/>
      <c r="N334" s="20"/>
    </row>
    <row r="335" spans="2:14" ht="12.75">
      <c r="B335" s="61"/>
      <c r="C335" s="32"/>
      <c r="D335" s="63"/>
      <c r="E335" s="57"/>
      <c r="F335" s="57"/>
      <c r="G335" s="57"/>
      <c r="H335" s="57"/>
      <c r="I335" s="57"/>
      <c r="J335" s="58"/>
      <c r="K335" s="32"/>
      <c r="L335" s="32"/>
      <c r="M335" s="32"/>
      <c r="N335" s="20"/>
    </row>
    <row r="336" spans="2:14" ht="12.75">
      <c r="B336" s="61"/>
      <c r="C336" s="32"/>
      <c r="D336" s="63"/>
      <c r="E336" s="57"/>
      <c r="F336" s="57"/>
      <c r="G336" s="57"/>
      <c r="H336" s="57"/>
      <c r="I336" s="57"/>
      <c r="J336" s="58"/>
      <c r="K336" s="32"/>
      <c r="L336" s="32"/>
      <c r="M336" s="32"/>
      <c r="N336" s="20"/>
    </row>
    <row r="337" spans="2:14" ht="12.75">
      <c r="B337" s="61"/>
      <c r="C337" s="32"/>
      <c r="D337" s="64"/>
      <c r="E337" s="57"/>
      <c r="F337" s="57"/>
      <c r="G337" s="57"/>
      <c r="H337" s="57"/>
      <c r="I337" s="57"/>
      <c r="J337" s="58"/>
      <c r="K337" s="32"/>
      <c r="L337" s="32"/>
      <c r="M337" s="32"/>
      <c r="N337" s="20"/>
    </row>
    <row r="338" spans="2:14" ht="12.75">
      <c r="B338" s="32"/>
      <c r="C338" s="32"/>
      <c r="D338" s="64"/>
      <c r="E338" s="57"/>
      <c r="F338" s="57"/>
      <c r="G338" s="57"/>
      <c r="H338" s="57"/>
      <c r="I338" s="57"/>
      <c r="J338" s="58"/>
      <c r="K338" s="59"/>
      <c r="L338" s="59"/>
      <c r="M338" s="32"/>
      <c r="N338" s="20"/>
    </row>
    <row r="339" spans="2:14" ht="12.75">
      <c r="B339" s="32"/>
      <c r="C339" s="32"/>
      <c r="D339" s="64"/>
      <c r="E339" s="57"/>
      <c r="F339" s="57"/>
      <c r="G339" s="57"/>
      <c r="H339" s="57"/>
      <c r="I339" s="57"/>
      <c r="J339" s="58"/>
      <c r="K339" s="60"/>
      <c r="L339" s="60"/>
      <c r="M339" s="32"/>
      <c r="N339" s="20"/>
    </row>
    <row r="340" spans="2:14" ht="12.75">
      <c r="B340" s="32"/>
      <c r="C340" s="32"/>
      <c r="D340" s="57"/>
      <c r="E340" s="57"/>
      <c r="F340" s="57"/>
      <c r="G340" s="57"/>
      <c r="H340" s="57"/>
      <c r="I340" s="57"/>
      <c r="J340" s="58"/>
      <c r="K340" s="59"/>
      <c r="L340" s="59"/>
      <c r="M340" s="32"/>
      <c r="N340" s="20"/>
    </row>
    <row r="341" spans="2:14" ht="12.75">
      <c r="B341" s="32"/>
      <c r="C341" s="32"/>
      <c r="D341" s="57"/>
      <c r="E341" s="57"/>
      <c r="F341" s="57"/>
      <c r="G341" s="57"/>
      <c r="H341" s="57"/>
      <c r="I341" s="57"/>
      <c r="J341" s="58"/>
      <c r="K341" s="60"/>
      <c r="L341" s="60"/>
      <c r="M341" s="32"/>
      <c r="N341" s="20"/>
    </row>
    <row r="342" spans="11:12" ht="15">
      <c r="K342" s="26"/>
      <c r="L342" s="26"/>
    </row>
    <row r="343" spans="11:12" ht="15">
      <c r="K343" s="26"/>
      <c r="L343" s="26"/>
    </row>
    <row r="344" spans="11:12" ht="15">
      <c r="K344" s="11"/>
      <c r="L344" s="11"/>
    </row>
    <row r="351" spans="1:10" ht="15">
      <c r="A351" s="47"/>
      <c r="B351" s="47"/>
      <c r="C351" s="47"/>
      <c r="D351" s="3"/>
      <c r="E351" s="25"/>
      <c r="F351" s="25"/>
      <c r="G351" s="25"/>
      <c r="H351" s="25"/>
      <c r="I351" s="25"/>
      <c r="J351" s="27"/>
    </row>
    <row r="382" spans="11:12" ht="15">
      <c r="K382" s="13"/>
      <c r="L382" s="13"/>
    </row>
    <row r="391" spans="11:12" ht="15">
      <c r="K391" s="13"/>
      <c r="L391" s="13"/>
    </row>
    <row r="393" spans="11:12" ht="15">
      <c r="K393" s="9"/>
      <c r="L393" s="9"/>
    </row>
    <row r="394" spans="11:12" ht="15">
      <c r="K394" s="9"/>
      <c r="L394" s="9"/>
    </row>
    <row r="398" spans="11:12" ht="15">
      <c r="K398" s="9"/>
      <c r="L398" s="9"/>
    </row>
    <row r="477" spans="11:12" ht="15">
      <c r="K477" s="11"/>
      <c r="L477" s="11"/>
    </row>
    <row r="478" spans="11:12" ht="15">
      <c r="K478" s="12"/>
      <c r="L478" s="12"/>
    </row>
    <row r="489" spans="11:12" ht="15">
      <c r="K489" s="28"/>
      <c r="L489" s="28"/>
    </row>
  </sheetData>
  <sheetProtection/>
  <printOptions/>
  <pageMargins left="0.2" right="0.46" top="0.15" bottom="0.25" header="0.14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21" customWidth="1"/>
    <col min="4" max="4" width="16.75390625" style="2" customWidth="1"/>
  </cols>
  <sheetData>
    <row r="1" spans="1:4" ht="15">
      <c r="A1" s="70"/>
      <c r="B1" s="70"/>
      <c r="C1" s="72"/>
      <c r="D1" s="73" t="s">
        <v>15</v>
      </c>
    </row>
    <row r="2" spans="1:4" ht="15">
      <c r="A2" s="70"/>
      <c r="B2" s="70"/>
      <c r="C2" s="72"/>
      <c r="D2" s="73" t="s">
        <v>0</v>
      </c>
    </row>
    <row r="3" spans="1:4" ht="15">
      <c r="A3" s="70"/>
      <c r="B3" s="70"/>
      <c r="C3" s="72"/>
      <c r="D3" s="73" t="s">
        <v>491</v>
      </c>
    </row>
    <row r="4" spans="1:4" ht="15">
      <c r="A4" s="70"/>
      <c r="B4" s="70"/>
      <c r="C4" s="72"/>
      <c r="D4" s="71"/>
    </row>
    <row r="5" spans="1:4" ht="17.25">
      <c r="A5" s="70"/>
      <c r="B5" s="329" t="s">
        <v>440</v>
      </c>
      <c r="C5" s="72"/>
      <c r="D5" s="71"/>
    </row>
    <row r="6" spans="1:4" ht="15">
      <c r="A6" s="70"/>
      <c r="B6" s="70"/>
      <c r="C6" s="72"/>
      <c r="D6" s="71"/>
    </row>
    <row r="7" spans="1:4" ht="15">
      <c r="A7" s="70"/>
      <c r="B7" s="70"/>
      <c r="C7" s="72"/>
      <c r="D7" s="330" t="s">
        <v>344</v>
      </c>
    </row>
    <row r="8" spans="1:4" ht="15">
      <c r="A8" s="78" t="s">
        <v>8</v>
      </c>
      <c r="B8" s="79" t="s">
        <v>16</v>
      </c>
      <c r="C8" s="331" t="s">
        <v>17</v>
      </c>
      <c r="D8" s="332" t="s">
        <v>18</v>
      </c>
    </row>
    <row r="9" spans="1:4" ht="15">
      <c r="A9" s="333"/>
      <c r="B9" s="334"/>
      <c r="C9" s="335" t="s">
        <v>19</v>
      </c>
      <c r="D9" s="87" t="s">
        <v>441</v>
      </c>
    </row>
    <row r="10" spans="1:4" ht="15">
      <c r="A10" s="85">
        <v>1</v>
      </c>
      <c r="B10" s="85">
        <v>2</v>
      </c>
      <c r="C10" s="87">
        <v>3</v>
      </c>
      <c r="D10" s="87">
        <v>4</v>
      </c>
    </row>
    <row r="11" spans="1:4" ht="15.75">
      <c r="A11" s="336"/>
      <c r="B11" s="337" t="s">
        <v>20</v>
      </c>
      <c r="C11" s="338" t="s">
        <v>11</v>
      </c>
      <c r="D11" s="339">
        <f>D12+D20</f>
        <v>3536822</v>
      </c>
    </row>
    <row r="12" spans="1:4" ht="15">
      <c r="A12" s="340" t="s">
        <v>12</v>
      </c>
      <c r="B12" s="336" t="s">
        <v>21</v>
      </c>
      <c r="C12" s="341" t="s">
        <v>22</v>
      </c>
      <c r="D12" s="342">
        <v>2100000</v>
      </c>
    </row>
    <row r="13" spans="1:4" ht="15">
      <c r="A13" s="343" t="s">
        <v>13</v>
      </c>
      <c r="B13" s="344" t="s">
        <v>23</v>
      </c>
      <c r="C13" s="332" t="s">
        <v>22</v>
      </c>
      <c r="D13" s="345"/>
    </row>
    <row r="14" spans="1:4" ht="15">
      <c r="A14" s="346" t="s">
        <v>14</v>
      </c>
      <c r="B14" s="344" t="s">
        <v>24</v>
      </c>
      <c r="C14" s="331" t="s">
        <v>25</v>
      </c>
      <c r="D14" s="345"/>
    </row>
    <row r="15" spans="1:4" ht="15">
      <c r="A15" s="347"/>
      <c r="B15" s="334" t="s">
        <v>26</v>
      </c>
      <c r="C15" s="335"/>
      <c r="D15" s="348"/>
    </row>
    <row r="16" spans="1:4" ht="15">
      <c r="A16" s="349" t="s">
        <v>27</v>
      </c>
      <c r="B16" s="334" t="s">
        <v>28</v>
      </c>
      <c r="C16" s="87" t="s">
        <v>29</v>
      </c>
      <c r="D16" s="348"/>
    </row>
    <row r="17" spans="1:4" ht="15">
      <c r="A17" s="340" t="s">
        <v>30</v>
      </c>
      <c r="B17" s="336" t="s">
        <v>31</v>
      </c>
      <c r="C17" s="341" t="s">
        <v>32</v>
      </c>
      <c r="D17" s="342"/>
    </row>
    <row r="18" spans="1:4" ht="15">
      <c r="A18" s="340" t="s">
        <v>33</v>
      </c>
      <c r="B18" s="336" t="s">
        <v>34</v>
      </c>
      <c r="C18" s="341" t="s">
        <v>35</v>
      </c>
      <c r="D18" s="342"/>
    </row>
    <row r="19" spans="1:4" ht="15">
      <c r="A19" s="340" t="s">
        <v>36</v>
      </c>
      <c r="B19" s="336" t="s">
        <v>37</v>
      </c>
      <c r="C19" s="341" t="s">
        <v>38</v>
      </c>
      <c r="D19" s="342"/>
    </row>
    <row r="20" spans="1:4" ht="15">
      <c r="A20" s="340" t="s">
        <v>39</v>
      </c>
      <c r="B20" s="336" t="s">
        <v>40</v>
      </c>
      <c r="C20" s="341" t="s">
        <v>343</v>
      </c>
      <c r="D20" s="342">
        <v>1436822</v>
      </c>
    </row>
    <row r="21" spans="1:4" ht="15.75">
      <c r="A21" s="340"/>
      <c r="B21" s="337" t="s">
        <v>41</v>
      </c>
      <c r="C21" s="338" t="s">
        <v>11</v>
      </c>
      <c r="D21" s="339">
        <f>D22+D26</f>
        <v>3331752</v>
      </c>
    </row>
    <row r="22" spans="1:4" ht="15">
      <c r="A22" s="340" t="s">
        <v>12</v>
      </c>
      <c r="B22" s="336" t="s">
        <v>42</v>
      </c>
      <c r="C22" s="341" t="s">
        <v>43</v>
      </c>
      <c r="D22" s="342">
        <v>2240500</v>
      </c>
    </row>
    <row r="23" spans="1:4" ht="15">
      <c r="A23" s="343" t="s">
        <v>13</v>
      </c>
      <c r="B23" s="344" t="s">
        <v>44</v>
      </c>
      <c r="C23" s="332" t="s">
        <v>43</v>
      </c>
      <c r="D23" s="345"/>
    </row>
    <row r="24" spans="1:4" ht="15">
      <c r="A24" s="346" t="s">
        <v>14</v>
      </c>
      <c r="B24" s="344" t="s">
        <v>45</v>
      </c>
      <c r="C24" s="331"/>
      <c r="D24" s="345"/>
    </row>
    <row r="25" spans="1:4" ht="15">
      <c r="A25" s="350"/>
      <c r="B25" s="351" t="s">
        <v>46</v>
      </c>
      <c r="C25" s="352" t="s">
        <v>47</v>
      </c>
      <c r="D25" s="353"/>
    </row>
    <row r="26" spans="1:4" ht="15">
      <c r="A26" s="347"/>
      <c r="B26" s="334" t="s">
        <v>48</v>
      </c>
      <c r="C26" s="335"/>
      <c r="D26" s="348">
        <v>1091252</v>
      </c>
    </row>
    <row r="27" spans="1:4" ht="15">
      <c r="A27" s="349" t="s">
        <v>27</v>
      </c>
      <c r="B27" s="334" t="s">
        <v>49</v>
      </c>
      <c r="C27" s="87" t="s">
        <v>50</v>
      </c>
      <c r="D27" s="348"/>
    </row>
    <row r="28" spans="1:4" ht="15">
      <c r="A28" s="340" t="s">
        <v>30</v>
      </c>
      <c r="B28" s="336" t="s">
        <v>51</v>
      </c>
      <c r="C28" s="87" t="s">
        <v>52</v>
      </c>
      <c r="D28" s="342"/>
    </row>
    <row r="29" spans="1:4" ht="15">
      <c r="A29" s="340" t="s">
        <v>33</v>
      </c>
      <c r="B29" s="336" t="s">
        <v>53</v>
      </c>
      <c r="C29" s="341" t="s">
        <v>54</v>
      </c>
      <c r="D29" s="342"/>
    </row>
    <row r="30" spans="1:4" ht="15">
      <c r="A30" s="340" t="s">
        <v>36</v>
      </c>
      <c r="B30" s="336" t="s">
        <v>55</v>
      </c>
      <c r="C30" s="341" t="s">
        <v>56</v>
      </c>
      <c r="D30" s="342"/>
    </row>
    <row r="31" spans="1:4" ht="15">
      <c r="A31" s="70"/>
      <c r="B31" s="70"/>
      <c r="C31" s="72"/>
      <c r="D31" s="71"/>
    </row>
    <row r="32" spans="1:4" ht="15">
      <c r="A32" s="70"/>
      <c r="B32" s="70"/>
      <c r="C32" s="72"/>
      <c r="D32" s="71"/>
    </row>
    <row r="33" spans="1:4" ht="15">
      <c r="A33" s="70"/>
      <c r="B33" s="70"/>
      <c r="C33" s="72"/>
      <c r="D33" s="71"/>
    </row>
    <row r="34" spans="1:4" ht="15">
      <c r="A34" s="70"/>
      <c r="B34" s="70"/>
      <c r="C34" s="72"/>
      <c r="D34" s="71"/>
    </row>
    <row r="35" spans="1:4" ht="15">
      <c r="A35" s="70"/>
      <c r="B35" s="70"/>
      <c r="C35" s="72"/>
      <c r="D35" s="71"/>
    </row>
    <row r="36" spans="1:4" ht="15">
      <c r="A36" s="70"/>
      <c r="B36" s="70"/>
      <c r="C36" s="72"/>
      <c r="D36" s="71"/>
    </row>
    <row r="37" spans="1:4" ht="15">
      <c r="A37" s="70"/>
      <c r="B37" s="70"/>
      <c r="C37" s="72"/>
      <c r="D37" s="71"/>
    </row>
    <row r="38" spans="1:4" ht="15">
      <c r="A38" s="70"/>
      <c r="B38" s="70"/>
      <c r="C38" s="72"/>
      <c r="D38" s="71"/>
    </row>
    <row r="39" spans="1:4" ht="15">
      <c r="A39" s="70"/>
      <c r="B39" s="70"/>
      <c r="C39" s="72"/>
      <c r="D39" s="71"/>
    </row>
    <row r="40" spans="1:4" ht="15">
      <c r="A40" s="70"/>
      <c r="B40" s="70"/>
      <c r="C40" s="72"/>
      <c r="D40" s="71"/>
    </row>
    <row r="41" spans="1:4" ht="15">
      <c r="A41" s="70"/>
      <c r="B41" s="70"/>
      <c r="C41" s="72"/>
      <c r="D41" s="71"/>
    </row>
    <row r="42" spans="1:4" ht="15">
      <c r="A42" s="70"/>
      <c r="B42" s="70"/>
      <c r="C42" s="72"/>
      <c r="D42" s="71"/>
    </row>
    <row r="43" spans="1:4" ht="15">
      <c r="A43" s="70"/>
      <c r="B43" s="70"/>
      <c r="C43" s="72"/>
      <c r="D43" s="71"/>
    </row>
    <row r="44" spans="1:4" ht="15">
      <c r="A44" s="70"/>
      <c r="B44" s="70"/>
      <c r="C44" s="72"/>
      <c r="D44" s="71"/>
    </row>
    <row r="45" spans="1:4" ht="15">
      <c r="A45" s="70"/>
      <c r="B45" s="70"/>
      <c r="C45" s="72"/>
      <c r="D45" s="71"/>
    </row>
    <row r="46" spans="1:4" ht="15">
      <c r="A46" s="70"/>
      <c r="B46" s="73"/>
      <c r="C46" s="659" t="s">
        <v>485</v>
      </c>
      <c r="D46" s="71"/>
    </row>
    <row r="47" spans="1:4" ht="15">
      <c r="A47" s="70"/>
      <c r="B47" s="69"/>
      <c r="C47" s="72"/>
      <c r="D47" s="71"/>
    </row>
    <row r="48" spans="1:4" ht="15">
      <c r="A48" s="70"/>
      <c r="B48" s="70"/>
      <c r="C48" s="72"/>
      <c r="D48" s="71"/>
    </row>
    <row r="49" spans="1:4" ht="15">
      <c r="A49" s="70"/>
      <c r="B49" s="73"/>
      <c r="C49" s="72"/>
      <c r="D49" s="71"/>
    </row>
    <row r="50" spans="1:4" ht="15">
      <c r="A50" s="70"/>
      <c r="B50" s="70"/>
      <c r="C50" s="72"/>
      <c r="D50" s="7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B1">
      <selection activeCell="K6" sqref="K6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2" customWidth="1"/>
    <col min="7" max="7" width="10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9.125" style="1" customWidth="1"/>
  </cols>
  <sheetData>
    <row r="1" spans="1:14" s="66" customFormat="1" ht="13.5" customHeight="1">
      <c r="A1" s="3"/>
      <c r="B1" s="3"/>
      <c r="C1" s="354"/>
      <c r="D1" s="354"/>
      <c r="E1" s="354"/>
      <c r="F1" s="515"/>
      <c r="G1" s="515"/>
      <c r="H1" s="515"/>
      <c r="I1" s="516"/>
      <c r="J1" s="799" t="s">
        <v>220</v>
      </c>
      <c r="K1" s="799"/>
      <c r="L1" s="799"/>
      <c r="M1" s="799"/>
      <c r="N1" s="517"/>
    </row>
    <row r="2" spans="1:14" s="66" customFormat="1" ht="13.5" customHeight="1">
      <c r="A2" s="3"/>
      <c r="B2" s="3"/>
      <c r="C2" s="354"/>
      <c r="D2" s="354"/>
      <c r="E2" s="354"/>
      <c r="F2" s="515"/>
      <c r="G2" s="515"/>
      <c r="H2" s="515"/>
      <c r="I2" s="516"/>
      <c r="J2" s="799" t="s">
        <v>0</v>
      </c>
      <c r="K2" s="799"/>
      <c r="L2" s="799"/>
      <c r="M2" s="799"/>
      <c r="N2" s="799"/>
    </row>
    <row r="3" spans="1:14" s="66" customFormat="1" ht="13.5" customHeight="1">
      <c r="A3" s="3"/>
      <c r="B3" s="3"/>
      <c r="C3" s="354"/>
      <c r="D3" s="354"/>
      <c r="E3" s="354"/>
      <c r="F3" s="515"/>
      <c r="G3" s="515"/>
      <c r="H3" s="515"/>
      <c r="I3" s="800" t="s">
        <v>491</v>
      </c>
      <c r="J3" s="800"/>
      <c r="K3" s="800"/>
      <c r="L3" s="800"/>
      <c r="M3" s="800"/>
      <c r="N3" s="517"/>
    </row>
    <row r="4" spans="3:14" ht="13.5" customHeight="1">
      <c r="C4" s="70"/>
      <c r="D4" s="70"/>
      <c r="E4" s="70"/>
      <c r="F4" s="185" t="s">
        <v>221</v>
      </c>
      <c r="G4" s="71"/>
      <c r="H4" s="71"/>
      <c r="I4" s="71"/>
      <c r="J4" s="71"/>
      <c r="K4" s="71"/>
      <c r="L4" s="71"/>
      <c r="M4" s="73"/>
      <c r="N4" s="179"/>
    </row>
    <row r="5" spans="3:14" ht="13.5" customHeight="1">
      <c r="C5" s="70"/>
      <c r="D5" s="70"/>
      <c r="E5" s="70"/>
      <c r="F5" s="185" t="s">
        <v>442</v>
      </c>
      <c r="G5" s="71"/>
      <c r="H5" s="71"/>
      <c r="I5" s="71"/>
      <c r="J5" s="71"/>
      <c r="K5" s="71"/>
      <c r="L5" s="71"/>
      <c r="M5" s="70"/>
      <c r="N5" s="179"/>
    </row>
    <row r="6" spans="3:14" ht="13.5" customHeight="1" thickBot="1">
      <c r="C6" s="70"/>
      <c r="D6" s="70"/>
      <c r="E6" s="70"/>
      <c r="F6" s="71"/>
      <c r="G6" s="71"/>
      <c r="H6" s="71"/>
      <c r="I6" s="71"/>
      <c r="J6" s="71"/>
      <c r="K6" s="71"/>
      <c r="L6" s="71"/>
      <c r="M6" s="73" t="s">
        <v>344</v>
      </c>
      <c r="N6" s="179"/>
    </row>
    <row r="7" spans="3:14" ht="13.5" customHeight="1" thickBot="1">
      <c r="C7" s="78"/>
      <c r="D7" s="78"/>
      <c r="E7" s="78"/>
      <c r="F7" s="355"/>
      <c r="G7" s="356"/>
      <c r="H7" s="357"/>
      <c r="I7" s="357" t="s">
        <v>222</v>
      </c>
      <c r="J7" s="357"/>
      <c r="K7" s="358"/>
      <c r="L7" s="359"/>
      <c r="M7" s="360"/>
      <c r="N7" s="179"/>
    </row>
    <row r="8" spans="3:14" ht="13.5" customHeight="1">
      <c r="C8" s="361"/>
      <c r="D8" s="361"/>
      <c r="E8" s="361"/>
      <c r="F8" s="362"/>
      <c r="G8" s="363"/>
      <c r="H8" s="364"/>
      <c r="I8" s="365" t="s">
        <v>142</v>
      </c>
      <c r="J8" s="366"/>
      <c r="K8" s="367"/>
      <c r="L8" s="360"/>
      <c r="M8" s="368"/>
      <c r="N8" s="179"/>
    </row>
    <row r="9" spans="3:14" ht="13.5" customHeight="1">
      <c r="C9" s="361"/>
      <c r="D9" s="361"/>
      <c r="E9" s="361"/>
      <c r="F9" s="362"/>
      <c r="G9" s="363"/>
      <c r="H9" s="369"/>
      <c r="I9" s="370" t="s">
        <v>223</v>
      </c>
      <c r="J9" s="371"/>
      <c r="K9" s="372"/>
      <c r="L9" s="373" t="s">
        <v>147</v>
      </c>
      <c r="M9" s="374"/>
      <c r="N9" s="179"/>
    </row>
    <row r="10" spans="3:14" ht="13.5" customHeight="1">
      <c r="C10" s="361"/>
      <c r="D10" s="361"/>
      <c r="E10" s="361"/>
      <c r="F10" s="362"/>
      <c r="G10" s="363"/>
      <c r="H10" s="375"/>
      <c r="I10" s="376"/>
      <c r="J10" s="377"/>
      <c r="K10" s="378"/>
      <c r="L10" s="379" t="s">
        <v>153</v>
      </c>
      <c r="M10" s="380"/>
      <c r="N10" s="179"/>
    </row>
    <row r="11" spans="3:14" ht="13.5" customHeight="1">
      <c r="C11" s="361" t="s">
        <v>1</v>
      </c>
      <c r="D11" s="361" t="s">
        <v>224</v>
      </c>
      <c r="E11" s="361" t="s">
        <v>143</v>
      </c>
      <c r="F11" s="362" t="s">
        <v>225</v>
      </c>
      <c r="G11" s="363" t="s">
        <v>148</v>
      </c>
      <c r="H11" s="375" t="s">
        <v>148</v>
      </c>
      <c r="I11" s="381" t="s">
        <v>226</v>
      </c>
      <c r="J11" s="377" t="s">
        <v>148</v>
      </c>
      <c r="K11" s="378" t="s">
        <v>227</v>
      </c>
      <c r="L11" s="379" t="s">
        <v>228</v>
      </c>
      <c r="M11" s="380" t="s">
        <v>6</v>
      </c>
      <c r="N11" s="179"/>
    </row>
    <row r="12" spans="1:14" s="7" customFormat="1" ht="13.5" customHeight="1">
      <c r="A12" s="11"/>
      <c r="B12" s="11"/>
      <c r="C12" s="361"/>
      <c r="D12" s="361"/>
      <c r="E12" s="361"/>
      <c r="F12" s="362" t="s">
        <v>229</v>
      </c>
      <c r="G12" s="363" t="s">
        <v>229</v>
      </c>
      <c r="H12" s="375" t="s">
        <v>155</v>
      </c>
      <c r="I12" s="376" t="s">
        <v>230</v>
      </c>
      <c r="J12" s="382" t="s">
        <v>231</v>
      </c>
      <c r="K12" s="362" t="s">
        <v>232</v>
      </c>
      <c r="L12" s="383" t="s">
        <v>163</v>
      </c>
      <c r="M12" s="363" t="s">
        <v>233</v>
      </c>
      <c r="N12" s="179"/>
    </row>
    <row r="13" spans="1:14" ht="13.5" customHeight="1">
      <c r="A13" s="4"/>
      <c r="B13" s="4"/>
      <c r="C13" s="361"/>
      <c r="D13" s="361"/>
      <c r="E13" s="361"/>
      <c r="F13" s="362"/>
      <c r="G13" s="363" t="s">
        <v>234</v>
      </c>
      <c r="H13" s="375"/>
      <c r="I13" s="376" t="s">
        <v>235</v>
      </c>
      <c r="J13" s="382" t="s">
        <v>236</v>
      </c>
      <c r="K13" s="362" t="s">
        <v>237</v>
      </c>
      <c r="L13" s="383" t="s">
        <v>238</v>
      </c>
      <c r="M13" s="363"/>
      <c r="N13" s="179"/>
    </row>
    <row r="14" spans="1:14" s="7" customFormat="1" ht="13.5" customHeight="1">
      <c r="A14" s="5"/>
      <c r="B14" s="5"/>
      <c r="C14" s="361"/>
      <c r="D14" s="361"/>
      <c r="E14" s="361"/>
      <c r="F14" s="362"/>
      <c r="G14" s="363"/>
      <c r="H14" s="375"/>
      <c r="I14" s="376"/>
      <c r="J14" s="382" t="s">
        <v>239</v>
      </c>
      <c r="K14" s="362" t="s">
        <v>158</v>
      </c>
      <c r="L14" s="383" t="s">
        <v>240</v>
      </c>
      <c r="M14" s="363"/>
      <c r="N14" s="179"/>
    </row>
    <row r="15" spans="3:14" ht="13.5" customHeight="1">
      <c r="C15" s="361"/>
      <c r="D15" s="361"/>
      <c r="E15" s="361"/>
      <c r="F15" s="362"/>
      <c r="G15" s="363"/>
      <c r="H15" s="375"/>
      <c r="I15" s="376"/>
      <c r="J15" s="382" t="s">
        <v>161</v>
      </c>
      <c r="K15" s="362"/>
      <c r="L15" s="383" t="s">
        <v>241</v>
      </c>
      <c r="M15" s="363"/>
      <c r="N15" s="179"/>
    </row>
    <row r="16" spans="1:14" s="7" customFormat="1" ht="13.5" customHeight="1">
      <c r="A16" s="5"/>
      <c r="B16" s="5"/>
      <c r="C16" s="361"/>
      <c r="D16" s="361"/>
      <c r="E16" s="361"/>
      <c r="F16" s="362"/>
      <c r="G16" s="363"/>
      <c r="H16" s="375"/>
      <c r="I16" s="376"/>
      <c r="J16" s="382"/>
      <c r="K16" s="362"/>
      <c r="L16" s="384" t="s">
        <v>242</v>
      </c>
      <c r="M16" s="363"/>
      <c r="N16" s="179"/>
    </row>
    <row r="17" spans="3:14" ht="13.5" customHeight="1">
      <c r="C17" s="385">
        <v>1</v>
      </c>
      <c r="D17" s="385">
        <v>2</v>
      </c>
      <c r="E17" s="385">
        <v>3</v>
      </c>
      <c r="F17" s="386">
        <v>4</v>
      </c>
      <c r="G17" s="387">
        <v>5</v>
      </c>
      <c r="H17" s="388">
        <v>6</v>
      </c>
      <c r="I17" s="341">
        <v>7</v>
      </c>
      <c r="J17" s="389">
        <v>8</v>
      </c>
      <c r="K17" s="341">
        <v>9</v>
      </c>
      <c r="L17" s="390">
        <v>10</v>
      </c>
      <c r="M17" s="391">
        <v>11</v>
      </c>
      <c r="N17" s="179"/>
    </row>
    <row r="18" spans="3:14" ht="13.5" customHeight="1">
      <c r="C18" s="601" t="s">
        <v>70</v>
      </c>
      <c r="D18" s="602"/>
      <c r="E18" s="502" t="s">
        <v>71</v>
      </c>
      <c r="F18" s="603">
        <f>G18</f>
        <v>4000</v>
      </c>
      <c r="G18" s="604">
        <f>G20</f>
        <v>4000</v>
      </c>
      <c r="H18" s="605">
        <f>H20</f>
        <v>4000</v>
      </c>
      <c r="I18" s="495">
        <v>0</v>
      </c>
      <c r="J18" s="495">
        <f>J20</f>
        <v>4000</v>
      </c>
      <c r="K18" s="495">
        <v>0</v>
      </c>
      <c r="L18" s="606">
        <v>0</v>
      </c>
      <c r="M18" s="607">
        <v>0</v>
      </c>
      <c r="N18" s="179"/>
    </row>
    <row r="19" spans="3:14" ht="13.5" customHeight="1">
      <c r="C19" s="392"/>
      <c r="D19" s="167" t="s">
        <v>72</v>
      </c>
      <c r="E19" s="105" t="s">
        <v>243</v>
      </c>
      <c r="F19" s="393"/>
      <c r="G19" s="394"/>
      <c r="H19" s="395"/>
      <c r="I19" s="95"/>
      <c r="J19" s="95"/>
      <c r="K19" s="95"/>
      <c r="L19" s="396"/>
      <c r="M19" s="397"/>
      <c r="N19" s="179"/>
    </row>
    <row r="20" spans="3:14" s="7" customFormat="1" ht="13.5" customHeight="1">
      <c r="C20" s="608"/>
      <c r="D20" s="167"/>
      <c r="E20" s="105" t="s">
        <v>167</v>
      </c>
      <c r="F20" s="393">
        <v>4000</v>
      </c>
      <c r="G20" s="394">
        <f>H20</f>
        <v>4000</v>
      </c>
      <c r="H20" s="395">
        <f>J20</f>
        <v>4000</v>
      </c>
      <c r="I20" s="95">
        <v>0</v>
      </c>
      <c r="J20" s="95">
        <v>4000</v>
      </c>
      <c r="K20" s="95">
        <v>0</v>
      </c>
      <c r="L20" s="396">
        <v>0</v>
      </c>
      <c r="M20" s="397">
        <v>0</v>
      </c>
      <c r="N20" s="179"/>
    </row>
    <row r="21" spans="1:14" ht="13.5" customHeight="1">
      <c r="A21"/>
      <c r="B21"/>
      <c r="C21" s="502">
        <v>700</v>
      </c>
      <c r="D21" s="494"/>
      <c r="E21" s="494" t="s">
        <v>86</v>
      </c>
      <c r="F21" s="603">
        <f>F22</f>
        <v>125000</v>
      </c>
      <c r="G21" s="604">
        <v>125000</v>
      </c>
      <c r="H21" s="605">
        <f>I21+J21</f>
        <v>125000</v>
      </c>
      <c r="I21" s="495">
        <f>I22</f>
        <v>107000</v>
      </c>
      <c r="J21" s="495">
        <f>J22</f>
        <v>18000</v>
      </c>
      <c r="K21" s="495">
        <v>0</v>
      </c>
      <c r="L21" s="606">
        <v>0</v>
      </c>
      <c r="M21" s="609">
        <v>0</v>
      </c>
      <c r="N21" s="179"/>
    </row>
    <row r="22" spans="1:14" ht="13.5" customHeight="1">
      <c r="A22"/>
      <c r="B22"/>
      <c r="C22" s="112"/>
      <c r="D22" s="107">
        <v>70005</v>
      </c>
      <c r="E22" s="105" t="s">
        <v>87</v>
      </c>
      <c r="F22" s="393">
        <v>125000</v>
      </c>
      <c r="G22" s="394">
        <f>H22</f>
        <v>125000</v>
      </c>
      <c r="H22" s="395">
        <f>I22+J22</f>
        <v>125000</v>
      </c>
      <c r="I22" s="95">
        <v>107000</v>
      </c>
      <c r="J22" s="95">
        <v>18000</v>
      </c>
      <c r="K22" s="95">
        <v>0</v>
      </c>
      <c r="L22" s="396">
        <v>0</v>
      </c>
      <c r="M22" s="398">
        <v>0</v>
      </c>
      <c r="N22" s="179"/>
    </row>
    <row r="23" spans="3:14" s="15" customFormat="1" ht="13.5" customHeight="1">
      <c r="C23" s="494">
        <v>710</v>
      </c>
      <c r="D23" s="494"/>
      <c r="E23" s="494" t="s">
        <v>93</v>
      </c>
      <c r="F23" s="603">
        <f>F24+F25</f>
        <v>536000</v>
      </c>
      <c r="G23" s="604">
        <f>G24+G25</f>
        <v>536000</v>
      </c>
      <c r="H23" s="605">
        <f>SUM(H24:H25)</f>
        <v>536000</v>
      </c>
      <c r="I23" s="495">
        <f>I24+I25</f>
        <v>327400</v>
      </c>
      <c r="J23" s="495">
        <f>SUM(J24:J25)</f>
        <v>208600</v>
      </c>
      <c r="K23" s="495">
        <v>0</v>
      </c>
      <c r="L23" s="606">
        <v>0</v>
      </c>
      <c r="M23" s="610">
        <v>0</v>
      </c>
      <c r="N23" s="399"/>
    </row>
    <row r="24" spans="1:14" ht="13.5" customHeight="1">
      <c r="A24"/>
      <c r="B24"/>
      <c r="C24" s="112"/>
      <c r="D24" s="105">
        <v>71012</v>
      </c>
      <c r="E24" s="94" t="s">
        <v>369</v>
      </c>
      <c r="F24" s="393">
        <v>181000</v>
      </c>
      <c r="G24" s="394">
        <f>H24</f>
        <v>181000</v>
      </c>
      <c r="H24" s="395">
        <f>I24+J24</f>
        <v>181000</v>
      </c>
      <c r="I24" s="95">
        <v>26000</v>
      </c>
      <c r="J24" s="95">
        <v>155000</v>
      </c>
      <c r="K24" s="95">
        <v>0</v>
      </c>
      <c r="L24" s="396">
        <v>0</v>
      </c>
      <c r="M24" s="398">
        <v>0</v>
      </c>
      <c r="N24" s="179"/>
    </row>
    <row r="25" spans="1:14" ht="13.5" customHeight="1">
      <c r="A25"/>
      <c r="B25"/>
      <c r="C25" s="97"/>
      <c r="D25" s="105">
        <v>71015</v>
      </c>
      <c r="E25" s="105" t="s">
        <v>94</v>
      </c>
      <c r="F25" s="393">
        <v>355000</v>
      </c>
      <c r="G25" s="394">
        <f>H25+M25</f>
        <v>355000</v>
      </c>
      <c r="H25" s="395">
        <f>I25+J25</f>
        <v>355000</v>
      </c>
      <c r="I25" s="95">
        <v>301400</v>
      </c>
      <c r="J25" s="95">
        <v>53600</v>
      </c>
      <c r="K25" s="95">
        <v>0</v>
      </c>
      <c r="L25" s="396">
        <v>0</v>
      </c>
      <c r="M25" s="397">
        <v>0</v>
      </c>
      <c r="N25" s="179"/>
    </row>
    <row r="26" spans="1:14" ht="13.5" customHeight="1">
      <c r="A26"/>
      <c r="B26"/>
      <c r="C26" s="494">
        <v>750</v>
      </c>
      <c r="D26" s="494"/>
      <c r="E26" s="494" t="s">
        <v>95</v>
      </c>
      <c r="F26" s="603">
        <f>F27+F28</f>
        <v>65900</v>
      </c>
      <c r="G26" s="604">
        <f>G27+G28</f>
        <v>65900</v>
      </c>
      <c r="H26" s="605">
        <f>I26+J26+K26</f>
        <v>65900</v>
      </c>
      <c r="I26" s="495">
        <f>I27+I28</f>
        <v>53500</v>
      </c>
      <c r="J26" s="495">
        <f>J28</f>
        <v>5900</v>
      </c>
      <c r="K26" s="495">
        <f>K28</f>
        <v>6500</v>
      </c>
      <c r="L26" s="606">
        <v>0</v>
      </c>
      <c r="M26" s="609">
        <v>0</v>
      </c>
      <c r="N26" s="179"/>
    </row>
    <row r="27" spans="1:14" ht="13.5" customHeight="1">
      <c r="A27" s="6"/>
      <c r="B27" s="6"/>
      <c r="C27" s="97"/>
      <c r="D27" s="107">
        <v>75011</v>
      </c>
      <c r="E27" s="94" t="s">
        <v>96</v>
      </c>
      <c r="F27" s="393">
        <v>42900</v>
      </c>
      <c r="G27" s="394">
        <f>H27</f>
        <v>42900</v>
      </c>
      <c r="H27" s="395">
        <f>I27</f>
        <v>42900</v>
      </c>
      <c r="I27" s="95">
        <v>42900</v>
      </c>
      <c r="J27" s="95">
        <v>0</v>
      </c>
      <c r="K27" s="95">
        <v>0</v>
      </c>
      <c r="L27" s="396">
        <v>0</v>
      </c>
      <c r="M27" s="398">
        <v>0</v>
      </c>
      <c r="N27" s="179"/>
    </row>
    <row r="28" spans="1:14" ht="13.5" customHeight="1">
      <c r="A28" s="6"/>
      <c r="B28" s="6"/>
      <c r="C28" s="112"/>
      <c r="D28" s="105">
        <v>75045</v>
      </c>
      <c r="E28" s="105" t="s">
        <v>98</v>
      </c>
      <c r="F28" s="393">
        <v>23000</v>
      </c>
      <c r="G28" s="394">
        <f>H28</f>
        <v>23000</v>
      </c>
      <c r="H28" s="395">
        <f>I28+J28+K28</f>
        <v>23000</v>
      </c>
      <c r="I28" s="95">
        <v>10600</v>
      </c>
      <c r="J28" s="95">
        <v>5900</v>
      </c>
      <c r="K28" s="95">
        <v>6500</v>
      </c>
      <c r="L28" s="396">
        <v>0</v>
      </c>
      <c r="M28" s="398">
        <v>0</v>
      </c>
      <c r="N28" s="179"/>
    </row>
    <row r="29" spans="3:14" s="7" customFormat="1" ht="13.5" customHeight="1">
      <c r="C29" s="611">
        <v>754</v>
      </c>
      <c r="D29" s="612"/>
      <c r="E29" s="613" t="s">
        <v>244</v>
      </c>
      <c r="F29" s="614">
        <v>3504000</v>
      </c>
      <c r="G29" s="615">
        <v>3504000</v>
      </c>
      <c r="H29" s="616">
        <f>I29+J29+K29</f>
        <v>3504000</v>
      </c>
      <c r="I29" s="617">
        <v>3048079</v>
      </c>
      <c r="J29" s="617">
        <v>274921</v>
      </c>
      <c r="K29" s="617">
        <v>181000</v>
      </c>
      <c r="L29" s="618">
        <v>0</v>
      </c>
      <c r="M29" s="619">
        <v>0</v>
      </c>
      <c r="N29" s="179"/>
    </row>
    <row r="30" spans="3:14" s="10" customFormat="1" ht="13.5" customHeight="1">
      <c r="C30" s="166"/>
      <c r="D30" s="107">
        <v>75411</v>
      </c>
      <c r="E30" s="400" t="s">
        <v>103</v>
      </c>
      <c r="F30" s="729">
        <v>3504000</v>
      </c>
      <c r="G30" s="394">
        <f>H30</f>
        <v>3504000</v>
      </c>
      <c r="H30" s="395">
        <f>I30+J30+K30</f>
        <v>3504000</v>
      </c>
      <c r="I30" s="95">
        <v>3048079</v>
      </c>
      <c r="J30" s="95">
        <v>274921</v>
      </c>
      <c r="K30" s="95">
        <v>181000</v>
      </c>
      <c r="L30" s="396"/>
      <c r="M30" s="397"/>
      <c r="N30" s="399"/>
    </row>
    <row r="31" spans="3:14" s="10" customFormat="1" ht="13.5" customHeight="1">
      <c r="C31" s="494">
        <v>755</v>
      </c>
      <c r="D31" s="494"/>
      <c r="E31" s="494" t="s">
        <v>420</v>
      </c>
      <c r="F31" s="495">
        <v>125208</v>
      </c>
      <c r="G31" s="731">
        <f>H31</f>
        <v>125208</v>
      </c>
      <c r="H31" s="605">
        <f>H32</f>
        <v>125208</v>
      </c>
      <c r="I31" s="495">
        <v>0</v>
      </c>
      <c r="J31" s="495">
        <f>J32</f>
        <v>125208</v>
      </c>
      <c r="K31" s="495">
        <v>0</v>
      </c>
      <c r="L31" s="606">
        <v>0</v>
      </c>
      <c r="M31" s="610">
        <v>0</v>
      </c>
      <c r="N31" s="399"/>
    </row>
    <row r="32" spans="3:14" s="10" customFormat="1" ht="13.5" customHeight="1">
      <c r="C32" s="97"/>
      <c r="D32" s="107">
        <v>75515</v>
      </c>
      <c r="E32" s="400" t="s">
        <v>421</v>
      </c>
      <c r="F32" s="730">
        <v>125208</v>
      </c>
      <c r="G32" s="394">
        <f>H32</f>
        <v>125208</v>
      </c>
      <c r="H32" s="395">
        <f>J32</f>
        <v>125208</v>
      </c>
      <c r="I32" s="95">
        <v>0</v>
      </c>
      <c r="J32" s="95">
        <v>125208</v>
      </c>
      <c r="K32" s="95">
        <v>0</v>
      </c>
      <c r="L32" s="396">
        <v>0</v>
      </c>
      <c r="M32" s="397">
        <v>0</v>
      </c>
      <c r="N32" s="399"/>
    </row>
    <row r="33" spans="3:14" s="10" customFormat="1" ht="13.5" customHeight="1">
      <c r="C33" s="494">
        <v>851</v>
      </c>
      <c r="D33" s="494"/>
      <c r="E33" s="494" t="s">
        <v>121</v>
      </c>
      <c r="F33" s="603">
        <f>F36</f>
        <v>1906000</v>
      </c>
      <c r="G33" s="604">
        <f>G36</f>
        <v>1906000</v>
      </c>
      <c r="H33" s="605">
        <f>H36</f>
        <v>1906000</v>
      </c>
      <c r="I33" s="495">
        <v>0</v>
      </c>
      <c r="J33" s="495">
        <f>J36</f>
        <v>1906000</v>
      </c>
      <c r="K33" s="495">
        <v>0</v>
      </c>
      <c r="L33" s="606">
        <v>0</v>
      </c>
      <c r="M33" s="607">
        <v>0</v>
      </c>
      <c r="N33" s="399"/>
    </row>
    <row r="34" spans="1:14" ht="13.5" customHeight="1">
      <c r="A34"/>
      <c r="B34"/>
      <c r="C34" s="166"/>
      <c r="D34" s="105">
        <v>85156</v>
      </c>
      <c r="E34" s="94" t="s">
        <v>245</v>
      </c>
      <c r="F34" s="393"/>
      <c r="G34" s="394"/>
      <c r="H34" s="395"/>
      <c r="I34" s="95"/>
      <c r="J34" s="95"/>
      <c r="K34" s="95"/>
      <c r="L34" s="396"/>
      <c r="M34" s="397"/>
      <c r="N34" s="179"/>
    </row>
    <row r="35" spans="1:14" ht="13.5" customHeight="1">
      <c r="A35"/>
      <c r="B35"/>
      <c r="C35" s="97"/>
      <c r="D35" s="107"/>
      <c r="E35" s="94" t="s">
        <v>246</v>
      </c>
      <c r="F35" s="393"/>
      <c r="G35" s="394"/>
      <c r="H35" s="395"/>
      <c r="I35" s="95"/>
      <c r="J35" s="95"/>
      <c r="K35" s="95"/>
      <c r="L35" s="396"/>
      <c r="M35" s="397"/>
      <c r="N35" s="179"/>
    </row>
    <row r="36" spans="3:14" ht="13.5" customHeight="1" thickBot="1">
      <c r="C36" s="113"/>
      <c r="D36" s="150"/>
      <c r="E36" s="94" t="s">
        <v>247</v>
      </c>
      <c r="F36" s="393">
        <v>1906000</v>
      </c>
      <c r="G36" s="401">
        <f>H36</f>
        <v>1906000</v>
      </c>
      <c r="H36" s="402">
        <f>J36</f>
        <v>1906000</v>
      </c>
      <c r="I36" s="403"/>
      <c r="J36" s="403">
        <v>1906000</v>
      </c>
      <c r="K36" s="403">
        <v>0</v>
      </c>
      <c r="L36" s="404">
        <v>0</v>
      </c>
      <c r="M36" s="405">
        <v>0</v>
      </c>
      <c r="N36" s="179"/>
    </row>
    <row r="37" spans="3:14" ht="13.5" customHeight="1">
      <c r="C37" s="143"/>
      <c r="D37" s="406"/>
      <c r="E37" s="406"/>
      <c r="F37" s="296"/>
      <c r="G37" s="296"/>
      <c r="H37" s="296"/>
      <c r="I37" s="296"/>
      <c r="J37" s="296"/>
      <c r="K37" s="296"/>
      <c r="L37" s="297"/>
      <c r="M37" s="297"/>
      <c r="N37" s="179"/>
    </row>
    <row r="38" spans="3:14" ht="13.5" customHeight="1">
      <c r="C38" s="143"/>
      <c r="D38" s="406"/>
      <c r="E38" s="406"/>
      <c r="F38" s="296"/>
      <c r="G38" s="296"/>
      <c r="H38" s="296"/>
      <c r="I38" s="296"/>
      <c r="J38" s="296"/>
      <c r="K38" s="296"/>
      <c r="L38" s="297"/>
      <c r="M38" s="297"/>
      <c r="N38" s="179"/>
    </row>
    <row r="39" spans="3:14" ht="13.5" customHeight="1">
      <c r="C39" s="143"/>
      <c r="D39" s="406"/>
      <c r="E39" s="406"/>
      <c r="F39" s="296"/>
      <c r="G39" s="296"/>
      <c r="H39" s="296"/>
      <c r="I39" s="296"/>
      <c r="J39" s="296"/>
      <c r="K39" s="296"/>
      <c r="L39" s="297"/>
      <c r="M39" s="297"/>
      <c r="N39" s="179"/>
    </row>
    <row r="40" spans="3:14" ht="13.5" customHeight="1">
      <c r="C40" s="143"/>
      <c r="D40" s="406"/>
      <c r="E40" s="406"/>
      <c r="F40" s="660"/>
      <c r="G40" s="530" t="s">
        <v>486</v>
      </c>
      <c r="H40" s="660"/>
      <c r="I40" s="296"/>
      <c r="J40" s="296"/>
      <c r="K40" s="296"/>
      <c r="L40" s="297"/>
      <c r="M40" s="297"/>
      <c r="N40" s="179"/>
    </row>
    <row r="41" spans="3:14" ht="13.5" customHeight="1" thickBot="1">
      <c r="C41" s="407"/>
      <c r="D41" s="407"/>
      <c r="E41" s="407"/>
      <c r="F41" s="408"/>
      <c r="G41" s="327"/>
      <c r="H41" s="408"/>
      <c r="I41" s="408"/>
      <c r="J41" s="408"/>
      <c r="K41" s="408"/>
      <c r="L41" s="409"/>
      <c r="M41" s="409"/>
      <c r="N41" s="179"/>
    </row>
    <row r="42" spans="3:14" ht="13.5" customHeight="1" thickBot="1">
      <c r="C42" s="114"/>
      <c r="D42" s="114"/>
      <c r="E42" s="114"/>
      <c r="F42" s="410"/>
      <c r="G42" s="411"/>
      <c r="H42" s="412"/>
      <c r="I42" s="412" t="s">
        <v>222</v>
      </c>
      <c r="J42" s="412"/>
      <c r="K42" s="413"/>
      <c r="L42" s="414"/>
      <c r="M42" s="415"/>
      <c r="N42" s="179"/>
    </row>
    <row r="43" spans="3:14" ht="13.5" customHeight="1">
      <c r="C43" s="416"/>
      <c r="D43" s="416"/>
      <c r="E43" s="416"/>
      <c r="F43" s="417"/>
      <c r="G43" s="418"/>
      <c r="H43" s="412"/>
      <c r="I43" s="419" t="s">
        <v>142</v>
      </c>
      <c r="J43" s="420"/>
      <c r="K43" s="421"/>
      <c r="L43" s="415"/>
      <c r="M43" s="422"/>
      <c r="N43" s="179"/>
    </row>
    <row r="44" spans="3:14" ht="13.5" customHeight="1">
      <c r="C44" s="416"/>
      <c r="D44" s="416"/>
      <c r="E44" s="416"/>
      <c r="F44" s="417"/>
      <c r="G44" s="418"/>
      <c r="H44" s="423"/>
      <c r="I44" s="424" t="s">
        <v>223</v>
      </c>
      <c r="J44" s="425"/>
      <c r="K44" s="426"/>
      <c r="L44" s="427" t="s">
        <v>147</v>
      </c>
      <c r="M44" s="428"/>
      <c r="N44" s="179"/>
    </row>
    <row r="45" spans="3:14" ht="13.5" customHeight="1">
      <c r="C45" s="416"/>
      <c r="D45" s="416"/>
      <c r="E45" s="416"/>
      <c r="F45" s="417"/>
      <c r="G45" s="418"/>
      <c r="H45" s="429"/>
      <c r="I45" s="429"/>
      <c r="J45" s="430"/>
      <c r="K45" s="431"/>
      <c r="L45" s="432" t="s">
        <v>153</v>
      </c>
      <c r="M45" s="433"/>
      <c r="N45" s="179"/>
    </row>
    <row r="46" spans="3:14" ht="13.5" customHeight="1">
      <c r="C46" s="416" t="s">
        <v>1</v>
      </c>
      <c r="D46" s="416" t="s">
        <v>224</v>
      </c>
      <c r="E46" s="416" t="s">
        <v>143</v>
      </c>
      <c r="F46" s="417" t="s">
        <v>225</v>
      </c>
      <c r="G46" s="418" t="s">
        <v>148</v>
      </c>
      <c r="H46" s="429" t="s">
        <v>148</v>
      </c>
      <c r="I46" s="434" t="s">
        <v>226</v>
      </c>
      <c r="J46" s="430" t="s">
        <v>148</v>
      </c>
      <c r="K46" s="431" t="s">
        <v>227</v>
      </c>
      <c r="L46" s="432" t="s">
        <v>228</v>
      </c>
      <c r="M46" s="433" t="s">
        <v>6</v>
      </c>
      <c r="N46" s="179"/>
    </row>
    <row r="47" spans="3:14" ht="13.5" customHeight="1">
      <c r="C47" s="416"/>
      <c r="D47" s="416"/>
      <c r="E47" s="416"/>
      <c r="F47" s="417" t="s">
        <v>229</v>
      </c>
      <c r="G47" s="418" t="s">
        <v>229</v>
      </c>
      <c r="H47" s="429" t="s">
        <v>155</v>
      </c>
      <c r="I47" s="429" t="s">
        <v>230</v>
      </c>
      <c r="J47" s="435" t="s">
        <v>231</v>
      </c>
      <c r="K47" s="417" t="s">
        <v>232</v>
      </c>
      <c r="L47" s="384" t="s">
        <v>163</v>
      </c>
      <c r="M47" s="418" t="s">
        <v>233</v>
      </c>
      <c r="N47" s="179"/>
    </row>
    <row r="48" spans="3:14" ht="13.5" customHeight="1">
      <c r="C48" s="416"/>
      <c r="D48" s="416"/>
      <c r="E48" s="416"/>
      <c r="F48" s="417"/>
      <c r="G48" s="418" t="s">
        <v>234</v>
      </c>
      <c r="H48" s="429"/>
      <c r="I48" s="429" t="s">
        <v>235</v>
      </c>
      <c r="J48" s="435" t="s">
        <v>236</v>
      </c>
      <c r="K48" s="417" t="s">
        <v>237</v>
      </c>
      <c r="L48" s="384" t="s">
        <v>238</v>
      </c>
      <c r="M48" s="418"/>
      <c r="N48" s="179"/>
    </row>
    <row r="49" spans="3:14" ht="13.5" customHeight="1">
      <c r="C49" s="416"/>
      <c r="D49" s="416"/>
      <c r="E49" s="416"/>
      <c r="F49" s="417"/>
      <c r="G49" s="418"/>
      <c r="H49" s="429"/>
      <c r="I49" s="429"/>
      <c r="J49" s="435" t="s">
        <v>239</v>
      </c>
      <c r="K49" s="417" t="s">
        <v>158</v>
      </c>
      <c r="L49" s="384" t="s">
        <v>240</v>
      </c>
      <c r="M49" s="418"/>
      <c r="N49" s="179"/>
    </row>
    <row r="50" spans="3:14" ht="13.5" customHeight="1">
      <c r="C50" s="416"/>
      <c r="D50" s="416"/>
      <c r="E50" s="416"/>
      <c r="F50" s="417"/>
      <c r="G50" s="418"/>
      <c r="H50" s="429"/>
      <c r="I50" s="429"/>
      <c r="J50" s="435" t="s">
        <v>161</v>
      </c>
      <c r="K50" s="417"/>
      <c r="L50" s="384" t="s">
        <v>241</v>
      </c>
      <c r="M50" s="418"/>
      <c r="N50" s="179"/>
    </row>
    <row r="51" spans="3:14" ht="13.5" customHeight="1">
      <c r="C51" s="416"/>
      <c r="D51" s="416"/>
      <c r="E51" s="416"/>
      <c r="F51" s="417"/>
      <c r="G51" s="418"/>
      <c r="H51" s="429"/>
      <c r="I51" s="429"/>
      <c r="J51" s="435"/>
      <c r="K51" s="417"/>
      <c r="L51" s="384" t="s">
        <v>242</v>
      </c>
      <c r="M51" s="418"/>
      <c r="N51" s="179"/>
    </row>
    <row r="52" spans="3:14" ht="13.5" customHeight="1">
      <c r="C52" s="436">
        <v>1</v>
      </c>
      <c r="D52" s="436">
        <v>2</v>
      </c>
      <c r="E52" s="436">
        <v>3</v>
      </c>
      <c r="F52" s="437">
        <v>4</v>
      </c>
      <c r="G52" s="438">
        <v>5</v>
      </c>
      <c r="H52" s="439">
        <v>6</v>
      </c>
      <c r="I52" s="440">
        <v>7</v>
      </c>
      <c r="J52" s="441">
        <v>8</v>
      </c>
      <c r="K52" s="440">
        <v>9</v>
      </c>
      <c r="L52" s="390">
        <v>10</v>
      </c>
      <c r="M52" s="442">
        <v>11</v>
      </c>
      <c r="N52" s="179"/>
    </row>
    <row r="53" spans="3:14" ht="13.5" customHeight="1">
      <c r="C53" s="498">
        <v>852</v>
      </c>
      <c r="D53" s="494"/>
      <c r="E53" s="505" t="s">
        <v>124</v>
      </c>
      <c r="F53" s="620">
        <v>0</v>
      </c>
      <c r="G53" s="621">
        <v>0</v>
      </c>
      <c r="H53" s="622">
        <v>0</v>
      </c>
      <c r="I53" s="506">
        <v>0</v>
      </c>
      <c r="J53" s="506">
        <v>0</v>
      </c>
      <c r="K53" s="506">
        <v>0</v>
      </c>
      <c r="L53" s="623">
        <v>0</v>
      </c>
      <c r="M53" s="624">
        <v>0</v>
      </c>
      <c r="N53" s="179"/>
    </row>
    <row r="54" spans="3:14" ht="13.5" customHeight="1">
      <c r="C54" s="105"/>
      <c r="D54" s="443">
        <v>85205</v>
      </c>
      <c r="E54" s="444" t="s">
        <v>248</v>
      </c>
      <c r="F54" s="393"/>
      <c r="G54" s="394"/>
      <c r="H54" s="445"/>
      <c r="I54" s="95"/>
      <c r="J54" s="95"/>
      <c r="K54" s="95"/>
      <c r="L54" s="396"/>
      <c r="M54" s="446"/>
      <c r="N54" s="179"/>
    </row>
    <row r="55" spans="3:14" ht="13.5" customHeight="1">
      <c r="C55" s="447"/>
      <c r="D55" s="443"/>
      <c r="E55" s="444" t="s">
        <v>249</v>
      </c>
      <c r="F55" s="448">
        <v>0</v>
      </c>
      <c r="G55" s="449">
        <v>0</v>
      </c>
      <c r="H55" s="450">
        <v>0</v>
      </c>
      <c r="I55" s="451">
        <v>0</v>
      </c>
      <c r="J55" s="451">
        <v>0</v>
      </c>
      <c r="K55" s="451">
        <v>0</v>
      </c>
      <c r="L55" s="452">
        <v>0</v>
      </c>
      <c r="M55" s="453">
        <v>0</v>
      </c>
      <c r="N55" s="179"/>
    </row>
    <row r="56" spans="3:14" ht="13.5" customHeight="1">
      <c r="C56" s="625">
        <v>853</v>
      </c>
      <c r="D56" s="612"/>
      <c r="E56" s="626" t="s">
        <v>250</v>
      </c>
      <c r="F56" s="627">
        <v>111000</v>
      </c>
      <c r="G56" s="628">
        <f>H56</f>
        <v>111000</v>
      </c>
      <c r="H56" s="629">
        <f>I56+J56+K56</f>
        <v>111000</v>
      </c>
      <c r="I56" s="630">
        <v>95446</v>
      </c>
      <c r="J56" s="630">
        <v>15304</v>
      </c>
      <c r="K56" s="630">
        <v>250</v>
      </c>
      <c r="L56" s="631">
        <v>0</v>
      </c>
      <c r="M56" s="632">
        <v>0</v>
      </c>
      <c r="N56" s="179"/>
    </row>
    <row r="57" spans="3:14" ht="13.5" customHeight="1">
      <c r="C57" s="97"/>
      <c r="D57" s="107">
        <v>85321</v>
      </c>
      <c r="E57" s="107" t="s">
        <v>131</v>
      </c>
      <c r="F57" s="454">
        <v>111000</v>
      </c>
      <c r="G57" s="732">
        <f>H57</f>
        <v>111000</v>
      </c>
      <c r="H57" s="733">
        <f>I57+J57+K57</f>
        <v>111000</v>
      </c>
      <c r="I57" s="169">
        <v>95446</v>
      </c>
      <c r="J57" s="169">
        <v>15304</v>
      </c>
      <c r="K57" s="169">
        <v>250</v>
      </c>
      <c r="L57" s="734">
        <v>0</v>
      </c>
      <c r="M57" s="735">
        <v>0</v>
      </c>
      <c r="N57" s="179"/>
    </row>
    <row r="58" spans="3:14" ht="13.5" customHeight="1">
      <c r="C58" s="494">
        <v>855</v>
      </c>
      <c r="D58" s="494"/>
      <c r="E58" s="494" t="s">
        <v>415</v>
      </c>
      <c r="F58" s="495">
        <v>666000</v>
      </c>
      <c r="G58" s="731">
        <f>H58</f>
        <v>666000</v>
      </c>
      <c r="H58" s="741">
        <f>I58+J58+K58</f>
        <v>666000</v>
      </c>
      <c r="I58" s="495">
        <f>I59</f>
        <v>3056</v>
      </c>
      <c r="J58" s="495">
        <f>J59</f>
        <v>3604</v>
      </c>
      <c r="K58" s="495">
        <f>K59</f>
        <v>659340</v>
      </c>
      <c r="L58" s="606">
        <v>0</v>
      </c>
      <c r="M58" s="742">
        <v>0</v>
      </c>
      <c r="N58" s="179"/>
    </row>
    <row r="59" spans="3:14" ht="13.5" customHeight="1">
      <c r="C59" s="110"/>
      <c r="D59" s="94">
        <v>85508</v>
      </c>
      <c r="E59" s="107" t="s">
        <v>448</v>
      </c>
      <c r="F59" s="454">
        <v>666000</v>
      </c>
      <c r="G59" s="736">
        <f>H59</f>
        <v>666000</v>
      </c>
      <c r="H59" s="737">
        <f>I59+J59+K59</f>
        <v>666000</v>
      </c>
      <c r="I59" s="738">
        <v>3056</v>
      </c>
      <c r="J59" s="738">
        <v>3604</v>
      </c>
      <c r="K59" s="738">
        <v>659340</v>
      </c>
      <c r="L59" s="739">
        <v>0</v>
      </c>
      <c r="M59" s="740">
        <v>0</v>
      </c>
      <c r="N59" s="179"/>
    </row>
    <row r="60" spans="3:14" ht="13.5" customHeight="1" thickBot="1">
      <c r="C60" s="633"/>
      <c r="D60" s="634"/>
      <c r="E60" s="494" t="s">
        <v>10</v>
      </c>
      <c r="F60" s="603">
        <f>F18+F21+F23+F26+F29+F33+F53+F56+F31+F58</f>
        <v>7043108</v>
      </c>
      <c r="G60" s="635">
        <f>G18+G21+G23+G26+G29+G33+G53+G56+G58+G31</f>
        <v>7043108</v>
      </c>
      <c r="H60" s="636">
        <f>I60+J60+K60</f>
        <v>7043108</v>
      </c>
      <c r="I60" s="637">
        <f>I18+I21+I23+I26+I29+I33+I53+I56+I58</f>
        <v>3634481</v>
      </c>
      <c r="J60" s="637">
        <f>J18+J21+J23+J26+J29+J31+J33+J53+J56+J58</f>
        <v>2561537</v>
      </c>
      <c r="K60" s="637">
        <f>K18+K21+K23+K26+K29+K33+K53+K56+K58</f>
        <v>847090</v>
      </c>
      <c r="L60" s="638">
        <v>0</v>
      </c>
      <c r="M60" s="639">
        <v>0</v>
      </c>
      <c r="N60" s="179"/>
    </row>
    <row r="61" spans="3:14" ht="13.5" customHeight="1">
      <c r="C61" s="174"/>
      <c r="D61" s="174"/>
      <c r="E61" s="174"/>
      <c r="F61" s="175"/>
      <c r="G61" s="175"/>
      <c r="H61" s="175"/>
      <c r="I61" s="175"/>
      <c r="J61" s="175"/>
      <c r="K61" s="175"/>
      <c r="L61" s="455"/>
      <c r="M61" s="455"/>
      <c r="N61" s="179"/>
    </row>
    <row r="62" spans="3:14" ht="13.5" customHeight="1">
      <c r="C62" s="70"/>
      <c r="D62" s="70"/>
      <c r="E62" s="70"/>
      <c r="F62" s="71"/>
      <c r="G62" s="71"/>
      <c r="H62" s="71"/>
      <c r="I62" s="71"/>
      <c r="J62" s="71"/>
      <c r="K62" s="71"/>
      <c r="L62" s="456"/>
      <c r="M62" s="456"/>
      <c r="N62" s="179"/>
    </row>
    <row r="63" spans="3:14" ht="13.5" customHeight="1">
      <c r="C63" s="70"/>
      <c r="D63" s="70"/>
      <c r="E63" s="70"/>
      <c r="F63" s="71"/>
      <c r="G63" s="71"/>
      <c r="H63" s="71"/>
      <c r="I63" s="71"/>
      <c r="J63" s="71"/>
      <c r="K63" s="71"/>
      <c r="L63" s="456"/>
      <c r="M63" s="456"/>
      <c r="N63" s="179"/>
    </row>
    <row r="64" spans="3:14" ht="13.5" customHeight="1">
      <c r="C64" s="70"/>
      <c r="D64" s="70"/>
      <c r="E64" s="70"/>
      <c r="F64" s="71"/>
      <c r="G64" s="71"/>
      <c r="H64" s="71"/>
      <c r="I64" s="71"/>
      <c r="J64" s="71"/>
      <c r="K64" s="71"/>
      <c r="L64" s="456"/>
      <c r="M64" s="456"/>
      <c r="N64" s="179"/>
    </row>
    <row r="65" spans="3:14" ht="13.5" customHeight="1">
      <c r="C65" s="70"/>
      <c r="D65" s="70"/>
      <c r="E65" s="70"/>
      <c r="F65" s="71"/>
      <c r="G65" s="71"/>
      <c r="H65" s="71"/>
      <c r="I65" s="71"/>
      <c r="J65" s="71"/>
      <c r="K65" s="71"/>
      <c r="L65" s="456"/>
      <c r="M65" s="456"/>
      <c r="N65" s="179"/>
    </row>
    <row r="66" spans="3:14" ht="13.5" customHeight="1">
      <c r="C66" s="70"/>
      <c r="D66" s="70"/>
      <c r="E66" s="70"/>
      <c r="F66" s="71"/>
      <c r="G66" s="71"/>
      <c r="H66" s="71"/>
      <c r="I66" s="71"/>
      <c r="J66" s="71"/>
      <c r="K66" s="71"/>
      <c r="L66" s="456"/>
      <c r="M66" s="456"/>
      <c r="N66" s="179"/>
    </row>
    <row r="67" spans="3:14" ht="13.5" customHeight="1">
      <c r="C67" s="70"/>
      <c r="D67" s="70"/>
      <c r="E67" s="70"/>
      <c r="F67" s="71"/>
      <c r="G67" s="71"/>
      <c r="H67" s="71"/>
      <c r="I67" s="71"/>
      <c r="J67" s="71"/>
      <c r="K67" s="71"/>
      <c r="L67" s="456"/>
      <c r="M67" s="456"/>
      <c r="N67" s="179"/>
    </row>
    <row r="68" spans="3:14" ht="13.5" customHeight="1">
      <c r="C68" s="70"/>
      <c r="D68" s="70"/>
      <c r="E68" s="70"/>
      <c r="F68" s="71"/>
      <c r="G68" s="71"/>
      <c r="H68" s="71"/>
      <c r="I68" s="71"/>
      <c r="J68" s="71"/>
      <c r="K68" s="71"/>
      <c r="L68" s="456"/>
      <c r="M68" s="456"/>
      <c r="N68" s="179"/>
    </row>
    <row r="69" spans="3:14" ht="13.5" customHeight="1">
      <c r="C69" s="70"/>
      <c r="D69" s="70"/>
      <c r="E69" s="70"/>
      <c r="F69" s="71"/>
      <c r="G69" s="71"/>
      <c r="H69" s="71"/>
      <c r="I69" s="71"/>
      <c r="J69" s="71"/>
      <c r="K69" s="71"/>
      <c r="L69" s="456"/>
      <c r="M69" s="456"/>
      <c r="N69" s="179"/>
    </row>
    <row r="70" spans="3:14" ht="13.5" customHeight="1">
      <c r="C70" s="70"/>
      <c r="D70" s="70"/>
      <c r="E70" s="70"/>
      <c r="F70" s="71"/>
      <c r="G70" s="71"/>
      <c r="H70" s="71"/>
      <c r="I70" s="71"/>
      <c r="J70" s="71"/>
      <c r="K70" s="71"/>
      <c r="L70" s="456"/>
      <c r="M70" s="456"/>
      <c r="N70" s="179"/>
    </row>
    <row r="71" spans="3:14" ht="13.5" customHeight="1">
      <c r="C71" s="70"/>
      <c r="D71" s="70"/>
      <c r="E71" s="70"/>
      <c r="F71" s="71"/>
      <c r="G71" s="71"/>
      <c r="H71" s="71"/>
      <c r="I71" s="71"/>
      <c r="J71" s="71"/>
      <c r="K71" s="71"/>
      <c r="L71" s="456"/>
      <c r="M71" s="456"/>
      <c r="N71" s="179"/>
    </row>
    <row r="72" spans="3:14" ht="13.5" customHeight="1">
      <c r="C72" s="70"/>
      <c r="D72" s="70"/>
      <c r="E72" s="70"/>
      <c r="F72" s="71"/>
      <c r="G72" s="71"/>
      <c r="H72" s="71"/>
      <c r="I72" s="71"/>
      <c r="J72" s="71"/>
      <c r="K72" s="71"/>
      <c r="L72" s="456"/>
      <c r="M72" s="456"/>
      <c r="N72" s="179"/>
    </row>
    <row r="73" spans="3:14" ht="13.5" customHeight="1">
      <c r="C73" s="70"/>
      <c r="D73" s="70"/>
      <c r="E73" s="70"/>
      <c r="F73" s="71"/>
      <c r="G73" s="71"/>
      <c r="H73" s="71"/>
      <c r="I73" s="71"/>
      <c r="J73" s="71"/>
      <c r="K73" s="71"/>
      <c r="L73" s="456"/>
      <c r="M73" s="456"/>
      <c r="N73" s="179"/>
    </row>
    <row r="74" spans="3:14" ht="13.5" customHeight="1">
      <c r="C74" s="70"/>
      <c r="D74" s="70"/>
      <c r="E74" s="70"/>
      <c r="F74" s="71"/>
      <c r="G74" s="71"/>
      <c r="H74" s="71"/>
      <c r="I74" s="71"/>
      <c r="J74" s="71"/>
      <c r="K74" s="71"/>
      <c r="L74" s="456"/>
      <c r="M74" s="456"/>
      <c r="N74" s="179"/>
    </row>
    <row r="75" spans="3:14" ht="13.5" customHeight="1">
      <c r="C75" s="70"/>
      <c r="D75" s="70"/>
      <c r="E75" s="70"/>
      <c r="F75" s="71"/>
      <c r="G75" s="73"/>
      <c r="H75" s="71"/>
      <c r="I75" s="71"/>
      <c r="J75" s="71"/>
      <c r="K75" s="71"/>
      <c r="L75" s="456"/>
      <c r="M75" s="456"/>
      <c r="N75" s="179"/>
    </row>
    <row r="76" spans="3:14" ht="13.5" customHeight="1">
      <c r="C76" s="70"/>
      <c r="D76" s="70"/>
      <c r="E76" s="70"/>
      <c r="F76" s="71"/>
      <c r="G76" s="71"/>
      <c r="H76" s="71"/>
      <c r="I76" s="71"/>
      <c r="J76" s="71"/>
      <c r="K76" s="71"/>
      <c r="L76" s="456"/>
      <c r="M76" s="456"/>
      <c r="N76" s="179"/>
    </row>
    <row r="77" spans="3:14" ht="13.5" customHeight="1">
      <c r="C77" s="70"/>
      <c r="D77" s="70"/>
      <c r="E77" s="70"/>
      <c r="F77" s="71"/>
      <c r="G77" s="71"/>
      <c r="H77" s="71"/>
      <c r="I77" s="71"/>
      <c r="J77" s="71"/>
      <c r="K77" s="71"/>
      <c r="L77" s="71"/>
      <c r="M77" s="70"/>
      <c r="N77" s="179"/>
    </row>
    <row r="78" spans="3:14" ht="13.5" customHeight="1">
      <c r="C78" s="70"/>
      <c r="D78" s="70"/>
      <c r="E78" s="70"/>
      <c r="F78" s="71"/>
      <c r="G78" s="71"/>
      <c r="H78" s="71"/>
      <c r="I78" s="71"/>
      <c r="J78" s="71"/>
      <c r="K78" s="71"/>
      <c r="L78" s="71"/>
      <c r="M78" s="70"/>
      <c r="N78" s="179"/>
    </row>
    <row r="79" spans="3:14" ht="13.5" customHeight="1">
      <c r="C79" s="70"/>
      <c r="D79" s="70"/>
      <c r="E79" s="70"/>
      <c r="F79" s="71"/>
      <c r="G79" s="71"/>
      <c r="H79" s="71"/>
      <c r="I79" s="71"/>
      <c r="J79" s="71"/>
      <c r="K79" s="71"/>
      <c r="L79" s="71"/>
      <c r="M79" s="70"/>
      <c r="N79" s="179"/>
    </row>
    <row r="80" spans="3:14" ht="13.5" customHeight="1">
      <c r="C80" s="70"/>
      <c r="D80" s="70"/>
      <c r="E80" s="70"/>
      <c r="F80" s="71"/>
      <c r="G80" s="661" t="s">
        <v>354</v>
      </c>
      <c r="H80" s="661"/>
      <c r="I80" s="71"/>
      <c r="J80" s="71"/>
      <c r="K80" s="71"/>
      <c r="L80" s="71"/>
      <c r="M80" s="70"/>
      <c r="N80" s="179"/>
    </row>
    <row r="81" spans="3:14" ht="13.5" customHeight="1">
      <c r="C81" s="70"/>
      <c r="D81" s="70"/>
      <c r="E81" s="70"/>
      <c r="F81" s="71"/>
      <c r="G81" s="73"/>
      <c r="H81" s="73"/>
      <c r="I81" s="71"/>
      <c r="J81" s="71"/>
      <c r="K81" s="71"/>
      <c r="L81" s="71"/>
      <c r="M81" s="70"/>
      <c r="N81" s="179"/>
    </row>
    <row r="82" spans="3:14" ht="13.5" customHeight="1">
      <c r="C82" s="70"/>
      <c r="D82" s="70"/>
      <c r="E82" s="70"/>
      <c r="F82" s="71"/>
      <c r="G82" s="71"/>
      <c r="H82" s="71"/>
      <c r="I82" s="71"/>
      <c r="J82" s="71"/>
      <c r="K82" s="71"/>
      <c r="L82" s="71"/>
      <c r="M82" s="70"/>
      <c r="N82" s="179"/>
    </row>
    <row r="83" spans="3:14" ht="13.5" customHeight="1">
      <c r="C83" s="70"/>
      <c r="D83" s="70"/>
      <c r="E83" s="70"/>
      <c r="F83" s="71"/>
      <c r="G83" s="71"/>
      <c r="H83" s="71"/>
      <c r="I83" s="71"/>
      <c r="J83" s="71"/>
      <c r="K83" s="71"/>
      <c r="L83" s="71"/>
      <c r="M83" s="70"/>
      <c r="N83" s="179"/>
    </row>
    <row r="84" spans="3:14" ht="13.5" customHeight="1">
      <c r="C84" s="70"/>
      <c r="D84" s="70"/>
      <c r="E84" s="70"/>
      <c r="F84" s="71"/>
      <c r="G84" s="71"/>
      <c r="H84" s="71"/>
      <c r="I84" s="71"/>
      <c r="J84" s="71"/>
      <c r="K84" s="71"/>
      <c r="L84" s="71"/>
      <c r="M84" s="70"/>
      <c r="N84" s="179"/>
    </row>
    <row r="85" spans="3:14" ht="13.5" customHeight="1">
      <c r="C85" s="70"/>
      <c r="D85" s="70"/>
      <c r="E85" s="70"/>
      <c r="F85" s="71"/>
      <c r="G85" s="71"/>
      <c r="H85" s="71"/>
      <c r="I85" s="71"/>
      <c r="J85" s="71"/>
      <c r="K85" s="71"/>
      <c r="L85" s="71"/>
      <c r="M85" s="70"/>
      <c r="N85" s="179"/>
    </row>
    <row r="86" spans="3:14" ht="13.5" customHeight="1">
      <c r="C86" s="70"/>
      <c r="D86" s="70"/>
      <c r="E86" s="70"/>
      <c r="F86" s="71"/>
      <c r="G86" s="71"/>
      <c r="H86" s="71"/>
      <c r="I86" s="71"/>
      <c r="J86" s="71"/>
      <c r="K86" s="71"/>
      <c r="L86" s="71"/>
      <c r="M86" s="70"/>
      <c r="N86" s="179"/>
    </row>
    <row r="87" spans="3:14" ht="13.5" customHeight="1">
      <c r="C87" s="70"/>
      <c r="D87" s="70"/>
      <c r="E87" s="70"/>
      <c r="F87" s="71"/>
      <c r="G87" s="71"/>
      <c r="H87" s="71"/>
      <c r="I87" s="71"/>
      <c r="J87" s="71"/>
      <c r="K87" s="71"/>
      <c r="L87" s="71"/>
      <c r="M87" s="70"/>
      <c r="N87" s="179"/>
    </row>
    <row r="88" spans="3:14" ht="13.5" customHeight="1">
      <c r="C88" s="70"/>
      <c r="D88" s="70"/>
      <c r="E88" s="70"/>
      <c r="F88" s="71"/>
      <c r="G88" s="71"/>
      <c r="H88" s="71"/>
      <c r="I88" s="71"/>
      <c r="J88" s="71"/>
      <c r="K88" s="71"/>
      <c r="L88" s="71"/>
      <c r="M88" s="70"/>
      <c r="N88" s="179"/>
    </row>
    <row r="89" spans="3:14" ht="13.5" customHeight="1">
      <c r="C89" s="70"/>
      <c r="D89" s="70"/>
      <c r="E89" s="70"/>
      <c r="F89" s="71"/>
      <c r="G89" s="71"/>
      <c r="H89" s="71"/>
      <c r="I89" s="71"/>
      <c r="J89" s="71"/>
      <c r="K89" s="71"/>
      <c r="L89" s="71"/>
      <c r="M89" s="70"/>
      <c r="N89" s="179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">
    <mergeCell ref="J1:M1"/>
    <mergeCell ref="J2:N2"/>
    <mergeCell ref="I3:M3"/>
  </mergeCells>
  <printOptions/>
  <pageMargins left="0.25" right="0.25" top="0.27" bottom="0.26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77">
      <selection activeCell="H78" sqref="H78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9.875" style="0" customWidth="1"/>
  </cols>
  <sheetData>
    <row r="1" spans="1:13" ht="15">
      <c r="A1" s="70"/>
      <c r="B1" s="70"/>
      <c r="C1" s="354"/>
      <c r="D1" s="354"/>
      <c r="E1" s="354"/>
      <c r="F1" s="354"/>
      <c r="G1" s="354"/>
      <c r="H1" s="75" t="s">
        <v>251</v>
      </c>
      <c r="I1" s="75"/>
      <c r="J1" s="75"/>
      <c r="K1" s="75"/>
      <c r="L1" s="75"/>
      <c r="M1" s="23"/>
    </row>
    <row r="2" spans="1:12" ht="15">
      <c r="A2" s="70"/>
      <c r="B2" s="70"/>
      <c r="C2" s="70"/>
      <c r="D2" s="70"/>
      <c r="E2" s="70"/>
      <c r="F2" s="70"/>
      <c r="G2" s="70"/>
      <c r="H2" s="75" t="s">
        <v>365</v>
      </c>
      <c r="I2" s="75"/>
      <c r="J2" s="75"/>
      <c r="K2" s="75"/>
      <c r="L2" s="75"/>
    </row>
    <row r="3" spans="1:12" ht="15">
      <c r="A3" s="70"/>
      <c r="B3" s="70"/>
      <c r="C3" s="70"/>
      <c r="D3" s="70"/>
      <c r="E3" s="70"/>
      <c r="F3" s="70"/>
      <c r="G3" s="70"/>
      <c r="H3" s="798" t="s">
        <v>491</v>
      </c>
      <c r="I3" s="490"/>
      <c r="J3" s="490"/>
      <c r="K3" s="457"/>
      <c r="L3" s="457"/>
    </row>
    <row r="4" spans="1:12" ht="15.75">
      <c r="A4" s="70"/>
      <c r="B4" s="70"/>
      <c r="C4" s="70"/>
      <c r="D4" s="70"/>
      <c r="E4" s="70"/>
      <c r="F4" s="70"/>
      <c r="G4" s="70"/>
      <c r="H4" s="70"/>
      <c r="I4" s="70"/>
      <c r="J4" s="179"/>
      <c r="K4" s="70"/>
      <c r="L4" s="458"/>
    </row>
    <row r="5" spans="1:12" ht="17.25">
      <c r="A5" s="70"/>
      <c r="B5" s="70"/>
      <c r="C5" s="70"/>
      <c r="D5" s="71"/>
      <c r="E5" s="459" t="s">
        <v>252</v>
      </c>
      <c r="F5" s="71"/>
      <c r="G5" s="71"/>
      <c r="H5" s="71"/>
      <c r="I5" s="71"/>
      <c r="J5" s="70"/>
      <c r="K5" s="71"/>
      <c r="L5" s="458"/>
    </row>
    <row r="6" spans="1:12" ht="17.25">
      <c r="A6" s="70"/>
      <c r="B6" s="70"/>
      <c r="C6" s="70"/>
      <c r="D6" s="71"/>
      <c r="E6" s="459" t="s">
        <v>443</v>
      </c>
      <c r="F6" s="71"/>
      <c r="G6" s="71"/>
      <c r="H6" s="71"/>
      <c r="I6" s="71"/>
      <c r="J6" s="70"/>
      <c r="K6" s="71"/>
      <c r="L6" s="458"/>
    </row>
    <row r="7" spans="1:12" ht="15.75" thickBot="1">
      <c r="A7" s="70"/>
      <c r="B7" s="70"/>
      <c r="C7" s="70"/>
      <c r="D7" s="70"/>
      <c r="E7" s="179"/>
      <c r="F7" s="71"/>
      <c r="G7" s="71"/>
      <c r="H7" s="71"/>
      <c r="I7" s="71"/>
      <c r="J7" s="70"/>
      <c r="K7" s="179"/>
      <c r="L7" s="71" t="s">
        <v>344</v>
      </c>
    </row>
    <row r="8" spans="1:12" ht="15.75" thickBot="1">
      <c r="A8" s="804" t="s">
        <v>1</v>
      </c>
      <c r="B8" s="804" t="s">
        <v>224</v>
      </c>
      <c r="C8" s="804" t="s">
        <v>143</v>
      </c>
      <c r="D8" s="810" t="s">
        <v>265</v>
      </c>
      <c r="E8" s="816" t="s">
        <v>264</v>
      </c>
      <c r="F8" s="460"/>
      <c r="G8" s="357" t="s">
        <v>222</v>
      </c>
      <c r="H8" s="357"/>
      <c r="I8" s="357"/>
      <c r="J8" s="358"/>
      <c r="K8" s="359"/>
      <c r="L8" s="360"/>
    </row>
    <row r="9" spans="1:12" ht="15">
      <c r="A9" s="805"/>
      <c r="B9" s="807"/>
      <c r="C9" s="805"/>
      <c r="D9" s="811"/>
      <c r="E9" s="817"/>
      <c r="F9" s="813" t="s">
        <v>263</v>
      </c>
      <c r="G9" s="365" t="s">
        <v>257</v>
      </c>
      <c r="H9" s="366"/>
      <c r="I9" s="366"/>
      <c r="J9" s="367"/>
      <c r="K9" s="360"/>
      <c r="L9" s="801" t="s">
        <v>260</v>
      </c>
    </row>
    <row r="10" spans="1:12" ht="15" customHeight="1">
      <c r="A10" s="805"/>
      <c r="B10" s="807"/>
      <c r="C10" s="805"/>
      <c r="D10" s="811"/>
      <c r="E10" s="817"/>
      <c r="F10" s="814"/>
      <c r="G10" s="461" t="s">
        <v>223</v>
      </c>
      <c r="H10" s="462"/>
      <c r="I10" s="822" t="s">
        <v>258</v>
      </c>
      <c r="J10" s="809" t="s">
        <v>259</v>
      </c>
      <c r="K10" s="819" t="s">
        <v>256</v>
      </c>
      <c r="L10" s="802"/>
    </row>
    <row r="11" spans="1:12" ht="12.75">
      <c r="A11" s="805"/>
      <c r="B11" s="807"/>
      <c r="C11" s="805"/>
      <c r="D11" s="811"/>
      <c r="E11" s="817"/>
      <c r="F11" s="814"/>
      <c r="G11" s="809" t="s">
        <v>262</v>
      </c>
      <c r="H11" s="809" t="s">
        <v>261</v>
      </c>
      <c r="I11" s="823"/>
      <c r="J11" s="805"/>
      <c r="K11" s="820"/>
      <c r="L11" s="802"/>
    </row>
    <row r="12" spans="1:12" ht="15" customHeight="1">
      <c r="A12" s="805"/>
      <c r="B12" s="807"/>
      <c r="C12" s="805"/>
      <c r="D12" s="811"/>
      <c r="E12" s="817"/>
      <c r="F12" s="814"/>
      <c r="G12" s="805"/>
      <c r="H12" s="805"/>
      <c r="I12" s="823"/>
      <c r="J12" s="805"/>
      <c r="K12" s="820"/>
      <c r="L12" s="802"/>
    </row>
    <row r="13" spans="1:12" ht="12.75">
      <c r="A13" s="805"/>
      <c r="B13" s="807"/>
      <c r="C13" s="805"/>
      <c r="D13" s="811"/>
      <c r="E13" s="817"/>
      <c r="F13" s="814"/>
      <c r="G13" s="805"/>
      <c r="H13" s="805"/>
      <c r="I13" s="823"/>
      <c r="J13" s="805"/>
      <c r="K13" s="820"/>
      <c r="L13" s="802"/>
    </row>
    <row r="14" spans="1:12" s="5" customFormat="1" ht="15" customHeight="1">
      <c r="A14" s="805"/>
      <c r="B14" s="807"/>
      <c r="C14" s="805"/>
      <c r="D14" s="811"/>
      <c r="E14" s="817"/>
      <c r="F14" s="814"/>
      <c r="G14" s="805"/>
      <c r="H14" s="805"/>
      <c r="I14" s="823"/>
      <c r="J14" s="805"/>
      <c r="K14" s="820"/>
      <c r="L14" s="802"/>
    </row>
    <row r="15" spans="1:12" s="5" customFormat="1" ht="12.75">
      <c r="A15" s="805"/>
      <c r="B15" s="807"/>
      <c r="C15" s="805"/>
      <c r="D15" s="811"/>
      <c r="E15" s="817"/>
      <c r="F15" s="814"/>
      <c r="G15" s="805"/>
      <c r="H15" s="805"/>
      <c r="I15" s="823"/>
      <c r="J15" s="805"/>
      <c r="K15" s="820"/>
      <c r="L15" s="802"/>
    </row>
    <row r="16" spans="1:12" s="5" customFormat="1" ht="15" customHeight="1">
      <c r="A16" s="805"/>
      <c r="B16" s="807"/>
      <c r="C16" s="805"/>
      <c r="D16" s="811"/>
      <c r="E16" s="817"/>
      <c r="F16" s="814"/>
      <c r="G16" s="805"/>
      <c r="H16" s="805"/>
      <c r="I16" s="823"/>
      <c r="J16" s="805"/>
      <c r="K16" s="820"/>
      <c r="L16" s="802"/>
    </row>
    <row r="17" spans="1:12" ht="33.75" customHeight="1">
      <c r="A17" s="806"/>
      <c r="B17" s="808"/>
      <c r="C17" s="806"/>
      <c r="D17" s="812"/>
      <c r="E17" s="818"/>
      <c r="F17" s="815"/>
      <c r="G17" s="806"/>
      <c r="H17" s="806"/>
      <c r="I17" s="824"/>
      <c r="J17" s="806"/>
      <c r="K17" s="821"/>
      <c r="L17" s="803"/>
    </row>
    <row r="18" spans="1:12" s="16" customFormat="1" ht="15">
      <c r="A18" s="385">
        <v>1</v>
      </c>
      <c r="B18" s="385">
        <v>2</v>
      </c>
      <c r="C18" s="385">
        <v>3</v>
      </c>
      <c r="D18" s="386">
        <v>4</v>
      </c>
      <c r="E18" s="463">
        <v>5</v>
      </c>
      <c r="F18" s="388">
        <v>6</v>
      </c>
      <c r="G18" s="341">
        <v>7</v>
      </c>
      <c r="H18" s="341">
        <v>8</v>
      </c>
      <c r="I18" s="341">
        <v>9</v>
      </c>
      <c r="J18" s="464">
        <v>10</v>
      </c>
      <c r="K18" s="390">
        <v>11</v>
      </c>
      <c r="L18" s="391">
        <v>12</v>
      </c>
    </row>
    <row r="19" spans="1:12" ht="15.75">
      <c r="A19" s="502">
        <v>750</v>
      </c>
      <c r="B19" s="497"/>
      <c r="C19" s="502" t="s">
        <v>95</v>
      </c>
      <c r="D19" s="640">
        <v>500</v>
      </c>
      <c r="E19" s="641">
        <v>500</v>
      </c>
      <c r="F19" s="642">
        <v>500</v>
      </c>
      <c r="G19" s="502"/>
      <c r="H19" s="502">
        <v>500</v>
      </c>
      <c r="I19" s="502"/>
      <c r="J19" s="501"/>
      <c r="K19" s="643"/>
      <c r="L19" s="644"/>
    </row>
    <row r="20" spans="1:12" ht="16.5" thickBot="1">
      <c r="A20" s="491"/>
      <c r="B20" s="465">
        <v>75045</v>
      </c>
      <c r="C20" s="465" t="s">
        <v>98</v>
      </c>
      <c r="D20" s="466">
        <v>500</v>
      </c>
      <c r="E20" s="467">
        <v>500</v>
      </c>
      <c r="F20" s="468">
        <v>500</v>
      </c>
      <c r="G20" s="469"/>
      <c r="H20" s="469">
        <v>500</v>
      </c>
      <c r="I20" s="469"/>
      <c r="J20" s="470"/>
      <c r="K20" s="471"/>
      <c r="L20" s="472"/>
    </row>
    <row r="21" spans="1:12" ht="16.5" thickBot="1">
      <c r="A21" s="494"/>
      <c r="B21" s="494"/>
      <c r="C21" s="494" t="s">
        <v>10</v>
      </c>
      <c r="D21" s="603">
        <v>500</v>
      </c>
      <c r="E21" s="645">
        <v>500</v>
      </c>
      <c r="F21" s="646">
        <v>500</v>
      </c>
      <c r="G21" s="647"/>
      <c r="H21" s="647">
        <v>500</v>
      </c>
      <c r="I21" s="647"/>
      <c r="J21" s="648"/>
      <c r="K21" s="649"/>
      <c r="L21" s="650"/>
    </row>
    <row r="22" spans="1:12" ht="15.75">
      <c r="A22" s="1"/>
      <c r="B22" s="1"/>
      <c r="C22" s="70"/>
      <c r="D22" s="70"/>
      <c r="E22" s="70"/>
      <c r="F22" s="70"/>
      <c r="G22" s="70"/>
      <c r="H22" s="70"/>
      <c r="I22" s="70"/>
      <c r="J22" s="70"/>
      <c r="K22" s="70"/>
      <c r="L22" s="458"/>
    </row>
    <row r="23" spans="1:12" ht="15.75">
      <c r="A23" s="1"/>
      <c r="B23" s="1"/>
      <c r="C23" s="70"/>
      <c r="D23" s="70"/>
      <c r="E23" s="70"/>
      <c r="F23" s="70"/>
      <c r="G23" s="70"/>
      <c r="H23" s="70"/>
      <c r="I23" s="70"/>
      <c r="J23" s="70"/>
      <c r="K23" s="70"/>
      <c r="L23" s="458"/>
    </row>
    <row r="24" spans="1:12" s="10" customFormat="1" ht="15.75">
      <c r="A24" s="1"/>
      <c r="B24" s="1"/>
      <c r="C24" s="70"/>
      <c r="D24" s="70"/>
      <c r="E24" s="70"/>
      <c r="F24" s="70"/>
      <c r="G24" s="70"/>
      <c r="H24" s="70"/>
      <c r="I24" s="70"/>
      <c r="J24" s="70"/>
      <c r="K24" s="70"/>
      <c r="L24" s="458"/>
    </row>
    <row r="25" spans="1:12" ht="15.75">
      <c r="A25" s="1"/>
      <c r="B25" s="1"/>
      <c r="C25" s="70"/>
      <c r="D25" s="70"/>
      <c r="E25" s="70"/>
      <c r="F25" s="70"/>
      <c r="G25" s="70"/>
      <c r="H25" s="70"/>
      <c r="I25" s="70"/>
      <c r="J25" s="70"/>
      <c r="K25" s="70"/>
      <c r="L25" s="458"/>
    </row>
    <row r="26" spans="1:12" ht="15.75">
      <c r="A26" s="1"/>
      <c r="B26" s="1"/>
      <c r="C26" s="70"/>
      <c r="D26" s="70"/>
      <c r="E26" s="70"/>
      <c r="F26" s="179"/>
      <c r="G26" s="70"/>
      <c r="H26" s="70"/>
      <c r="I26" s="70"/>
      <c r="J26" s="70"/>
      <c r="K26" s="70"/>
      <c r="L26" s="458"/>
    </row>
    <row r="27" spans="3:12" ht="12.75"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3:12" ht="12.75">
      <c r="C28" s="179"/>
      <c r="D28" s="179"/>
      <c r="E28" s="179"/>
      <c r="F28" s="179"/>
      <c r="G28" s="179"/>
      <c r="H28" s="179"/>
      <c r="I28" s="179"/>
      <c r="J28" s="179"/>
      <c r="K28" s="179"/>
      <c r="L28" s="179"/>
    </row>
    <row r="29" spans="3:12" ht="12.75"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3:12" ht="12.75"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3:12" ht="12.75"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3:12" ht="12.75"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3:12" ht="12.75"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3:12" ht="12.75">
      <c r="C34" s="17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s="662" customFormat="1" ht="12.7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s="662" customFormat="1" ht="12.75">
      <c r="A36" s="179"/>
      <c r="B36" s="179"/>
      <c r="C36" s="179"/>
      <c r="D36" s="179"/>
      <c r="E36" s="179"/>
      <c r="F36" s="663"/>
      <c r="G36" s="179"/>
      <c r="H36" s="179"/>
      <c r="I36" s="179"/>
      <c r="J36" s="179"/>
      <c r="K36" s="179"/>
      <c r="L36" s="179"/>
    </row>
    <row r="37" spans="1:12" s="662" customFormat="1" ht="12.75">
      <c r="A37" s="179"/>
      <c r="B37" s="179"/>
      <c r="C37" s="179"/>
      <c r="D37" s="179"/>
      <c r="E37" s="179"/>
      <c r="F37" s="179"/>
      <c r="G37" s="179" t="s">
        <v>355</v>
      </c>
      <c r="H37" s="179"/>
      <c r="I37" s="179"/>
      <c r="J37" s="179"/>
      <c r="K37" s="179"/>
      <c r="L37" s="179"/>
    </row>
    <row r="38" spans="1:12" ht="12.7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3" ht="15">
      <c r="A39" s="179"/>
      <c r="B39" s="179"/>
      <c r="C39" s="179"/>
      <c r="D39" s="179"/>
      <c r="E39" s="179"/>
      <c r="F39" s="179"/>
      <c r="G39" s="179"/>
      <c r="H39" s="179"/>
      <c r="I39" s="75" t="s">
        <v>253</v>
      </c>
      <c r="J39" s="75"/>
      <c r="K39" s="75"/>
      <c r="L39" s="75"/>
      <c r="M39" s="23"/>
    </row>
    <row r="40" spans="1:13" ht="15">
      <c r="A40" s="70"/>
      <c r="B40" s="70"/>
      <c r="C40" s="70"/>
      <c r="D40" s="70"/>
      <c r="E40" s="70"/>
      <c r="F40" s="70"/>
      <c r="G40" s="70"/>
      <c r="H40" s="70"/>
      <c r="I40" s="75" t="s">
        <v>365</v>
      </c>
      <c r="J40" s="75"/>
      <c r="K40" s="75"/>
      <c r="L40" s="75"/>
      <c r="M40" s="23"/>
    </row>
    <row r="41" spans="1:13" ht="15">
      <c r="A41" s="70"/>
      <c r="B41" s="70"/>
      <c r="C41" s="70"/>
      <c r="D41" s="70"/>
      <c r="E41" s="70"/>
      <c r="F41" s="70"/>
      <c r="G41" s="70"/>
      <c r="H41" s="70"/>
      <c r="I41" s="798" t="s">
        <v>491</v>
      </c>
      <c r="J41" s="490"/>
      <c r="K41" s="490"/>
      <c r="L41" s="457"/>
      <c r="M41" s="68"/>
    </row>
    <row r="42" spans="1:12" ht="15">
      <c r="A42" s="70"/>
      <c r="B42" s="70"/>
      <c r="C42" s="70"/>
      <c r="D42" s="70"/>
      <c r="E42" s="70"/>
      <c r="F42" s="179"/>
      <c r="G42" s="70"/>
      <c r="H42" s="70"/>
      <c r="I42" s="70"/>
      <c r="J42" s="73"/>
      <c r="K42" s="70" t="s">
        <v>345</v>
      </c>
      <c r="L42" s="73"/>
    </row>
    <row r="43" spans="1:12" ht="17.25">
      <c r="A43" s="70"/>
      <c r="B43" s="70"/>
      <c r="C43" s="70"/>
      <c r="D43" s="71"/>
      <c r="E43" s="71"/>
      <c r="F43" s="459" t="s">
        <v>254</v>
      </c>
      <c r="G43" s="71"/>
      <c r="H43" s="71"/>
      <c r="I43" s="71"/>
      <c r="J43" s="73"/>
      <c r="K43" s="71"/>
      <c r="L43" s="458"/>
    </row>
    <row r="44" spans="1:12" ht="17.25">
      <c r="A44" s="70"/>
      <c r="B44" s="70"/>
      <c r="C44" s="70"/>
      <c r="D44" s="70"/>
      <c r="E44" s="179"/>
      <c r="F44" s="459" t="s">
        <v>444</v>
      </c>
      <c r="G44" s="70"/>
      <c r="H44" s="70"/>
      <c r="I44" s="70"/>
      <c r="J44" s="70"/>
      <c r="K44" s="70"/>
      <c r="L44" s="458"/>
    </row>
    <row r="45" spans="1:12" ht="15.75" thickBot="1">
      <c r="A45" s="70"/>
      <c r="B45" s="70"/>
      <c r="C45" s="70"/>
      <c r="D45" s="70"/>
      <c r="E45" s="179"/>
      <c r="F45" s="71"/>
      <c r="G45" s="71"/>
      <c r="H45" s="71"/>
      <c r="I45" s="71"/>
      <c r="J45" s="70"/>
      <c r="K45" s="71"/>
      <c r="L45" s="71" t="s">
        <v>341</v>
      </c>
    </row>
    <row r="46" spans="1:12" ht="15.75" thickBot="1">
      <c r="A46" s="804" t="s">
        <v>1</v>
      </c>
      <c r="B46" s="804" t="s">
        <v>224</v>
      </c>
      <c r="C46" s="804" t="s">
        <v>143</v>
      </c>
      <c r="D46" s="810" t="s">
        <v>265</v>
      </c>
      <c r="E46" s="816" t="s">
        <v>264</v>
      </c>
      <c r="F46" s="460"/>
      <c r="G46" s="357" t="s">
        <v>222</v>
      </c>
      <c r="H46" s="357"/>
      <c r="I46" s="357"/>
      <c r="J46" s="358"/>
      <c r="K46" s="359"/>
      <c r="L46" s="360"/>
    </row>
    <row r="47" spans="1:12" ht="15">
      <c r="A47" s="805"/>
      <c r="B47" s="807"/>
      <c r="C47" s="805"/>
      <c r="D47" s="811"/>
      <c r="E47" s="817"/>
      <c r="F47" s="813" t="s">
        <v>263</v>
      </c>
      <c r="G47" s="365" t="s">
        <v>257</v>
      </c>
      <c r="H47" s="366"/>
      <c r="I47" s="366"/>
      <c r="J47" s="367"/>
      <c r="K47" s="360"/>
      <c r="L47" s="801" t="s">
        <v>260</v>
      </c>
    </row>
    <row r="48" spans="1:12" ht="12.75">
      <c r="A48" s="805"/>
      <c r="B48" s="807"/>
      <c r="C48" s="805"/>
      <c r="D48" s="811"/>
      <c r="E48" s="817"/>
      <c r="F48" s="814"/>
      <c r="G48" s="461" t="s">
        <v>223</v>
      </c>
      <c r="H48" s="462"/>
      <c r="I48" s="822" t="s">
        <v>258</v>
      </c>
      <c r="J48" s="809" t="s">
        <v>259</v>
      </c>
      <c r="K48" s="819" t="s">
        <v>256</v>
      </c>
      <c r="L48" s="802"/>
    </row>
    <row r="49" spans="1:12" ht="12.75">
      <c r="A49" s="805"/>
      <c r="B49" s="807"/>
      <c r="C49" s="805"/>
      <c r="D49" s="811"/>
      <c r="E49" s="817"/>
      <c r="F49" s="814"/>
      <c r="G49" s="809" t="s">
        <v>262</v>
      </c>
      <c r="H49" s="809" t="s">
        <v>261</v>
      </c>
      <c r="I49" s="823"/>
      <c r="J49" s="805"/>
      <c r="K49" s="820"/>
      <c r="L49" s="802"/>
    </row>
    <row r="50" spans="1:12" ht="12.75">
      <c r="A50" s="805"/>
      <c r="B50" s="807"/>
      <c r="C50" s="805"/>
      <c r="D50" s="811"/>
      <c r="E50" s="817"/>
      <c r="F50" s="814"/>
      <c r="G50" s="805"/>
      <c r="H50" s="805"/>
      <c r="I50" s="823"/>
      <c r="J50" s="805"/>
      <c r="K50" s="820"/>
      <c r="L50" s="802"/>
    </row>
    <row r="51" spans="1:12" ht="12.75">
      <c r="A51" s="805"/>
      <c r="B51" s="807"/>
      <c r="C51" s="805"/>
      <c r="D51" s="811"/>
      <c r="E51" s="817"/>
      <c r="F51" s="814"/>
      <c r="G51" s="805"/>
      <c r="H51" s="805"/>
      <c r="I51" s="823"/>
      <c r="J51" s="805"/>
      <c r="K51" s="820"/>
      <c r="L51" s="802"/>
    </row>
    <row r="52" spans="1:12" ht="12.75">
      <c r="A52" s="805"/>
      <c r="B52" s="807"/>
      <c r="C52" s="805"/>
      <c r="D52" s="811"/>
      <c r="E52" s="817"/>
      <c r="F52" s="814"/>
      <c r="G52" s="805"/>
      <c r="H52" s="805"/>
      <c r="I52" s="823"/>
      <c r="J52" s="805"/>
      <c r="K52" s="820"/>
      <c r="L52" s="802"/>
    </row>
    <row r="53" spans="1:12" ht="12.75">
      <c r="A53" s="805"/>
      <c r="B53" s="807"/>
      <c r="C53" s="805"/>
      <c r="D53" s="811"/>
      <c r="E53" s="817"/>
      <c r="F53" s="814"/>
      <c r="G53" s="805"/>
      <c r="H53" s="805"/>
      <c r="I53" s="823"/>
      <c r="J53" s="805"/>
      <c r="K53" s="820"/>
      <c r="L53" s="802"/>
    </row>
    <row r="54" spans="1:12" ht="12.75">
      <c r="A54" s="805"/>
      <c r="B54" s="807"/>
      <c r="C54" s="805"/>
      <c r="D54" s="811"/>
      <c r="E54" s="817"/>
      <c r="F54" s="814"/>
      <c r="G54" s="805"/>
      <c r="H54" s="805"/>
      <c r="I54" s="823"/>
      <c r="J54" s="805"/>
      <c r="K54" s="820"/>
      <c r="L54" s="802"/>
    </row>
    <row r="55" spans="1:12" ht="42.75" customHeight="1">
      <c r="A55" s="806"/>
      <c r="B55" s="808"/>
      <c r="C55" s="806"/>
      <c r="D55" s="812"/>
      <c r="E55" s="818"/>
      <c r="F55" s="815"/>
      <c r="G55" s="806"/>
      <c r="H55" s="806"/>
      <c r="I55" s="824"/>
      <c r="J55" s="806"/>
      <c r="K55" s="821"/>
      <c r="L55" s="803"/>
    </row>
    <row r="56" spans="1:12" ht="15">
      <c r="A56" s="385">
        <v>1</v>
      </c>
      <c r="B56" s="385">
        <v>2</v>
      </c>
      <c r="C56" s="385">
        <v>3</v>
      </c>
      <c r="D56" s="386">
        <v>4</v>
      </c>
      <c r="E56" s="463">
        <v>5</v>
      </c>
      <c r="F56" s="388">
        <v>6</v>
      </c>
      <c r="G56" s="341">
        <v>7</v>
      </c>
      <c r="H56" s="341">
        <v>8</v>
      </c>
      <c r="I56" s="341">
        <v>9</v>
      </c>
      <c r="J56" s="464">
        <v>10</v>
      </c>
      <c r="K56" s="390">
        <v>11</v>
      </c>
      <c r="L56" s="391">
        <v>12</v>
      </c>
    </row>
    <row r="57" spans="1:12" ht="15.75">
      <c r="A57" s="502">
        <v>855</v>
      </c>
      <c r="B57" s="502"/>
      <c r="C57" s="502" t="s">
        <v>124</v>
      </c>
      <c r="D57" s="603">
        <f>D58+D59</f>
        <v>0</v>
      </c>
      <c r="E57" s="605">
        <f>E58+E59</f>
        <v>77796</v>
      </c>
      <c r="F57" s="495">
        <f>F58+F59</f>
        <v>77796</v>
      </c>
      <c r="G57" s="494">
        <v>0</v>
      </c>
      <c r="H57" s="651">
        <v>0</v>
      </c>
      <c r="I57" s="651">
        <f>I58+I59</f>
        <v>77796</v>
      </c>
      <c r="J57" s="651"/>
      <c r="K57" s="651"/>
      <c r="L57" s="652"/>
    </row>
    <row r="58" spans="1:12" ht="15.75">
      <c r="A58" s="155"/>
      <c r="B58" s="107">
        <v>85508</v>
      </c>
      <c r="C58" s="150" t="s">
        <v>416</v>
      </c>
      <c r="D58" s="393">
        <v>0</v>
      </c>
      <c r="E58" s="395">
        <f>F58</f>
        <v>34536</v>
      </c>
      <c r="F58" s="95">
        <f>I58</f>
        <v>34536</v>
      </c>
      <c r="G58" s="94">
        <v>0</v>
      </c>
      <c r="H58" s="473">
        <v>0</v>
      </c>
      <c r="I58" s="473">
        <v>34536</v>
      </c>
      <c r="J58" s="473">
        <v>0</v>
      </c>
      <c r="K58" s="473">
        <v>0</v>
      </c>
      <c r="L58" s="474">
        <v>0</v>
      </c>
    </row>
    <row r="59" spans="1:12" ht="15.75">
      <c r="A59" s="492"/>
      <c r="B59" s="465">
        <v>85510</v>
      </c>
      <c r="C59" s="475" t="s">
        <v>449</v>
      </c>
      <c r="D59" s="476">
        <v>0</v>
      </c>
      <c r="E59" s="477">
        <f>F59</f>
        <v>43260</v>
      </c>
      <c r="F59" s="339">
        <f>I59</f>
        <v>43260</v>
      </c>
      <c r="G59" s="475">
        <v>0</v>
      </c>
      <c r="H59" s="478">
        <v>0</v>
      </c>
      <c r="I59" s="478">
        <v>43260</v>
      </c>
      <c r="J59" s="478">
        <v>0</v>
      </c>
      <c r="K59" s="478">
        <v>0</v>
      </c>
      <c r="L59" s="479">
        <v>0</v>
      </c>
    </row>
    <row r="60" spans="1:12" ht="30">
      <c r="A60" s="612">
        <v>921</v>
      </c>
      <c r="B60" s="612"/>
      <c r="C60" s="612" t="s">
        <v>255</v>
      </c>
      <c r="D60" s="614">
        <f aca="true" t="shared" si="0" ref="D60:K60">D61</f>
        <v>0</v>
      </c>
      <c r="E60" s="616">
        <f t="shared" si="0"/>
        <v>18270</v>
      </c>
      <c r="F60" s="617">
        <f t="shared" si="0"/>
        <v>18270</v>
      </c>
      <c r="G60" s="617">
        <f t="shared" si="0"/>
        <v>0</v>
      </c>
      <c r="H60" s="653">
        <v>0</v>
      </c>
      <c r="I60" s="653">
        <f>I61</f>
        <v>18270</v>
      </c>
      <c r="J60" s="653"/>
      <c r="K60" s="653">
        <f t="shared" si="0"/>
        <v>0</v>
      </c>
      <c r="L60" s="654"/>
    </row>
    <row r="61" spans="1:12" ht="15.75">
      <c r="A61" s="493"/>
      <c r="B61" s="465">
        <v>92116</v>
      </c>
      <c r="C61" s="465" t="s">
        <v>218</v>
      </c>
      <c r="D61" s="466">
        <v>0</v>
      </c>
      <c r="E61" s="480">
        <f>F61</f>
        <v>18270</v>
      </c>
      <c r="F61" s="481">
        <f>I61</f>
        <v>18270</v>
      </c>
      <c r="G61" s="465">
        <v>0</v>
      </c>
      <c r="H61" s="482">
        <v>0</v>
      </c>
      <c r="I61" s="482">
        <v>18270</v>
      </c>
      <c r="J61" s="482">
        <v>0</v>
      </c>
      <c r="K61" s="482">
        <v>0</v>
      </c>
      <c r="L61" s="479">
        <v>0</v>
      </c>
    </row>
    <row r="62" spans="1:12" ht="15.75" thickBot="1">
      <c r="A62" s="494"/>
      <c r="B62" s="494"/>
      <c r="C62" s="494" t="s">
        <v>10</v>
      </c>
      <c r="D62" s="603">
        <f>D60+D57</f>
        <v>0</v>
      </c>
      <c r="E62" s="655">
        <f>E57+E60</f>
        <v>96066</v>
      </c>
      <c r="F62" s="637">
        <f>F57+F60</f>
        <v>96066</v>
      </c>
      <c r="G62" s="637">
        <f>G57+G60</f>
        <v>0</v>
      </c>
      <c r="H62" s="656">
        <f>H57+H60</f>
        <v>0</v>
      </c>
      <c r="I62" s="656">
        <f>I57+I60</f>
        <v>96066</v>
      </c>
      <c r="J62" s="656"/>
      <c r="K62" s="656">
        <f>K57+K60</f>
        <v>0</v>
      </c>
      <c r="L62" s="657"/>
    </row>
    <row r="63" spans="1:12" ht="15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458"/>
    </row>
    <row r="64" spans="1:12" ht="15.75">
      <c r="A64" s="70"/>
      <c r="B64" s="70"/>
      <c r="C64" s="70"/>
      <c r="D64" s="70"/>
      <c r="E64" s="70"/>
      <c r="F64" s="179"/>
      <c r="G64" s="70"/>
      <c r="H64" s="70"/>
      <c r="I64" s="70"/>
      <c r="J64" s="70"/>
      <c r="K64" s="70"/>
      <c r="L64" s="458"/>
    </row>
    <row r="65" spans="1:12" ht="15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458"/>
    </row>
    <row r="66" spans="1:12" ht="15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458"/>
    </row>
    <row r="67" spans="1:12" ht="12.7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</row>
    <row r="68" spans="1:12" ht="12.7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</row>
    <row r="69" spans="1:12" ht="12.7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</row>
    <row r="70" spans="1:12" s="662" customFormat="1" ht="12.7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</row>
    <row r="71" spans="1:12" s="662" customFormat="1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</row>
    <row r="72" spans="1:12" s="662" customFormat="1" ht="12.7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</row>
    <row r="73" spans="3:12" s="662" customFormat="1" ht="12.75">
      <c r="C73" s="179"/>
      <c r="D73" s="179"/>
      <c r="E73" s="179"/>
      <c r="F73" s="179"/>
      <c r="G73" s="179" t="s">
        <v>366</v>
      </c>
      <c r="H73" s="179"/>
      <c r="I73" s="179"/>
      <c r="J73" s="179"/>
      <c r="K73" s="179"/>
      <c r="L73" s="179"/>
    </row>
    <row r="74" spans="3:12" s="662" customFormat="1" ht="12.75">
      <c r="C74" s="179"/>
      <c r="D74" s="179"/>
      <c r="E74" s="179"/>
      <c r="F74" s="663"/>
      <c r="G74" s="179"/>
      <c r="H74" s="179"/>
      <c r="I74" s="179"/>
      <c r="J74" s="179"/>
      <c r="K74" s="179"/>
      <c r="L74" s="179"/>
    </row>
    <row r="75" spans="3:12" ht="13.5" customHeight="1">
      <c r="C75" s="179"/>
      <c r="D75" s="179"/>
      <c r="E75" s="179"/>
      <c r="F75" s="179"/>
      <c r="G75" s="179"/>
      <c r="H75" s="179"/>
      <c r="I75" s="179"/>
      <c r="J75" s="179"/>
      <c r="K75" s="179"/>
      <c r="L75" s="179"/>
    </row>
    <row r="76" spans="1:12" ht="13.5" customHeight="1">
      <c r="A76" s="70"/>
      <c r="B76" s="70"/>
      <c r="C76" s="354"/>
      <c r="D76" s="354"/>
      <c r="E76" s="354"/>
      <c r="F76" s="354"/>
      <c r="G76" s="354"/>
      <c r="H76" s="75" t="s">
        <v>460</v>
      </c>
      <c r="I76" s="75"/>
      <c r="J76" s="75"/>
      <c r="K76" s="75"/>
      <c r="L76" s="75"/>
    </row>
    <row r="77" spans="1:12" ht="13.5" customHeight="1">
      <c r="A77" s="70"/>
      <c r="B77" s="70"/>
      <c r="C77" s="70"/>
      <c r="D77" s="70"/>
      <c r="E77" s="70"/>
      <c r="F77" s="70"/>
      <c r="G77" s="70"/>
      <c r="H77" s="75" t="s">
        <v>365</v>
      </c>
      <c r="I77" s="75"/>
      <c r="J77" s="75"/>
      <c r="K77" s="75"/>
      <c r="L77" s="75"/>
    </row>
    <row r="78" spans="1:12" ht="13.5" customHeight="1">
      <c r="A78" s="70"/>
      <c r="B78" s="70"/>
      <c r="C78" s="70"/>
      <c r="D78" s="70"/>
      <c r="E78" s="70"/>
      <c r="F78" s="70"/>
      <c r="G78" s="70"/>
      <c r="H78" s="798" t="s">
        <v>491</v>
      </c>
      <c r="I78" s="490"/>
      <c r="J78" s="490"/>
      <c r="K78" s="457"/>
      <c r="L78" s="457"/>
    </row>
    <row r="79" spans="1:12" ht="13.5" customHeight="1">
      <c r="A79" s="70"/>
      <c r="B79" s="70"/>
      <c r="C79" s="70"/>
      <c r="D79" s="70"/>
      <c r="E79" s="70"/>
      <c r="F79" s="70"/>
      <c r="G79" s="70"/>
      <c r="H79" s="70"/>
      <c r="I79" s="70"/>
      <c r="J79" s="179"/>
      <c r="K79" s="70"/>
      <c r="L79" s="458"/>
    </row>
    <row r="80" spans="1:12" ht="13.5" customHeight="1">
      <c r="A80" s="70"/>
      <c r="B80" s="70"/>
      <c r="C80" s="70"/>
      <c r="D80" s="71"/>
      <c r="E80" s="459" t="s">
        <v>453</v>
      </c>
      <c r="F80" s="71"/>
      <c r="G80" s="71"/>
      <c r="H80" s="71"/>
      <c r="I80" s="71"/>
      <c r="J80" s="70"/>
      <c r="K80" s="71"/>
      <c r="L80" s="458"/>
    </row>
    <row r="81" spans="1:12" ht="13.5" customHeight="1">
      <c r="A81" s="70"/>
      <c r="B81" s="70"/>
      <c r="C81" s="70"/>
      <c r="D81" s="71"/>
      <c r="E81" s="459" t="s">
        <v>454</v>
      </c>
      <c r="F81" s="71"/>
      <c r="G81" s="71"/>
      <c r="H81" s="71"/>
      <c r="I81" s="71"/>
      <c r="J81" s="70"/>
      <c r="K81" s="71"/>
      <c r="L81" s="458"/>
    </row>
    <row r="82" spans="1:12" ht="13.5" customHeight="1" thickBot="1">
      <c r="A82" s="70"/>
      <c r="B82" s="70"/>
      <c r="C82" s="70"/>
      <c r="D82" s="71"/>
      <c r="E82" s="459"/>
      <c r="F82" s="71"/>
      <c r="G82" s="71"/>
      <c r="H82" s="71"/>
      <c r="I82" s="71"/>
      <c r="J82" s="70"/>
      <c r="K82" s="71"/>
      <c r="L82" s="458"/>
    </row>
    <row r="83" spans="1:12" ht="13.5" customHeight="1" thickBot="1">
      <c r="A83" s="804" t="s">
        <v>1</v>
      </c>
      <c r="B83" s="804" t="s">
        <v>224</v>
      </c>
      <c r="C83" s="804" t="s">
        <v>143</v>
      </c>
      <c r="D83" s="810" t="s">
        <v>265</v>
      </c>
      <c r="E83" s="816" t="s">
        <v>264</v>
      </c>
      <c r="F83" s="460"/>
      <c r="G83" s="357" t="s">
        <v>222</v>
      </c>
      <c r="H83" s="357"/>
      <c r="I83" s="357"/>
      <c r="J83" s="358"/>
      <c r="K83" s="359"/>
      <c r="L83" s="360"/>
    </row>
    <row r="84" spans="1:12" ht="13.5" customHeight="1">
      <c r="A84" s="805"/>
      <c r="B84" s="807"/>
      <c r="C84" s="805"/>
      <c r="D84" s="811"/>
      <c r="E84" s="817"/>
      <c r="F84" s="813" t="s">
        <v>263</v>
      </c>
      <c r="G84" s="365" t="s">
        <v>257</v>
      </c>
      <c r="H84" s="366"/>
      <c r="I84" s="366"/>
      <c r="J84" s="367"/>
      <c r="K84" s="360"/>
      <c r="L84" s="801" t="s">
        <v>260</v>
      </c>
    </row>
    <row r="85" spans="1:12" ht="13.5" customHeight="1">
      <c r="A85" s="805"/>
      <c r="B85" s="807"/>
      <c r="C85" s="805"/>
      <c r="D85" s="811"/>
      <c r="E85" s="817"/>
      <c r="F85" s="814"/>
      <c r="G85" s="461" t="s">
        <v>223</v>
      </c>
      <c r="H85" s="462"/>
      <c r="I85" s="822" t="s">
        <v>258</v>
      </c>
      <c r="J85" s="809" t="s">
        <v>259</v>
      </c>
      <c r="K85" s="819" t="s">
        <v>256</v>
      </c>
      <c r="L85" s="802"/>
    </row>
    <row r="86" spans="1:12" ht="13.5" customHeight="1">
      <c r="A86" s="805"/>
      <c r="B86" s="807"/>
      <c r="C86" s="805"/>
      <c r="D86" s="811"/>
      <c r="E86" s="817"/>
      <c r="F86" s="814"/>
      <c r="G86" s="809" t="s">
        <v>262</v>
      </c>
      <c r="H86" s="809" t="s">
        <v>261</v>
      </c>
      <c r="I86" s="823"/>
      <c r="J86" s="805"/>
      <c r="K86" s="820"/>
      <c r="L86" s="802"/>
    </row>
    <row r="87" spans="1:12" ht="13.5" customHeight="1">
      <c r="A87" s="805"/>
      <c r="B87" s="807"/>
      <c r="C87" s="805"/>
      <c r="D87" s="811"/>
      <c r="E87" s="817"/>
      <c r="F87" s="814"/>
      <c r="G87" s="805"/>
      <c r="H87" s="805"/>
      <c r="I87" s="823"/>
      <c r="J87" s="805"/>
      <c r="K87" s="820"/>
      <c r="L87" s="802"/>
    </row>
    <row r="88" spans="1:12" ht="13.5" customHeight="1">
      <c r="A88" s="805"/>
      <c r="B88" s="807"/>
      <c r="C88" s="805"/>
      <c r="D88" s="811"/>
      <c r="E88" s="817"/>
      <c r="F88" s="814"/>
      <c r="G88" s="805"/>
      <c r="H88" s="805"/>
      <c r="I88" s="823"/>
      <c r="J88" s="805"/>
      <c r="K88" s="820"/>
      <c r="L88" s="802"/>
    </row>
    <row r="89" spans="1:12" ht="13.5" customHeight="1">
      <c r="A89" s="805"/>
      <c r="B89" s="807"/>
      <c r="C89" s="805"/>
      <c r="D89" s="811"/>
      <c r="E89" s="817"/>
      <c r="F89" s="814"/>
      <c r="G89" s="805"/>
      <c r="H89" s="805"/>
      <c r="I89" s="823"/>
      <c r="J89" s="805"/>
      <c r="K89" s="820"/>
      <c r="L89" s="802"/>
    </row>
    <row r="90" spans="1:12" ht="13.5" customHeight="1">
      <c r="A90" s="805"/>
      <c r="B90" s="807"/>
      <c r="C90" s="805"/>
      <c r="D90" s="811"/>
      <c r="E90" s="817"/>
      <c r="F90" s="814"/>
      <c r="G90" s="805"/>
      <c r="H90" s="805"/>
      <c r="I90" s="823"/>
      <c r="J90" s="805"/>
      <c r="K90" s="820"/>
      <c r="L90" s="802"/>
    </row>
    <row r="91" spans="1:12" ht="13.5" customHeight="1">
      <c r="A91" s="805"/>
      <c r="B91" s="807"/>
      <c r="C91" s="805"/>
      <c r="D91" s="811"/>
      <c r="E91" s="817"/>
      <c r="F91" s="814"/>
      <c r="G91" s="805"/>
      <c r="H91" s="805"/>
      <c r="I91" s="823"/>
      <c r="J91" s="805"/>
      <c r="K91" s="820"/>
      <c r="L91" s="802"/>
    </row>
    <row r="92" spans="1:12" ht="13.5" customHeight="1">
      <c r="A92" s="806"/>
      <c r="B92" s="808"/>
      <c r="C92" s="806"/>
      <c r="D92" s="812"/>
      <c r="E92" s="818"/>
      <c r="F92" s="815"/>
      <c r="G92" s="806"/>
      <c r="H92" s="806"/>
      <c r="I92" s="824"/>
      <c r="J92" s="806"/>
      <c r="K92" s="821"/>
      <c r="L92" s="803"/>
    </row>
    <row r="93" spans="1:12" ht="13.5" customHeight="1">
      <c r="A93" s="385">
        <v>1</v>
      </c>
      <c r="B93" s="385">
        <v>2</v>
      </c>
      <c r="C93" s="385">
        <v>3</v>
      </c>
      <c r="D93" s="386">
        <v>4</v>
      </c>
      <c r="E93" s="463">
        <v>5</v>
      </c>
      <c r="F93" s="388">
        <v>6</v>
      </c>
      <c r="G93" s="341">
        <v>7</v>
      </c>
      <c r="H93" s="341">
        <v>8</v>
      </c>
      <c r="I93" s="341">
        <v>9</v>
      </c>
      <c r="J93" s="464">
        <v>10</v>
      </c>
      <c r="K93" s="390">
        <v>11</v>
      </c>
      <c r="L93" s="391">
        <v>12</v>
      </c>
    </row>
    <row r="94" spans="1:12" ht="13.5" customHeight="1">
      <c r="A94" s="744">
        <v>900</v>
      </c>
      <c r="B94" s="498"/>
      <c r="C94" s="501" t="s">
        <v>455</v>
      </c>
      <c r="D94" s="747"/>
      <c r="E94" s="770"/>
      <c r="F94" s="749"/>
      <c r="G94" s="748"/>
      <c r="H94" s="748"/>
      <c r="I94" s="748"/>
      <c r="J94" s="749"/>
      <c r="K94" s="747"/>
      <c r="L94" s="750"/>
    </row>
    <row r="95" spans="1:12" ht="13.5" customHeight="1">
      <c r="A95" s="746"/>
      <c r="B95" s="502"/>
      <c r="C95" s="745" t="s">
        <v>456</v>
      </c>
      <c r="D95" s="751">
        <v>140000</v>
      </c>
      <c r="E95" s="768">
        <v>140000</v>
      </c>
      <c r="F95" s="756">
        <f>H95+I95</f>
        <v>140000</v>
      </c>
      <c r="G95" s="755"/>
      <c r="H95" s="755">
        <f>H98</f>
        <v>65000</v>
      </c>
      <c r="I95" s="755">
        <f>I98</f>
        <v>75000</v>
      </c>
      <c r="J95" s="756">
        <v>0</v>
      </c>
      <c r="K95" s="751">
        <v>0</v>
      </c>
      <c r="L95" s="764">
        <v>0</v>
      </c>
    </row>
    <row r="96" spans="1:12" ht="13.5" customHeight="1">
      <c r="A96" s="491"/>
      <c r="B96" s="743">
        <v>90019</v>
      </c>
      <c r="C96" s="465" t="s">
        <v>457</v>
      </c>
      <c r="D96" s="753"/>
      <c r="E96" s="769"/>
      <c r="F96" s="766"/>
      <c r="G96" s="757"/>
      <c r="H96" s="757"/>
      <c r="I96" s="757"/>
      <c r="J96" s="757"/>
      <c r="K96" s="758"/>
      <c r="L96" s="765"/>
    </row>
    <row r="97" spans="1:12" ht="13.5" customHeight="1">
      <c r="A97" s="491"/>
      <c r="B97" s="743"/>
      <c r="C97" s="465" t="s">
        <v>458</v>
      </c>
      <c r="D97" s="753"/>
      <c r="E97" s="769"/>
      <c r="F97" s="766"/>
      <c r="G97" s="757"/>
      <c r="H97" s="757"/>
      <c r="I97" s="757"/>
      <c r="J97" s="757"/>
      <c r="K97" s="758"/>
      <c r="L97" s="765"/>
    </row>
    <row r="98" spans="1:12" ht="13.5" customHeight="1" thickBot="1">
      <c r="A98" s="491"/>
      <c r="B98" s="743"/>
      <c r="C98" s="465" t="s">
        <v>459</v>
      </c>
      <c r="D98" s="753">
        <v>140000</v>
      </c>
      <c r="E98" s="769">
        <f>F98</f>
        <v>140000</v>
      </c>
      <c r="F98" s="767">
        <f>H98+I98</f>
        <v>140000</v>
      </c>
      <c r="G98" s="759"/>
      <c r="H98" s="759">
        <v>65000</v>
      </c>
      <c r="I98" s="759">
        <v>75000</v>
      </c>
      <c r="J98" s="759">
        <v>0</v>
      </c>
      <c r="K98" s="760">
        <v>0</v>
      </c>
      <c r="L98" s="765">
        <v>0</v>
      </c>
    </row>
    <row r="99" spans="1:12" ht="13.5" customHeight="1" thickBot="1">
      <c r="A99" s="494"/>
      <c r="B99" s="494"/>
      <c r="C99" s="494" t="s">
        <v>10</v>
      </c>
      <c r="D99" s="754">
        <v>140000</v>
      </c>
      <c r="E99" s="639">
        <v>140000</v>
      </c>
      <c r="F99" s="762">
        <f>H99+I99</f>
        <v>140000</v>
      </c>
      <c r="G99" s="761"/>
      <c r="H99" s="761">
        <f>H95</f>
        <v>65000</v>
      </c>
      <c r="I99" s="761">
        <f>I95</f>
        <v>75000</v>
      </c>
      <c r="J99" s="762"/>
      <c r="K99" s="763"/>
      <c r="L99" s="752"/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>
      <c r="G113" s="179" t="s">
        <v>479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/>
  <mergeCells count="36">
    <mergeCell ref="L84:L92"/>
    <mergeCell ref="I85:I92"/>
    <mergeCell ref="J85:J92"/>
    <mergeCell ref="K85:K92"/>
    <mergeCell ref="G86:G92"/>
    <mergeCell ref="H86:H92"/>
    <mergeCell ref="A83:A92"/>
    <mergeCell ref="B83:B92"/>
    <mergeCell ref="C83:C92"/>
    <mergeCell ref="D83:D92"/>
    <mergeCell ref="E83:E92"/>
    <mergeCell ref="F84:F92"/>
    <mergeCell ref="I10:I17"/>
    <mergeCell ref="J10:J17"/>
    <mergeCell ref="E46:E55"/>
    <mergeCell ref="F47:F55"/>
    <mergeCell ref="G49:G55"/>
    <mergeCell ref="H49:H55"/>
    <mergeCell ref="L47:L55"/>
    <mergeCell ref="I48:I55"/>
    <mergeCell ref="J48:J55"/>
    <mergeCell ref="K48:K55"/>
    <mergeCell ref="A46:A55"/>
    <mergeCell ref="B46:B55"/>
    <mergeCell ref="C46:C55"/>
    <mergeCell ref="D46:D55"/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0">
      <selection activeCell="E39" sqref="E39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1:6" ht="15" customHeight="1">
      <c r="A1" s="70"/>
      <c r="B1" s="70"/>
      <c r="C1" s="70"/>
      <c r="D1" s="490" t="s">
        <v>461</v>
      </c>
      <c r="E1" s="73"/>
      <c r="F1" s="67"/>
    </row>
    <row r="2" spans="1:6" ht="15" customHeight="1">
      <c r="A2" s="70"/>
      <c r="B2" s="70"/>
      <c r="C2" s="70"/>
      <c r="D2" s="490" t="s">
        <v>387</v>
      </c>
      <c r="E2" s="73"/>
      <c r="F2" s="67"/>
    </row>
    <row r="3" spans="1:6" ht="15" customHeight="1">
      <c r="A3" s="354"/>
      <c r="B3" s="354"/>
      <c r="C3" s="354"/>
      <c r="D3" s="354"/>
      <c r="E3" s="73" t="s">
        <v>491</v>
      </c>
      <c r="F3" s="66"/>
    </row>
    <row r="4" spans="1:6" ht="15" customHeight="1">
      <c r="A4" s="70"/>
      <c r="B4" s="70"/>
      <c r="C4" s="70"/>
      <c r="D4" s="538" t="s">
        <v>489</v>
      </c>
      <c r="E4" s="71"/>
      <c r="F4" s="68"/>
    </row>
    <row r="5" spans="1:5" ht="15" customHeight="1">
      <c r="A5" s="70"/>
      <c r="B5" s="70"/>
      <c r="C5" s="70"/>
      <c r="D5" s="74" t="s">
        <v>445</v>
      </c>
      <c r="E5" s="71"/>
    </row>
    <row r="6" spans="1:5" ht="15" customHeight="1">
      <c r="A6" s="70"/>
      <c r="B6" s="70"/>
      <c r="C6" s="70"/>
      <c r="D6" s="70"/>
      <c r="E6" s="73" t="s">
        <v>346</v>
      </c>
    </row>
    <row r="7" spans="1:5" ht="15">
      <c r="A7" s="539" t="s">
        <v>8</v>
      </c>
      <c r="B7" s="540" t="s">
        <v>1</v>
      </c>
      <c r="C7" s="540" t="s">
        <v>2</v>
      </c>
      <c r="D7" s="541" t="s">
        <v>57</v>
      </c>
      <c r="E7" s="542" t="s">
        <v>58</v>
      </c>
    </row>
    <row r="8" spans="1:5" s="14" customFormat="1" ht="11.25" customHeight="1">
      <c r="A8" s="88">
        <v>1</v>
      </c>
      <c r="B8" s="88">
        <v>2</v>
      </c>
      <c r="C8" s="88">
        <v>3</v>
      </c>
      <c r="D8" s="483">
        <v>4</v>
      </c>
      <c r="E8" s="89">
        <v>5</v>
      </c>
    </row>
    <row r="9" spans="1:5" ht="15">
      <c r="A9" s="779">
        <v>1</v>
      </c>
      <c r="B9" s="780">
        <v>801</v>
      </c>
      <c r="C9" s="336">
        <v>80111</v>
      </c>
      <c r="D9" s="780" t="s">
        <v>59</v>
      </c>
      <c r="E9" s="781">
        <v>823926</v>
      </c>
    </row>
    <row r="10" spans="1:5" ht="15">
      <c r="A10" s="79">
        <v>2</v>
      </c>
      <c r="B10" s="782">
        <v>801</v>
      </c>
      <c r="C10" s="344">
        <v>80120</v>
      </c>
      <c r="D10" s="782" t="s">
        <v>60</v>
      </c>
      <c r="E10" s="783">
        <v>112565</v>
      </c>
    </row>
    <row r="11" spans="1:5" ht="15">
      <c r="A11" s="779">
        <v>3</v>
      </c>
      <c r="B11" s="780">
        <v>801</v>
      </c>
      <c r="C11" s="784">
        <v>80130</v>
      </c>
      <c r="D11" s="780" t="s">
        <v>60</v>
      </c>
      <c r="E11" s="781">
        <v>50860</v>
      </c>
    </row>
    <row r="12" spans="1:5" ht="15">
      <c r="A12" s="779">
        <v>4</v>
      </c>
      <c r="B12" s="780">
        <v>801</v>
      </c>
      <c r="C12" s="784">
        <v>80130</v>
      </c>
      <c r="D12" s="780" t="s">
        <v>311</v>
      </c>
      <c r="E12" s="781">
        <v>96634</v>
      </c>
    </row>
    <row r="13" spans="1:5" ht="15">
      <c r="A13" s="779">
        <v>5</v>
      </c>
      <c r="B13" s="780">
        <v>854</v>
      </c>
      <c r="C13" s="784">
        <v>85420</v>
      </c>
      <c r="D13" s="780" t="s">
        <v>59</v>
      </c>
      <c r="E13" s="781">
        <v>3146995</v>
      </c>
    </row>
    <row r="14" spans="1:5" ht="15">
      <c r="A14" s="825" t="s">
        <v>9</v>
      </c>
      <c r="B14" s="826"/>
      <c r="C14" s="826"/>
      <c r="D14" s="826"/>
      <c r="E14" s="543">
        <f>SUM(E9:E13)</f>
        <v>4230980</v>
      </c>
    </row>
    <row r="15" spans="1:5" ht="15">
      <c r="A15" s="484"/>
      <c r="B15" s="485"/>
      <c r="C15" s="485"/>
      <c r="D15" s="485"/>
      <c r="E15" s="486"/>
    </row>
    <row r="16" spans="1:5" ht="15">
      <c r="A16" s="484"/>
      <c r="B16" s="485"/>
      <c r="C16" s="485"/>
      <c r="D16" s="485"/>
      <c r="E16" s="486"/>
    </row>
    <row r="17" spans="1:5" ht="15">
      <c r="A17" s="484"/>
      <c r="B17" s="485"/>
      <c r="C17" s="485"/>
      <c r="D17" s="485"/>
      <c r="E17" s="486"/>
    </row>
    <row r="18" spans="1:5" ht="15">
      <c r="A18" s="70"/>
      <c r="B18" s="70"/>
      <c r="C18" s="70"/>
      <c r="D18" s="69"/>
      <c r="E18" s="73" t="s">
        <v>347</v>
      </c>
    </row>
    <row r="19" spans="1:5" ht="15">
      <c r="A19" s="70"/>
      <c r="B19" s="70"/>
      <c r="C19" s="70"/>
      <c r="D19" s="69"/>
      <c r="E19" s="73" t="s">
        <v>0</v>
      </c>
    </row>
    <row r="20" spans="1:5" ht="15">
      <c r="A20" s="70"/>
      <c r="B20" s="70"/>
      <c r="C20" s="70"/>
      <c r="D20" s="354"/>
      <c r="E20" s="73" t="s">
        <v>491</v>
      </c>
    </row>
    <row r="21" spans="1:5" ht="15">
      <c r="A21" s="70"/>
      <c r="B21" s="70"/>
      <c r="C21" s="70"/>
      <c r="D21" s="70"/>
      <c r="E21" s="71"/>
    </row>
    <row r="22" spans="1:5" ht="15">
      <c r="A22" s="70"/>
      <c r="B22" s="70"/>
      <c r="C22" s="70"/>
      <c r="D22" s="74" t="s">
        <v>306</v>
      </c>
      <c r="E22" s="71"/>
    </row>
    <row r="23" spans="1:5" ht="15">
      <c r="A23" s="70"/>
      <c r="B23" s="70"/>
      <c r="C23" s="70"/>
      <c r="D23" s="74" t="s">
        <v>447</v>
      </c>
      <c r="E23" s="71"/>
    </row>
    <row r="24" spans="1:5" ht="15">
      <c r="A24" s="70"/>
      <c r="B24" s="70"/>
      <c r="C24" s="70"/>
      <c r="D24" s="70"/>
      <c r="E24" s="73" t="s">
        <v>346</v>
      </c>
    </row>
    <row r="25" spans="1:5" ht="15">
      <c r="A25" s="544" t="s">
        <v>8</v>
      </c>
      <c r="B25" s="544" t="s">
        <v>1</v>
      </c>
      <c r="C25" s="545" t="s">
        <v>2</v>
      </c>
      <c r="D25" s="546" t="s">
        <v>7</v>
      </c>
      <c r="E25" s="547" t="s">
        <v>61</v>
      </c>
    </row>
    <row r="26" spans="1:5" ht="15">
      <c r="A26" s="548"/>
      <c r="B26" s="548"/>
      <c r="C26" s="549"/>
      <c r="D26" s="550"/>
      <c r="E26" s="551" t="s">
        <v>62</v>
      </c>
    </row>
    <row r="27" spans="1:5" ht="12.75">
      <c r="A27" s="88">
        <v>1</v>
      </c>
      <c r="B27" s="88">
        <v>2</v>
      </c>
      <c r="C27" s="88">
        <v>3</v>
      </c>
      <c r="D27" s="483">
        <v>4</v>
      </c>
      <c r="E27" s="89">
        <v>5</v>
      </c>
    </row>
    <row r="28" spans="1:5" ht="15">
      <c r="A28" s="79">
        <v>1</v>
      </c>
      <c r="B28" s="782">
        <v>853</v>
      </c>
      <c r="C28" s="344">
        <v>85311</v>
      </c>
      <c r="D28" s="782" t="s">
        <v>451</v>
      </c>
      <c r="E28" s="345"/>
    </row>
    <row r="29" spans="1:5" ht="15">
      <c r="A29" s="85"/>
      <c r="B29" s="796"/>
      <c r="C29" s="334"/>
      <c r="D29" s="782" t="s">
        <v>450</v>
      </c>
      <c r="E29" s="345">
        <v>45222</v>
      </c>
    </row>
    <row r="30" spans="1:5" ht="15">
      <c r="A30" s="361">
        <v>2</v>
      </c>
      <c r="B30" s="797">
        <v>900</v>
      </c>
      <c r="C30" s="797">
        <v>90019</v>
      </c>
      <c r="D30" s="788" t="s">
        <v>312</v>
      </c>
      <c r="E30" s="345"/>
    </row>
    <row r="31" spans="1:5" ht="15">
      <c r="A31" s="84"/>
      <c r="B31" s="789"/>
      <c r="C31" s="789"/>
      <c r="D31" s="789" t="s">
        <v>280</v>
      </c>
      <c r="E31" s="348">
        <v>31000</v>
      </c>
    </row>
    <row r="32" spans="1:5" ht="15">
      <c r="A32" s="85">
        <v>3</v>
      </c>
      <c r="B32" s="334">
        <v>926</v>
      </c>
      <c r="C32" s="334">
        <v>92695</v>
      </c>
      <c r="D32" s="334" t="s">
        <v>63</v>
      </c>
      <c r="E32" s="348">
        <v>50000</v>
      </c>
    </row>
    <row r="33" spans="1:5" ht="15">
      <c r="A33" s="825" t="s">
        <v>9</v>
      </c>
      <c r="B33" s="827"/>
      <c r="C33" s="827"/>
      <c r="D33" s="828"/>
      <c r="E33" s="495">
        <f>SUM(E28:E32)</f>
        <v>126222</v>
      </c>
    </row>
    <row r="34" spans="1:5" ht="15">
      <c r="A34" s="484"/>
      <c r="B34" s="485"/>
      <c r="C34" s="485"/>
      <c r="D34" s="485"/>
      <c r="E34" s="296"/>
    </row>
    <row r="35" spans="1:5" ht="15">
      <c r="A35" s="484"/>
      <c r="B35" s="485"/>
      <c r="C35" s="485"/>
      <c r="D35" s="485"/>
      <c r="E35" s="296"/>
    </row>
    <row r="36" spans="1:5" ht="15">
      <c r="A36" s="484"/>
      <c r="B36" s="485"/>
      <c r="C36" s="485"/>
      <c r="D36" s="485"/>
      <c r="E36" s="296"/>
    </row>
    <row r="37" spans="1:5" ht="15">
      <c r="A37" s="70"/>
      <c r="B37" s="70"/>
      <c r="C37" s="70"/>
      <c r="D37" s="69"/>
      <c r="E37" s="73" t="s">
        <v>462</v>
      </c>
    </row>
    <row r="38" spans="1:5" ht="15">
      <c r="A38" s="70"/>
      <c r="B38" s="70"/>
      <c r="C38" s="70"/>
      <c r="D38" s="69"/>
      <c r="E38" s="73" t="s">
        <v>0</v>
      </c>
    </row>
    <row r="39" spans="1:5" ht="15">
      <c r="A39" s="664"/>
      <c r="B39" s="664"/>
      <c r="C39" s="664" t="s">
        <v>388</v>
      </c>
      <c r="D39" s="664"/>
      <c r="E39" s="73" t="s">
        <v>491</v>
      </c>
    </row>
    <row r="40" spans="1:5" ht="15">
      <c r="A40" s="70"/>
      <c r="B40" s="70"/>
      <c r="C40" s="70"/>
      <c r="D40" s="70"/>
      <c r="E40" s="71"/>
    </row>
    <row r="41" spans="1:5" ht="17.25">
      <c r="A41" s="70"/>
      <c r="B41" s="70"/>
      <c r="C41" s="487" t="s">
        <v>305</v>
      </c>
      <c r="D41" s="488"/>
      <c r="E41" s="489"/>
    </row>
    <row r="42" spans="1:5" ht="17.25">
      <c r="A42" s="70"/>
      <c r="B42" s="70"/>
      <c r="C42" s="487" t="s">
        <v>446</v>
      </c>
      <c r="D42" s="488"/>
      <c r="E42" s="489"/>
    </row>
    <row r="43" spans="1:5" ht="15">
      <c r="A43" s="70"/>
      <c r="B43" s="70"/>
      <c r="C43" s="70"/>
      <c r="D43" s="70"/>
      <c r="E43" s="73" t="s">
        <v>346</v>
      </c>
    </row>
    <row r="44" spans="1:5" ht="15">
      <c r="A44" s="544" t="s">
        <v>8</v>
      </c>
      <c r="B44" s="544" t="s">
        <v>1</v>
      </c>
      <c r="C44" s="545" t="s">
        <v>2</v>
      </c>
      <c r="D44" s="546" t="s">
        <v>7</v>
      </c>
      <c r="E44" s="547" t="s">
        <v>61</v>
      </c>
    </row>
    <row r="45" spans="1:5" ht="15">
      <c r="A45" s="548"/>
      <c r="B45" s="548"/>
      <c r="C45" s="549"/>
      <c r="D45" s="550"/>
      <c r="E45" s="551" t="s">
        <v>62</v>
      </c>
    </row>
    <row r="46" spans="1:5" ht="12.75" customHeight="1">
      <c r="A46" s="88">
        <v>1</v>
      </c>
      <c r="B46" s="88">
        <v>2</v>
      </c>
      <c r="C46" s="88">
        <v>3</v>
      </c>
      <c r="D46" s="483">
        <v>4</v>
      </c>
      <c r="E46" s="89">
        <v>5</v>
      </c>
    </row>
    <row r="47" spans="1:5" ht="13.5" customHeight="1">
      <c r="A47" s="785">
        <v>1</v>
      </c>
      <c r="B47" s="785">
        <v>852</v>
      </c>
      <c r="C47" s="785">
        <v>85295</v>
      </c>
      <c r="D47" s="786" t="s">
        <v>339</v>
      </c>
      <c r="E47" s="787">
        <v>25000</v>
      </c>
    </row>
    <row r="48" spans="1:5" ht="13.5" customHeight="1">
      <c r="A48" s="788">
        <v>2</v>
      </c>
      <c r="B48" s="788">
        <v>900</v>
      </c>
      <c r="C48" s="785">
        <v>90019</v>
      </c>
      <c r="D48" s="786" t="s">
        <v>312</v>
      </c>
      <c r="E48" s="787"/>
    </row>
    <row r="49" spans="1:5" ht="13.5" customHeight="1">
      <c r="A49" s="789"/>
      <c r="B49" s="789"/>
      <c r="C49" s="790"/>
      <c r="D49" s="791" t="s">
        <v>280</v>
      </c>
      <c r="E49" s="792">
        <v>44000</v>
      </c>
    </row>
    <row r="50" spans="1:5" ht="13.5" customHeight="1">
      <c r="A50" s="789">
        <v>3</v>
      </c>
      <c r="B50" s="789">
        <v>921</v>
      </c>
      <c r="C50" s="789">
        <v>92120</v>
      </c>
      <c r="D50" s="789" t="s">
        <v>452</v>
      </c>
      <c r="E50" s="348">
        <v>40000</v>
      </c>
    </row>
    <row r="51" spans="1:5" s="14" customFormat="1" ht="13.5" customHeight="1">
      <c r="A51" s="793">
        <v>4</v>
      </c>
      <c r="B51" s="794">
        <v>926</v>
      </c>
      <c r="C51" s="794">
        <v>92695</v>
      </c>
      <c r="D51" s="794" t="s">
        <v>313</v>
      </c>
      <c r="E51" s="795">
        <v>41000</v>
      </c>
    </row>
    <row r="52" spans="1:5" s="17" customFormat="1" ht="15">
      <c r="A52" s="825" t="s">
        <v>9</v>
      </c>
      <c r="B52" s="827"/>
      <c r="C52" s="827"/>
      <c r="D52" s="828"/>
      <c r="E52" s="495">
        <f>SUM(E47:E51)</f>
        <v>150000</v>
      </c>
    </row>
    <row r="53" spans="1:5" s="17" customFormat="1" ht="15">
      <c r="A53" s="484"/>
      <c r="B53" s="484"/>
      <c r="C53" s="484"/>
      <c r="D53" s="484"/>
      <c r="E53" s="296"/>
    </row>
    <row r="54" spans="1:5" ht="15">
      <c r="A54" s="70"/>
      <c r="B54" s="70"/>
      <c r="C54" s="70"/>
      <c r="D54" s="665" t="s">
        <v>480</v>
      </c>
      <c r="E54" s="71"/>
    </row>
    <row r="55" spans="1:5" ht="15">
      <c r="A55" s="70"/>
      <c r="B55" s="70"/>
      <c r="C55" s="70"/>
      <c r="D55" s="179"/>
      <c r="E55" s="71"/>
    </row>
  </sheetData>
  <sheetProtection/>
  <mergeCells count="3">
    <mergeCell ref="A14:D14"/>
    <mergeCell ref="A52:D52"/>
    <mergeCell ref="A33:D33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G3" sqref="G3:I3"/>
    </sheetView>
  </sheetViews>
  <sheetFormatPr defaultColWidth="9.00390625" defaultRowHeight="12.75"/>
  <cols>
    <col min="1" max="1" width="2.75390625" style="658" customWidth="1"/>
    <col min="2" max="2" width="4.625" style="658" customWidth="1"/>
    <col min="3" max="3" width="6.125" style="658" customWidth="1"/>
    <col min="4" max="4" width="27.25390625" style="658" customWidth="1"/>
    <col min="5" max="5" width="17.125" style="658" customWidth="1"/>
    <col min="6" max="6" width="8.625" style="658" customWidth="1"/>
    <col min="7" max="7" width="10.75390625" style="658" customWidth="1"/>
    <col min="8" max="8" width="11.625" style="658" customWidth="1"/>
    <col min="9" max="9" width="11.25390625" style="658" customWidth="1"/>
    <col min="10" max="10" width="9.125" style="5" customWidth="1"/>
  </cols>
  <sheetData>
    <row r="1" spans="7:9" ht="13.5" customHeight="1">
      <c r="G1" s="857" t="s">
        <v>463</v>
      </c>
      <c r="H1" s="857"/>
      <c r="I1" s="857"/>
    </row>
    <row r="2" spans="7:9" ht="13.5" customHeight="1">
      <c r="G2" s="857" t="s">
        <v>365</v>
      </c>
      <c r="H2" s="857"/>
      <c r="I2" s="857"/>
    </row>
    <row r="3" spans="7:9" ht="13.5" customHeight="1">
      <c r="G3" s="857" t="s">
        <v>491</v>
      </c>
      <c r="H3" s="857"/>
      <c r="I3" s="857"/>
    </row>
    <row r="4" spans="7:9" ht="13.5" customHeight="1">
      <c r="G4" s="776"/>
      <c r="H4" s="776"/>
      <c r="I4" s="776"/>
    </row>
    <row r="5" spans="1:9" ht="13.5" customHeight="1">
      <c r="A5" s="858" t="s">
        <v>464</v>
      </c>
      <c r="B5" s="858"/>
      <c r="C5" s="858"/>
      <c r="D5" s="858"/>
      <c r="E5" s="858"/>
      <c r="F5" s="858"/>
      <c r="G5" s="858"/>
      <c r="H5" s="858"/>
      <c r="I5" s="858"/>
    </row>
    <row r="6" ht="13.5" customHeight="1"/>
    <row r="7" spans="1:9" ht="13.5" customHeight="1">
      <c r="A7" s="666"/>
      <c r="B7" s="666"/>
      <c r="C7" s="666"/>
      <c r="D7" s="666"/>
      <c r="E7" s="666" t="s">
        <v>314</v>
      </c>
      <c r="F7" s="666"/>
      <c r="G7" s="666"/>
      <c r="H7" s="667"/>
      <c r="I7" s="854" t="s">
        <v>465</v>
      </c>
    </row>
    <row r="8" spans="1:9" ht="13.5" customHeight="1">
      <c r="A8" s="668"/>
      <c r="B8" s="668"/>
      <c r="C8" s="668"/>
      <c r="D8" s="668" t="s">
        <v>7</v>
      </c>
      <c r="E8" s="668" t="s">
        <v>315</v>
      </c>
      <c r="F8" s="668" t="s">
        <v>316</v>
      </c>
      <c r="G8" s="668" t="s">
        <v>317</v>
      </c>
      <c r="H8" s="669" t="s">
        <v>318</v>
      </c>
      <c r="I8" s="855"/>
    </row>
    <row r="9" spans="1:9" ht="12.75">
      <c r="A9" s="668" t="s">
        <v>8</v>
      </c>
      <c r="B9" s="668" t="s">
        <v>1</v>
      </c>
      <c r="C9" s="668" t="s">
        <v>2</v>
      </c>
      <c r="D9" s="668" t="s">
        <v>319</v>
      </c>
      <c r="E9" s="668" t="s">
        <v>320</v>
      </c>
      <c r="F9" s="668" t="s">
        <v>321</v>
      </c>
      <c r="G9" s="668" t="s">
        <v>322</v>
      </c>
      <c r="H9" s="669" t="s">
        <v>323</v>
      </c>
      <c r="I9" s="855"/>
    </row>
    <row r="10" spans="1:9" ht="12.75">
      <c r="A10" s="668"/>
      <c r="B10" s="668"/>
      <c r="C10" s="668"/>
      <c r="D10" s="668"/>
      <c r="E10" s="668" t="s">
        <v>324</v>
      </c>
      <c r="F10" s="668"/>
      <c r="G10" s="668" t="s">
        <v>325</v>
      </c>
      <c r="H10" s="669"/>
      <c r="I10" s="855"/>
    </row>
    <row r="11" spans="1:9" ht="12.75" customHeight="1">
      <c r="A11" s="670"/>
      <c r="B11" s="670"/>
      <c r="C11" s="670"/>
      <c r="D11" s="670"/>
      <c r="E11" s="670" t="s">
        <v>326</v>
      </c>
      <c r="F11" s="670"/>
      <c r="G11" s="670" t="s">
        <v>327</v>
      </c>
      <c r="H11" s="671"/>
      <c r="I11" s="856"/>
    </row>
    <row r="12" spans="1:9" ht="12.75" customHeight="1">
      <c r="A12" s="672">
        <v>1</v>
      </c>
      <c r="B12" s="672">
        <v>2</v>
      </c>
      <c r="C12" s="672">
        <v>3</v>
      </c>
      <c r="D12" s="672">
        <v>4</v>
      </c>
      <c r="E12" s="672">
        <v>5</v>
      </c>
      <c r="F12" s="672">
        <v>6</v>
      </c>
      <c r="G12" s="672">
        <v>7</v>
      </c>
      <c r="H12" s="672">
        <v>8</v>
      </c>
      <c r="I12" s="673">
        <v>11</v>
      </c>
    </row>
    <row r="13" spans="1:9" ht="12.75">
      <c r="A13" s="832">
        <v>1</v>
      </c>
      <c r="B13" s="832">
        <v>600</v>
      </c>
      <c r="C13" s="832">
        <v>60014</v>
      </c>
      <c r="D13" s="851" t="s">
        <v>466</v>
      </c>
      <c r="E13" s="829" t="s">
        <v>356</v>
      </c>
      <c r="F13" s="829">
        <v>2017</v>
      </c>
      <c r="G13" s="835">
        <v>2571114</v>
      </c>
      <c r="H13" s="674" t="s">
        <v>328</v>
      </c>
      <c r="I13" s="675">
        <f>SUM(I14:I16)</f>
        <v>2571114</v>
      </c>
    </row>
    <row r="14" spans="1:9" ht="12.75">
      <c r="A14" s="833"/>
      <c r="B14" s="833"/>
      <c r="C14" s="833"/>
      <c r="D14" s="852"/>
      <c r="E14" s="830"/>
      <c r="F14" s="830"/>
      <c r="G14" s="836"/>
      <c r="H14" s="676" t="s">
        <v>329</v>
      </c>
      <c r="I14" s="677">
        <v>1298151</v>
      </c>
    </row>
    <row r="15" spans="1:9" ht="12.75" customHeight="1">
      <c r="A15" s="833"/>
      <c r="B15" s="833"/>
      <c r="C15" s="833"/>
      <c r="D15" s="852"/>
      <c r="E15" s="830"/>
      <c r="F15" s="830"/>
      <c r="G15" s="836"/>
      <c r="H15" s="678" t="s">
        <v>330</v>
      </c>
      <c r="I15" s="679">
        <v>0</v>
      </c>
    </row>
    <row r="16" spans="1:9" ht="12.75" customHeight="1">
      <c r="A16" s="834"/>
      <c r="B16" s="834"/>
      <c r="C16" s="834"/>
      <c r="D16" s="853"/>
      <c r="E16" s="831"/>
      <c r="F16" s="831"/>
      <c r="G16" s="837"/>
      <c r="H16" s="676" t="s">
        <v>331</v>
      </c>
      <c r="I16" s="679">
        <v>1272963</v>
      </c>
    </row>
    <row r="17" spans="1:9" ht="12.75">
      <c r="A17" s="832">
        <v>2</v>
      </c>
      <c r="B17" s="832">
        <v>600</v>
      </c>
      <c r="C17" s="832">
        <v>60014</v>
      </c>
      <c r="D17" s="851" t="s">
        <v>467</v>
      </c>
      <c r="E17" s="829" t="s">
        <v>356</v>
      </c>
      <c r="F17" s="829">
        <v>2017</v>
      </c>
      <c r="G17" s="835">
        <v>818826</v>
      </c>
      <c r="H17" s="674" t="s">
        <v>328</v>
      </c>
      <c r="I17" s="675">
        <f>SUM(I18:I20)</f>
        <v>818826</v>
      </c>
    </row>
    <row r="18" spans="1:9" ht="12.75" customHeight="1">
      <c r="A18" s="833"/>
      <c r="B18" s="833"/>
      <c r="C18" s="833"/>
      <c r="D18" s="852"/>
      <c r="E18" s="830"/>
      <c r="F18" s="830"/>
      <c r="G18" s="836"/>
      <c r="H18" s="676" t="s">
        <v>329</v>
      </c>
      <c r="I18" s="677">
        <v>409413</v>
      </c>
    </row>
    <row r="19" spans="1:9" ht="28.5" customHeight="1">
      <c r="A19" s="833"/>
      <c r="B19" s="833"/>
      <c r="C19" s="833"/>
      <c r="D19" s="852"/>
      <c r="E19" s="830"/>
      <c r="F19" s="830"/>
      <c r="G19" s="836"/>
      <c r="H19" s="678" t="s">
        <v>330</v>
      </c>
      <c r="I19" s="679">
        <v>0</v>
      </c>
    </row>
    <row r="20" spans="1:9" ht="13.5" customHeight="1">
      <c r="A20" s="834"/>
      <c r="B20" s="834"/>
      <c r="C20" s="834"/>
      <c r="D20" s="853"/>
      <c r="E20" s="831"/>
      <c r="F20" s="831"/>
      <c r="G20" s="837"/>
      <c r="H20" s="676" t="s">
        <v>331</v>
      </c>
      <c r="I20" s="679">
        <v>409413</v>
      </c>
    </row>
    <row r="21" spans="1:9" ht="12.75">
      <c r="A21" s="832">
        <v>3</v>
      </c>
      <c r="B21" s="832">
        <v>600</v>
      </c>
      <c r="C21" s="832">
        <v>60014</v>
      </c>
      <c r="D21" s="851" t="s">
        <v>468</v>
      </c>
      <c r="E21" s="829" t="s">
        <v>356</v>
      </c>
      <c r="F21" s="829">
        <v>2017</v>
      </c>
      <c r="G21" s="835">
        <v>65890</v>
      </c>
      <c r="H21" s="674" t="s">
        <v>328</v>
      </c>
      <c r="I21" s="675">
        <f>SUM(I22:I24)</f>
        <v>65890</v>
      </c>
    </row>
    <row r="22" spans="1:9" ht="13.5" customHeight="1">
      <c r="A22" s="833"/>
      <c r="B22" s="833"/>
      <c r="C22" s="833"/>
      <c r="D22" s="852"/>
      <c r="E22" s="830"/>
      <c r="F22" s="830"/>
      <c r="G22" s="836"/>
      <c r="H22" s="676" t="s">
        <v>329</v>
      </c>
      <c r="I22" s="677">
        <v>46190</v>
      </c>
    </row>
    <row r="23" spans="1:9" ht="12.75" customHeight="1">
      <c r="A23" s="833"/>
      <c r="B23" s="833"/>
      <c r="C23" s="833"/>
      <c r="D23" s="852"/>
      <c r="E23" s="830"/>
      <c r="F23" s="830"/>
      <c r="G23" s="836"/>
      <c r="H23" s="678" t="s">
        <v>330</v>
      </c>
      <c r="I23" s="679">
        <v>0</v>
      </c>
    </row>
    <row r="24" spans="1:9" ht="12.75" customHeight="1">
      <c r="A24" s="834"/>
      <c r="B24" s="834"/>
      <c r="C24" s="834"/>
      <c r="D24" s="853"/>
      <c r="E24" s="831"/>
      <c r="F24" s="831"/>
      <c r="G24" s="837"/>
      <c r="H24" s="676" t="s">
        <v>331</v>
      </c>
      <c r="I24" s="679">
        <v>19700</v>
      </c>
    </row>
    <row r="25" spans="1:9" ht="12.75">
      <c r="A25" s="832">
        <v>4</v>
      </c>
      <c r="B25" s="832">
        <v>600</v>
      </c>
      <c r="C25" s="832">
        <v>60014</v>
      </c>
      <c r="D25" s="851" t="s">
        <v>469</v>
      </c>
      <c r="E25" s="829" t="s">
        <v>356</v>
      </c>
      <c r="F25" s="829">
        <v>2017</v>
      </c>
      <c r="G25" s="835">
        <v>1400000</v>
      </c>
      <c r="H25" s="674" t="s">
        <v>328</v>
      </c>
      <c r="I25" s="675">
        <f>SUM(I26:I28)</f>
        <v>1400000</v>
      </c>
    </row>
    <row r="26" spans="1:9" ht="12.75">
      <c r="A26" s="833"/>
      <c r="B26" s="833"/>
      <c r="C26" s="833"/>
      <c r="D26" s="852"/>
      <c r="E26" s="830"/>
      <c r="F26" s="830"/>
      <c r="G26" s="836"/>
      <c r="H26" s="676" t="s">
        <v>329</v>
      </c>
      <c r="I26" s="677">
        <v>509180</v>
      </c>
    </row>
    <row r="27" spans="1:9" ht="12.75" customHeight="1">
      <c r="A27" s="833"/>
      <c r="B27" s="833"/>
      <c r="C27" s="833"/>
      <c r="D27" s="852"/>
      <c r="E27" s="830"/>
      <c r="F27" s="830"/>
      <c r="G27" s="836"/>
      <c r="H27" s="678" t="s">
        <v>330</v>
      </c>
      <c r="I27" s="679">
        <v>890820</v>
      </c>
    </row>
    <row r="28" spans="1:9" ht="12.75" customHeight="1">
      <c r="A28" s="834"/>
      <c r="B28" s="834"/>
      <c r="C28" s="834"/>
      <c r="D28" s="853"/>
      <c r="E28" s="831"/>
      <c r="F28" s="831"/>
      <c r="G28" s="837"/>
      <c r="H28" s="676" t="s">
        <v>331</v>
      </c>
      <c r="I28" s="679">
        <v>0</v>
      </c>
    </row>
    <row r="29" spans="1:9" ht="12.75">
      <c r="A29" s="832">
        <v>5</v>
      </c>
      <c r="B29" s="832">
        <v>600</v>
      </c>
      <c r="C29" s="832">
        <v>60014</v>
      </c>
      <c r="D29" s="851" t="s">
        <v>470</v>
      </c>
      <c r="E29" s="829" t="s">
        <v>356</v>
      </c>
      <c r="F29" s="829">
        <v>2017</v>
      </c>
      <c r="G29" s="835">
        <v>200200</v>
      </c>
      <c r="H29" s="674" t="s">
        <v>328</v>
      </c>
      <c r="I29" s="675">
        <f>SUM(I30:I32)</f>
        <v>200200</v>
      </c>
    </row>
    <row r="30" spans="1:9" ht="12.75">
      <c r="A30" s="833"/>
      <c r="B30" s="833"/>
      <c r="C30" s="833"/>
      <c r="D30" s="852"/>
      <c r="E30" s="830"/>
      <c r="F30" s="830"/>
      <c r="G30" s="836"/>
      <c r="H30" s="676" t="s">
        <v>329</v>
      </c>
      <c r="I30" s="677">
        <v>200200</v>
      </c>
    </row>
    <row r="31" spans="1:9" ht="21" customHeight="1">
      <c r="A31" s="833"/>
      <c r="B31" s="833"/>
      <c r="C31" s="833"/>
      <c r="D31" s="852"/>
      <c r="E31" s="830"/>
      <c r="F31" s="830"/>
      <c r="G31" s="836"/>
      <c r="H31" s="678" t="s">
        <v>330</v>
      </c>
      <c r="I31" s="679"/>
    </row>
    <row r="32" spans="1:9" ht="12.75" customHeight="1">
      <c r="A32" s="834"/>
      <c r="B32" s="834"/>
      <c r="C32" s="834"/>
      <c r="D32" s="853"/>
      <c r="E32" s="831"/>
      <c r="F32" s="831"/>
      <c r="G32" s="837"/>
      <c r="H32" s="676" t="s">
        <v>331</v>
      </c>
      <c r="I32" s="679">
        <v>0</v>
      </c>
    </row>
    <row r="33" spans="1:9" ht="12.75">
      <c r="A33" s="832">
        <v>6</v>
      </c>
      <c r="B33" s="832">
        <v>710</v>
      </c>
      <c r="C33" s="832">
        <v>71012</v>
      </c>
      <c r="D33" s="851" t="s">
        <v>470</v>
      </c>
      <c r="E33" s="829" t="s">
        <v>357</v>
      </c>
      <c r="F33" s="829">
        <v>2017</v>
      </c>
      <c r="G33" s="835">
        <v>10000</v>
      </c>
      <c r="H33" s="674" t="s">
        <v>328</v>
      </c>
      <c r="I33" s="675">
        <f>SUM(I34:I36)</f>
        <v>10000</v>
      </c>
    </row>
    <row r="34" spans="1:9" ht="12.75">
      <c r="A34" s="833"/>
      <c r="B34" s="833"/>
      <c r="C34" s="833"/>
      <c r="D34" s="852"/>
      <c r="E34" s="830"/>
      <c r="F34" s="830"/>
      <c r="G34" s="836"/>
      <c r="H34" s="676" t="s">
        <v>329</v>
      </c>
      <c r="I34" s="677">
        <v>10000</v>
      </c>
    </row>
    <row r="35" spans="1:9" ht="12.75" customHeight="1">
      <c r="A35" s="833"/>
      <c r="B35" s="833"/>
      <c r="C35" s="833"/>
      <c r="D35" s="852"/>
      <c r="E35" s="830"/>
      <c r="F35" s="830"/>
      <c r="G35" s="836"/>
      <c r="H35" s="678" t="s">
        <v>330</v>
      </c>
      <c r="I35" s="679"/>
    </row>
    <row r="36" spans="1:9" ht="12.75" customHeight="1">
      <c r="A36" s="834"/>
      <c r="B36" s="834"/>
      <c r="C36" s="834"/>
      <c r="D36" s="853"/>
      <c r="E36" s="831"/>
      <c r="F36" s="831"/>
      <c r="G36" s="837"/>
      <c r="H36" s="676" t="s">
        <v>331</v>
      </c>
      <c r="I36" s="679">
        <v>0</v>
      </c>
    </row>
    <row r="37" spans="1:9" ht="12.75">
      <c r="A37" s="832">
        <v>7</v>
      </c>
      <c r="B37" s="832">
        <v>750</v>
      </c>
      <c r="C37" s="832">
        <v>75095</v>
      </c>
      <c r="D37" s="851" t="s">
        <v>471</v>
      </c>
      <c r="E37" s="829" t="s">
        <v>357</v>
      </c>
      <c r="F37" s="829">
        <v>2017</v>
      </c>
      <c r="G37" s="835">
        <v>500000</v>
      </c>
      <c r="H37" s="674" t="s">
        <v>328</v>
      </c>
      <c r="I37" s="675">
        <f>I38+I39</f>
        <v>500000</v>
      </c>
    </row>
    <row r="38" spans="1:9" ht="12.75">
      <c r="A38" s="833"/>
      <c r="B38" s="833"/>
      <c r="C38" s="833"/>
      <c r="D38" s="852"/>
      <c r="E38" s="830"/>
      <c r="F38" s="830"/>
      <c r="G38" s="836"/>
      <c r="H38" s="676" t="s">
        <v>329</v>
      </c>
      <c r="I38" s="677">
        <v>75000</v>
      </c>
    </row>
    <row r="39" spans="1:9" ht="12.75" customHeight="1">
      <c r="A39" s="833"/>
      <c r="B39" s="833"/>
      <c r="C39" s="833"/>
      <c r="D39" s="852"/>
      <c r="E39" s="830"/>
      <c r="F39" s="830"/>
      <c r="G39" s="836"/>
      <c r="H39" s="678" t="s">
        <v>330</v>
      </c>
      <c r="I39" s="679">
        <f>G37*85%</f>
        <v>425000</v>
      </c>
    </row>
    <row r="40" spans="1:9" ht="12.75" customHeight="1">
      <c r="A40" s="834"/>
      <c r="B40" s="834"/>
      <c r="C40" s="834"/>
      <c r="D40" s="853"/>
      <c r="E40" s="831"/>
      <c r="F40" s="831"/>
      <c r="G40" s="837"/>
      <c r="H40" s="676" t="s">
        <v>331</v>
      </c>
      <c r="I40" s="679"/>
    </row>
    <row r="41" spans="1:9" ht="12.75">
      <c r="A41" s="832">
        <v>8</v>
      </c>
      <c r="B41" s="832">
        <v>750</v>
      </c>
      <c r="C41" s="832">
        <v>75095</v>
      </c>
      <c r="D41" s="851" t="s">
        <v>472</v>
      </c>
      <c r="E41" s="829" t="s">
        <v>357</v>
      </c>
      <c r="F41" s="829">
        <v>2017</v>
      </c>
      <c r="G41" s="835">
        <v>1666665</v>
      </c>
      <c r="H41" s="674" t="s">
        <v>328</v>
      </c>
      <c r="I41" s="771">
        <f>I42+I43+I44</f>
        <v>1666665</v>
      </c>
    </row>
    <row r="42" spans="1:9" ht="12.75">
      <c r="A42" s="833"/>
      <c r="B42" s="833"/>
      <c r="C42" s="833"/>
      <c r="D42" s="852"/>
      <c r="E42" s="830"/>
      <c r="F42" s="830"/>
      <c r="G42" s="836"/>
      <c r="H42" s="676" t="s">
        <v>329</v>
      </c>
      <c r="I42" s="679">
        <v>770728</v>
      </c>
    </row>
    <row r="43" spans="1:9" ht="12.75" customHeight="1">
      <c r="A43" s="833"/>
      <c r="B43" s="833"/>
      <c r="C43" s="833"/>
      <c r="D43" s="852"/>
      <c r="E43" s="830"/>
      <c r="F43" s="830"/>
      <c r="G43" s="836"/>
      <c r="H43" s="678" t="s">
        <v>330</v>
      </c>
      <c r="I43" s="679">
        <v>895937</v>
      </c>
    </row>
    <row r="44" spans="1:9" ht="12.75" customHeight="1">
      <c r="A44" s="834"/>
      <c r="B44" s="834"/>
      <c r="C44" s="834"/>
      <c r="D44" s="853"/>
      <c r="E44" s="831"/>
      <c r="F44" s="831"/>
      <c r="G44" s="837"/>
      <c r="H44" s="676" t="s">
        <v>331</v>
      </c>
      <c r="I44" s="772">
        <v>0</v>
      </c>
    </row>
    <row r="45" spans="1:9" ht="12.75">
      <c r="A45" s="832">
        <v>9</v>
      </c>
      <c r="B45" s="832">
        <v>750</v>
      </c>
      <c r="C45" s="832">
        <v>75095</v>
      </c>
      <c r="D45" s="851" t="s">
        <v>473</v>
      </c>
      <c r="E45" s="829" t="s">
        <v>357</v>
      </c>
      <c r="F45" s="829">
        <v>2017</v>
      </c>
      <c r="G45" s="835">
        <v>400000</v>
      </c>
      <c r="H45" s="674" t="s">
        <v>328</v>
      </c>
      <c r="I45" s="771">
        <f>I46+I47+I48</f>
        <v>400000</v>
      </c>
    </row>
    <row r="46" spans="1:9" ht="12.75">
      <c r="A46" s="833"/>
      <c r="B46" s="833"/>
      <c r="C46" s="833"/>
      <c r="D46" s="852"/>
      <c r="E46" s="830"/>
      <c r="F46" s="830"/>
      <c r="G46" s="836"/>
      <c r="H46" s="676" t="s">
        <v>329</v>
      </c>
      <c r="I46" s="773">
        <v>60000</v>
      </c>
    </row>
    <row r="47" spans="1:9" ht="12.75" customHeight="1">
      <c r="A47" s="833"/>
      <c r="B47" s="833"/>
      <c r="C47" s="833"/>
      <c r="D47" s="852"/>
      <c r="E47" s="830"/>
      <c r="F47" s="830"/>
      <c r="G47" s="836"/>
      <c r="H47" s="678" t="s">
        <v>330</v>
      </c>
      <c r="I47" s="773">
        <v>340000</v>
      </c>
    </row>
    <row r="48" spans="1:9" ht="12.75" customHeight="1">
      <c r="A48" s="834"/>
      <c r="B48" s="834"/>
      <c r="C48" s="834"/>
      <c r="D48" s="853"/>
      <c r="E48" s="831"/>
      <c r="F48" s="831"/>
      <c r="G48" s="837"/>
      <c r="H48" s="676" t="s">
        <v>331</v>
      </c>
      <c r="I48" s="772">
        <v>0</v>
      </c>
    </row>
    <row r="49" spans="1:9" ht="12.75">
      <c r="A49" s="832">
        <v>10</v>
      </c>
      <c r="B49" s="832">
        <v>750</v>
      </c>
      <c r="C49" s="832">
        <v>75095</v>
      </c>
      <c r="D49" s="851" t="s">
        <v>474</v>
      </c>
      <c r="E49" s="829" t="s">
        <v>357</v>
      </c>
      <c r="F49" s="829">
        <v>2017</v>
      </c>
      <c r="G49" s="835">
        <v>212029</v>
      </c>
      <c r="H49" s="674" t="s">
        <v>328</v>
      </c>
      <c r="I49" s="771">
        <f>I50+I51+I52</f>
        <v>212029</v>
      </c>
    </row>
    <row r="50" spans="1:9" ht="12.75">
      <c r="A50" s="833"/>
      <c r="B50" s="833"/>
      <c r="C50" s="833"/>
      <c r="D50" s="852"/>
      <c r="E50" s="830"/>
      <c r="F50" s="830"/>
      <c r="G50" s="836"/>
      <c r="H50" s="676" t="s">
        <v>329</v>
      </c>
      <c r="I50" s="773">
        <v>31804</v>
      </c>
    </row>
    <row r="51" spans="1:9" ht="25.5">
      <c r="A51" s="833"/>
      <c r="B51" s="833"/>
      <c r="C51" s="833"/>
      <c r="D51" s="852"/>
      <c r="E51" s="830"/>
      <c r="F51" s="830"/>
      <c r="G51" s="836"/>
      <c r="H51" s="678" t="s">
        <v>330</v>
      </c>
      <c r="I51" s="773">
        <v>180225</v>
      </c>
    </row>
    <row r="52" spans="1:9" ht="12.75" customHeight="1">
      <c r="A52" s="834"/>
      <c r="B52" s="834"/>
      <c r="C52" s="834"/>
      <c r="D52" s="853"/>
      <c r="E52" s="831"/>
      <c r="F52" s="831"/>
      <c r="G52" s="837"/>
      <c r="H52" s="676" t="s">
        <v>331</v>
      </c>
      <c r="I52" s="772">
        <v>0</v>
      </c>
    </row>
    <row r="53" spans="1:9" ht="12.75">
      <c r="A53" s="832">
        <v>11</v>
      </c>
      <c r="B53" s="832">
        <v>750</v>
      </c>
      <c r="C53" s="832">
        <v>75095</v>
      </c>
      <c r="D53" s="851" t="s">
        <v>475</v>
      </c>
      <c r="E53" s="829" t="s">
        <v>357</v>
      </c>
      <c r="F53" s="829">
        <v>2017</v>
      </c>
      <c r="G53" s="835">
        <v>50000</v>
      </c>
      <c r="H53" s="674" t="s">
        <v>328</v>
      </c>
      <c r="I53" s="771">
        <f>I54+I55+I56</f>
        <v>50000</v>
      </c>
    </row>
    <row r="54" spans="1:9" ht="12.75">
      <c r="A54" s="833"/>
      <c r="B54" s="833"/>
      <c r="C54" s="833"/>
      <c r="D54" s="852"/>
      <c r="E54" s="830"/>
      <c r="F54" s="830"/>
      <c r="G54" s="836"/>
      <c r="H54" s="676" t="s">
        <v>329</v>
      </c>
      <c r="I54" s="773">
        <v>15000</v>
      </c>
    </row>
    <row r="55" spans="1:9" ht="25.5">
      <c r="A55" s="833"/>
      <c r="B55" s="833"/>
      <c r="C55" s="833"/>
      <c r="D55" s="852"/>
      <c r="E55" s="830"/>
      <c r="F55" s="830"/>
      <c r="G55" s="836"/>
      <c r="H55" s="678" t="s">
        <v>330</v>
      </c>
      <c r="I55" s="773">
        <v>35000</v>
      </c>
    </row>
    <row r="56" spans="1:9" ht="12.75" customHeight="1">
      <c r="A56" s="834"/>
      <c r="B56" s="834"/>
      <c r="C56" s="834"/>
      <c r="D56" s="853"/>
      <c r="E56" s="831"/>
      <c r="F56" s="831"/>
      <c r="G56" s="837"/>
      <c r="H56" s="676" t="s">
        <v>331</v>
      </c>
      <c r="I56" s="772">
        <v>0</v>
      </c>
    </row>
    <row r="57" spans="1:9" ht="12.75" customHeight="1">
      <c r="A57" s="680"/>
      <c r="B57" s="680"/>
      <c r="C57" s="680"/>
      <c r="D57" s="681"/>
      <c r="E57" s="777" t="s">
        <v>487</v>
      </c>
      <c r="F57" s="682"/>
      <c r="G57" s="683"/>
      <c r="H57" s="684"/>
      <c r="I57" s="774"/>
    </row>
    <row r="58" spans="7:9" ht="12.75" customHeight="1">
      <c r="G58"/>
      <c r="H58"/>
      <c r="I58"/>
    </row>
    <row r="59" spans="1:9" ht="12.75" customHeight="1">
      <c r="A59" s="666"/>
      <c r="B59" s="666"/>
      <c r="C59" s="666"/>
      <c r="D59" s="666"/>
      <c r="E59" s="666" t="s">
        <v>314</v>
      </c>
      <c r="F59" s="666"/>
      <c r="G59" s="666"/>
      <c r="H59" s="667"/>
      <c r="I59" s="854" t="s">
        <v>465</v>
      </c>
    </row>
    <row r="60" spans="1:9" ht="12.75">
      <c r="A60" s="668"/>
      <c r="B60" s="668"/>
      <c r="C60" s="668"/>
      <c r="D60" s="668" t="s">
        <v>7</v>
      </c>
      <c r="E60" s="668" t="s">
        <v>315</v>
      </c>
      <c r="F60" s="668" t="s">
        <v>316</v>
      </c>
      <c r="G60" s="668" t="s">
        <v>317</v>
      </c>
      <c r="H60" s="669" t="s">
        <v>318</v>
      </c>
      <c r="I60" s="855"/>
    </row>
    <row r="61" spans="1:9" ht="12.75">
      <c r="A61" s="668" t="s">
        <v>8</v>
      </c>
      <c r="B61" s="668" t="s">
        <v>1</v>
      </c>
      <c r="C61" s="668" t="s">
        <v>2</v>
      </c>
      <c r="D61" s="668" t="s">
        <v>319</v>
      </c>
      <c r="E61" s="668" t="s">
        <v>320</v>
      </c>
      <c r="F61" s="668" t="s">
        <v>321</v>
      </c>
      <c r="G61" s="668" t="s">
        <v>322</v>
      </c>
      <c r="H61" s="669" t="s">
        <v>323</v>
      </c>
      <c r="I61" s="855"/>
    </row>
    <row r="62" spans="1:9" ht="12.75">
      <c r="A62" s="668"/>
      <c r="B62" s="668"/>
      <c r="C62" s="668"/>
      <c r="D62" s="668"/>
      <c r="E62" s="668" t="s">
        <v>324</v>
      </c>
      <c r="F62" s="668"/>
      <c r="G62" s="668" t="s">
        <v>325</v>
      </c>
      <c r="H62" s="669"/>
      <c r="I62" s="855"/>
    </row>
    <row r="63" spans="1:9" ht="12.75">
      <c r="A63" s="670"/>
      <c r="B63" s="670"/>
      <c r="C63" s="670"/>
      <c r="D63" s="670"/>
      <c r="E63" s="670" t="s">
        <v>326</v>
      </c>
      <c r="F63" s="670"/>
      <c r="G63" s="670" t="s">
        <v>327</v>
      </c>
      <c r="H63" s="671"/>
      <c r="I63" s="856"/>
    </row>
    <row r="64" spans="1:9" ht="12.75">
      <c r="A64" s="672">
        <v>1</v>
      </c>
      <c r="B64" s="672">
        <v>2</v>
      </c>
      <c r="C64" s="672">
        <v>3</v>
      </c>
      <c r="D64" s="672">
        <v>4</v>
      </c>
      <c r="E64" s="672">
        <v>5</v>
      </c>
      <c r="F64" s="672">
        <v>6</v>
      </c>
      <c r="G64" s="672">
        <v>7</v>
      </c>
      <c r="H64" s="672">
        <v>8</v>
      </c>
      <c r="I64" s="673">
        <v>11</v>
      </c>
    </row>
    <row r="65" spans="1:9" ht="12.75" customHeight="1">
      <c r="A65" s="832">
        <v>12</v>
      </c>
      <c r="B65" s="832">
        <v>750</v>
      </c>
      <c r="C65" s="832">
        <v>75095</v>
      </c>
      <c r="D65" s="851" t="s">
        <v>397</v>
      </c>
      <c r="E65" s="829" t="s">
        <v>396</v>
      </c>
      <c r="F65" s="829">
        <v>2017</v>
      </c>
      <c r="G65" s="835">
        <f>I65</f>
        <v>208319</v>
      </c>
      <c r="H65" s="674" t="s">
        <v>328</v>
      </c>
      <c r="I65" s="675">
        <f>SUM(I66:I68)</f>
        <v>208319</v>
      </c>
    </row>
    <row r="66" spans="1:9" ht="12.75">
      <c r="A66" s="833"/>
      <c r="B66" s="833"/>
      <c r="C66" s="833"/>
      <c r="D66" s="852"/>
      <c r="E66" s="830"/>
      <c r="F66" s="830"/>
      <c r="G66" s="836"/>
      <c r="H66" s="676" t="s">
        <v>329</v>
      </c>
      <c r="I66" s="677">
        <v>31248</v>
      </c>
    </row>
    <row r="67" spans="1:9" ht="25.5">
      <c r="A67" s="833"/>
      <c r="B67" s="833"/>
      <c r="C67" s="833"/>
      <c r="D67" s="852"/>
      <c r="E67" s="830"/>
      <c r="F67" s="830"/>
      <c r="G67" s="836"/>
      <c r="H67" s="678" t="s">
        <v>330</v>
      </c>
      <c r="I67" s="679">
        <v>177071</v>
      </c>
    </row>
    <row r="68" spans="1:9" ht="12.75" customHeight="1">
      <c r="A68" s="834"/>
      <c r="B68" s="834"/>
      <c r="C68" s="834"/>
      <c r="D68" s="853"/>
      <c r="E68" s="831"/>
      <c r="F68" s="831"/>
      <c r="G68" s="837"/>
      <c r="H68" s="676" t="s">
        <v>331</v>
      </c>
      <c r="I68" s="679"/>
    </row>
    <row r="69" spans="1:9" ht="12.75" customHeight="1">
      <c r="A69" s="832">
        <v>13</v>
      </c>
      <c r="B69" s="832">
        <v>750</v>
      </c>
      <c r="C69" s="832">
        <v>75095</v>
      </c>
      <c r="D69" s="851" t="s">
        <v>476</v>
      </c>
      <c r="E69" s="829" t="s">
        <v>396</v>
      </c>
      <c r="F69" s="829">
        <v>2017</v>
      </c>
      <c r="G69" s="835">
        <v>100000</v>
      </c>
      <c r="H69" s="674" t="s">
        <v>328</v>
      </c>
      <c r="I69" s="675">
        <f>SUM(I70:I72)</f>
        <v>100000</v>
      </c>
    </row>
    <row r="70" spans="1:9" ht="12.75" customHeight="1">
      <c r="A70" s="833"/>
      <c r="B70" s="833"/>
      <c r="C70" s="833"/>
      <c r="D70" s="852"/>
      <c r="E70" s="830"/>
      <c r="F70" s="830"/>
      <c r="G70" s="836"/>
      <c r="H70" s="676" t="s">
        <v>329</v>
      </c>
      <c r="I70" s="677">
        <v>100000</v>
      </c>
    </row>
    <row r="71" spans="1:9" ht="25.5">
      <c r="A71" s="833"/>
      <c r="B71" s="833"/>
      <c r="C71" s="833"/>
      <c r="D71" s="852"/>
      <c r="E71" s="830"/>
      <c r="F71" s="830"/>
      <c r="G71" s="836"/>
      <c r="H71" s="678" t="s">
        <v>330</v>
      </c>
      <c r="I71" s="679"/>
    </row>
    <row r="72" spans="1:9" ht="12.75" customHeight="1">
      <c r="A72" s="834"/>
      <c r="B72" s="834"/>
      <c r="C72" s="834"/>
      <c r="D72" s="853"/>
      <c r="E72" s="831"/>
      <c r="F72" s="831"/>
      <c r="G72" s="837"/>
      <c r="H72" s="676" t="s">
        <v>331</v>
      </c>
      <c r="I72" s="679"/>
    </row>
    <row r="73" spans="1:9" ht="12.75" customHeight="1">
      <c r="A73" s="832">
        <v>14</v>
      </c>
      <c r="B73" s="832">
        <v>801</v>
      </c>
      <c r="C73" s="832">
        <v>80102</v>
      </c>
      <c r="D73" s="851" t="s">
        <v>470</v>
      </c>
      <c r="E73" s="829" t="s">
        <v>349</v>
      </c>
      <c r="F73" s="829">
        <v>2017</v>
      </c>
      <c r="G73" s="835">
        <v>20000</v>
      </c>
      <c r="H73" s="674" t="s">
        <v>328</v>
      </c>
      <c r="I73" s="675">
        <f>SUM(I74:I76)</f>
        <v>20000</v>
      </c>
    </row>
    <row r="74" spans="1:9" ht="12.75" customHeight="1">
      <c r="A74" s="833"/>
      <c r="B74" s="833"/>
      <c r="C74" s="833"/>
      <c r="D74" s="852"/>
      <c r="E74" s="830"/>
      <c r="F74" s="830"/>
      <c r="G74" s="836"/>
      <c r="H74" s="676" t="s">
        <v>329</v>
      </c>
      <c r="I74" s="677">
        <v>20000</v>
      </c>
    </row>
    <row r="75" spans="1:9" ht="25.5">
      <c r="A75" s="833"/>
      <c r="B75" s="833"/>
      <c r="C75" s="833"/>
      <c r="D75" s="852"/>
      <c r="E75" s="830"/>
      <c r="F75" s="830"/>
      <c r="G75" s="836"/>
      <c r="H75" s="678" t="s">
        <v>330</v>
      </c>
      <c r="I75" s="679"/>
    </row>
    <row r="76" spans="1:9" ht="21.75" customHeight="1">
      <c r="A76" s="834"/>
      <c r="B76" s="834"/>
      <c r="C76" s="834"/>
      <c r="D76" s="853"/>
      <c r="E76" s="831"/>
      <c r="F76" s="831"/>
      <c r="G76" s="837"/>
      <c r="H76" s="676" t="s">
        <v>331</v>
      </c>
      <c r="I76" s="679"/>
    </row>
    <row r="77" spans="1:9" ht="12.75" customHeight="1">
      <c r="A77" s="832">
        <v>15</v>
      </c>
      <c r="B77" s="832">
        <v>851</v>
      </c>
      <c r="C77" s="832">
        <v>85111</v>
      </c>
      <c r="D77" s="851" t="s">
        <v>477</v>
      </c>
      <c r="E77" s="829" t="s">
        <v>396</v>
      </c>
      <c r="F77" s="829">
        <v>2017</v>
      </c>
      <c r="G77" s="835">
        <v>2400000</v>
      </c>
      <c r="H77" s="674" t="s">
        <v>328</v>
      </c>
      <c r="I77" s="675">
        <f>SUM(I78:I80)</f>
        <v>2400000</v>
      </c>
    </row>
    <row r="78" spans="1:9" ht="12.75" customHeight="1">
      <c r="A78" s="833"/>
      <c r="B78" s="833"/>
      <c r="C78" s="833"/>
      <c r="D78" s="852"/>
      <c r="E78" s="830"/>
      <c r="F78" s="830"/>
      <c r="G78" s="836"/>
      <c r="H78" s="676" t="s">
        <v>329</v>
      </c>
      <c r="I78" s="677">
        <v>2400000</v>
      </c>
    </row>
    <row r="79" spans="1:9" ht="25.5">
      <c r="A79" s="833"/>
      <c r="B79" s="833"/>
      <c r="C79" s="833"/>
      <c r="D79" s="852"/>
      <c r="E79" s="830"/>
      <c r="F79" s="830"/>
      <c r="G79" s="836"/>
      <c r="H79" s="678" t="s">
        <v>330</v>
      </c>
      <c r="I79" s="679"/>
    </row>
    <row r="80" spans="1:9" ht="22.5" customHeight="1">
      <c r="A80" s="834"/>
      <c r="B80" s="834"/>
      <c r="C80" s="834"/>
      <c r="D80" s="853"/>
      <c r="E80" s="831"/>
      <c r="F80" s="831"/>
      <c r="G80" s="837"/>
      <c r="H80" s="676" t="s">
        <v>331</v>
      </c>
      <c r="I80" s="679"/>
    </row>
    <row r="81" spans="1:9" ht="12.75" customHeight="1">
      <c r="A81" s="832">
        <v>16</v>
      </c>
      <c r="B81" s="832">
        <v>852</v>
      </c>
      <c r="C81" s="832">
        <v>85218</v>
      </c>
      <c r="D81" s="851" t="s">
        <v>470</v>
      </c>
      <c r="E81" s="829" t="s">
        <v>478</v>
      </c>
      <c r="F81" s="829">
        <v>2017</v>
      </c>
      <c r="G81" s="835">
        <v>6000</v>
      </c>
      <c r="H81" s="674" t="s">
        <v>328</v>
      </c>
      <c r="I81" s="675">
        <f>SUM(I82:I84)</f>
        <v>6000</v>
      </c>
    </row>
    <row r="82" spans="1:9" ht="12.75" customHeight="1">
      <c r="A82" s="833"/>
      <c r="B82" s="833"/>
      <c r="C82" s="833"/>
      <c r="D82" s="852"/>
      <c r="E82" s="830"/>
      <c r="F82" s="830"/>
      <c r="G82" s="836"/>
      <c r="H82" s="676" t="s">
        <v>329</v>
      </c>
      <c r="I82" s="677">
        <v>6000</v>
      </c>
    </row>
    <row r="83" spans="1:9" ht="25.5">
      <c r="A83" s="833"/>
      <c r="B83" s="833"/>
      <c r="C83" s="833"/>
      <c r="D83" s="852"/>
      <c r="E83" s="830"/>
      <c r="F83" s="830"/>
      <c r="G83" s="836"/>
      <c r="H83" s="678" t="s">
        <v>330</v>
      </c>
      <c r="I83" s="679"/>
    </row>
    <row r="84" spans="1:9" ht="12.75" customHeight="1">
      <c r="A84" s="834"/>
      <c r="B84" s="834"/>
      <c r="C84" s="834"/>
      <c r="D84" s="853"/>
      <c r="E84" s="831"/>
      <c r="F84" s="831"/>
      <c r="G84" s="837"/>
      <c r="H84" s="676" t="s">
        <v>331</v>
      </c>
      <c r="I84" s="679"/>
    </row>
    <row r="85" spans="1:9" ht="12.75" customHeight="1">
      <c r="A85" s="832">
        <v>17</v>
      </c>
      <c r="B85" s="832">
        <v>855</v>
      </c>
      <c r="C85" s="832">
        <v>85510</v>
      </c>
      <c r="D85" s="851" t="s">
        <v>470</v>
      </c>
      <c r="E85" s="829" t="s">
        <v>396</v>
      </c>
      <c r="F85" s="829">
        <v>2017</v>
      </c>
      <c r="G85" s="835">
        <v>4000</v>
      </c>
      <c r="H85" s="674" t="s">
        <v>328</v>
      </c>
      <c r="I85" s="675">
        <f>SUM(I86:I88)</f>
        <v>4000</v>
      </c>
    </row>
    <row r="86" spans="1:9" ht="12.75" customHeight="1">
      <c r="A86" s="833"/>
      <c r="B86" s="833"/>
      <c r="C86" s="833"/>
      <c r="D86" s="852"/>
      <c r="E86" s="830"/>
      <c r="F86" s="830"/>
      <c r="G86" s="836"/>
      <c r="H86" s="676" t="s">
        <v>329</v>
      </c>
      <c r="I86" s="677">
        <v>4000</v>
      </c>
    </row>
    <row r="87" spans="1:9" ht="25.5">
      <c r="A87" s="833"/>
      <c r="B87" s="833"/>
      <c r="C87" s="833"/>
      <c r="D87" s="852"/>
      <c r="E87" s="830"/>
      <c r="F87" s="830"/>
      <c r="G87" s="836"/>
      <c r="H87" s="678" t="s">
        <v>330</v>
      </c>
      <c r="I87" s="679"/>
    </row>
    <row r="88" spans="1:9" ht="12.75" customHeight="1">
      <c r="A88" s="834"/>
      <c r="B88" s="834"/>
      <c r="C88" s="834"/>
      <c r="D88" s="853"/>
      <c r="E88" s="831"/>
      <c r="F88" s="831"/>
      <c r="G88" s="837"/>
      <c r="H88" s="676" t="s">
        <v>331</v>
      </c>
      <c r="I88" s="679"/>
    </row>
    <row r="89" spans="1:9" ht="12.75" customHeight="1">
      <c r="A89" s="838" t="s">
        <v>332</v>
      </c>
      <c r="B89" s="839"/>
      <c r="C89" s="839"/>
      <c r="D89" s="839"/>
      <c r="E89" s="840"/>
      <c r="F89" s="847">
        <v>2017</v>
      </c>
      <c r="G89" s="850">
        <f>G13+G37+G41+G45+G49+G85+G53+G25+G21+G17+G81+G77+G73+G69+G65+G29+G33</f>
        <v>10633043</v>
      </c>
      <c r="H89" s="674" t="s">
        <v>328</v>
      </c>
      <c r="I89" s="675">
        <f>I85+I81+I77+I73+I69+I65+I53+I49+I45+I41+I37+I33+I29+I25+I21+I17+I13</f>
        <v>10633043</v>
      </c>
    </row>
    <row r="90" spans="1:9" ht="12.75" customHeight="1">
      <c r="A90" s="841"/>
      <c r="B90" s="842"/>
      <c r="C90" s="842"/>
      <c r="D90" s="842"/>
      <c r="E90" s="843"/>
      <c r="F90" s="848"/>
      <c r="G90" s="848"/>
      <c r="H90" s="685" t="s">
        <v>329</v>
      </c>
      <c r="I90" s="686">
        <f>I86+I82+I78+I74+I70+I66+I54+I50+I46+I42+I38+I34+I30+I26+I22+I18+I14</f>
        <v>5986914</v>
      </c>
    </row>
    <row r="91" spans="1:9" ht="27">
      <c r="A91" s="841"/>
      <c r="B91" s="842"/>
      <c r="C91" s="842"/>
      <c r="D91" s="842"/>
      <c r="E91" s="843"/>
      <c r="F91" s="848"/>
      <c r="G91" s="848"/>
      <c r="H91" s="775" t="s">
        <v>330</v>
      </c>
      <c r="I91" s="686">
        <f>I87+I83+I79+I75+I71+I67+I55+I51+I47+I43+I39+I35+I31+I27+I23+I19+I15</f>
        <v>2944053</v>
      </c>
    </row>
    <row r="92" spans="1:9" ht="13.5">
      <c r="A92" s="844"/>
      <c r="B92" s="845"/>
      <c r="C92" s="845"/>
      <c r="D92" s="845"/>
      <c r="E92" s="846"/>
      <c r="F92" s="849"/>
      <c r="G92" s="849"/>
      <c r="H92" s="685" t="s">
        <v>331</v>
      </c>
      <c r="I92" s="686">
        <f>I88+I84+I80+I76+I72+I68+I56+I52+I48+I44+I40+I36+I32+I28+I24+I20+I16</f>
        <v>1702076</v>
      </c>
    </row>
    <row r="94" spans="4:9" ht="12.75" customHeight="1">
      <c r="D94"/>
      <c r="E94"/>
      <c r="F94"/>
      <c r="G94"/>
      <c r="H94"/>
      <c r="I94"/>
    </row>
    <row r="95" spans="2:9" ht="15">
      <c r="B95"/>
      <c r="C95"/>
      <c r="D95"/>
      <c r="E95"/>
      <c r="F95"/>
      <c r="G95"/>
      <c r="H95"/>
      <c r="I95"/>
    </row>
    <row r="96" spans="2:9" ht="15">
      <c r="B96"/>
      <c r="C96"/>
      <c r="D96"/>
      <c r="E96"/>
      <c r="F96"/>
      <c r="G96"/>
      <c r="H96"/>
      <c r="I96"/>
    </row>
    <row r="97" spans="5:9" ht="15">
      <c r="E97"/>
      <c r="F97"/>
      <c r="G97"/>
      <c r="H97"/>
      <c r="I97"/>
    </row>
    <row r="98" spans="5:9" ht="13.5" customHeight="1">
      <c r="E98"/>
      <c r="F98"/>
      <c r="G98"/>
      <c r="H98"/>
      <c r="I98"/>
    </row>
    <row r="99" spans="5:9" ht="13.5" customHeight="1">
      <c r="E99"/>
      <c r="F99"/>
      <c r="G99"/>
      <c r="H99"/>
      <c r="I99"/>
    </row>
    <row r="100" spans="2:9" ht="15">
      <c r="B100"/>
      <c r="C100"/>
      <c r="D100"/>
      <c r="E100"/>
      <c r="F100"/>
      <c r="G100"/>
      <c r="H100"/>
      <c r="I100"/>
    </row>
    <row r="101" spans="4:9" ht="15">
      <c r="D101"/>
      <c r="E101"/>
      <c r="F101"/>
      <c r="G101"/>
      <c r="H101"/>
      <c r="I101"/>
    </row>
    <row r="102" spans="4:9" ht="15">
      <c r="D102"/>
      <c r="E102"/>
      <c r="F102"/>
      <c r="G102"/>
      <c r="H102"/>
      <c r="I102"/>
    </row>
    <row r="103" spans="4:9" ht="15">
      <c r="D103"/>
      <c r="E103"/>
      <c r="F103"/>
      <c r="G103"/>
      <c r="H103"/>
      <c r="I103"/>
    </row>
    <row r="106" ht="15">
      <c r="E106" s="778" t="s">
        <v>490</v>
      </c>
    </row>
  </sheetData>
  <sheetProtection/>
  <mergeCells count="128">
    <mergeCell ref="F77:F80"/>
    <mergeCell ref="G1:I1"/>
    <mergeCell ref="G2:I2"/>
    <mergeCell ref="G3:I3"/>
    <mergeCell ref="G17:G20"/>
    <mergeCell ref="G21:G24"/>
    <mergeCell ref="G25:G28"/>
    <mergeCell ref="A5:I5"/>
    <mergeCell ref="I7:I11"/>
    <mergeCell ref="A13:A16"/>
    <mergeCell ref="A69:A72"/>
    <mergeCell ref="B69:B72"/>
    <mergeCell ref="C69:C72"/>
    <mergeCell ref="D69:D72"/>
    <mergeCell ref="G29:G32"/>
    <mergeCell ref="G33:G36"/>
    <mergeCell ref="G37:G40"/>
    <mergeCell ref="G41:G44"/>
    <mergeCell ref="A29:A32"/>
    <mergeCell ref="B29:B32"/>
    <mergeCell ref="B13:B16"/>
    <mergeCell ref="C13:C16"/>
    <mergeCell ref="D13:D16"/>
    <mergeCell ref="E13:E16"/>
    <mergeCell ref="F13:F16"/>
    <mergeCell ref="G13:G16"/>
    <mergeCell ref="A17:A20"/>
    <mergeCell ref="B17:B20"/>
    <mergeCell ref="C17:C20"/>
    <mergeCell ref="D17:D20"/>
    <mergeCell ref="E17:E20"/>
    <mergeCell ref="F17:F20"/>
    <mergeCell ref="A21:A24"/>
    <mergeCell ref="B21:B24"/>
    <mergeCell ref="C21:C24"/>
    <mergeCell ref="D21:D24"/>
    <mergeCell ref="E21:E24"/>
    <mergeCell ref="F21:F24"/>
    <mergeCell ref="A25:A28"/>
    <mergeCell ref="B25:B28"/>
    <mergeCell ref="C25:C28"/>
    <mergeCell ref="D25:D28"/>
    <mergeCell ref="E25:E28"/>
    <mergeCell ref="F25:F28"/>
    <mergeCell ref="C29:C32"/>
    <mergeCell ref="D29:D32"/>
    <mergeCell ref="E29:E32"/>
    <mergeCell ref="F29:F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A41:A44"/>
    <mergeCell ref="B41:B44"/>
    <mergeCell ref="C41:C44"/>
    <mergeCell ref="D41:D44"/>
    <mergeCell ref="E41:E44"/>
    <mergeCell ref="F41:F44"/>
    <mergeCell ref="A45:A48"/>
    <mergeCell ref="B45:B48"/>
    <mergeCell ref="C45:C48"/>
    <mergeCell ref="D45:D48"/>
    <mergeCell ref="E45:E48"/>
    <mergeCell ref="F45:F48"/>
    <mergeCell ref="G45:G48"/>
    <mergeCell ref="I59:I63"/>
    <mergeCell ref="G49:G52"/>
    <mergeCell ref="G53:G56"/>
    <mergeCell ref="A49:A52"/>
    <mergeCell ref="B49:B52"/>
    <mergeCell ref="C49:C52"/>
    <mergeCell ref="D49:D52"/>
    <mergeCell ref="E49:E52"/>
    <mergeCell ref="F49:F52"/>
    <mergeCell ref="D65:D68"/>
    <mergeCell ref="E65:E68"/>
    <mergeCell ref="F65:F68"/>
    <mergeCell ref="C53:C56"/>
    <mergeCell ref="D53:D56"/>
    <mergeCell ref="E53:E56"/>
    <mergeCell ref="F53:F56"/>
    <mergeCell ref="F73:F76"/>
    <mergeCell ref="G65:G68"/>
    <mergeCell ref="A53:A56"/>
    <mergeCell ref="B53:B56"/>
    <mergeCell ref="E69:E72"/>
    <mergeCell ref="F69:F72"/>
    <mergeCell ref="G69:G72"/>
    <mergeCell ref="A65:A68"/>
    <mergeCell ref="B65:B68"/>
    <mergeCell ref="C65:C68"/>
    <mergeCell ref="A77:A80"/>
    <mergeCell ref="A73:A76"/>
    <mergeCell ref="B73:B76"/>
    <mergeCell ref="C73:C76"/>
    <mergeCell ref="D73:D76"/>
    <mergeCell ref="E73:E76"/>
    <mergeCell ref="C77:C80"/>
    <mergeCell ref="D77:D80"/>
    <mergeCell ref="E77:E80"/>
    <mergeCell ref="E85:E88"/>
    <mergeCell ref="G73:G76"/>
    <mergeCell ref="G77:G80"/>
    <mergeCell ref="A81:A84"/>
    <mergeCell ref="B81:B84"/>
    <mergeCell ref="C81:C84"/>
    <mergeCell ref="D81:D84"/>
    <mergeCell ref="E81:E84"/>
    <mergeCell ref="F81:F84"/>
    <mergeCell ref="G81:G84"/>
    <mergeCell ref="F85:F88"/>
    <mergeCell ref="B77:B80"/>
    <mergeCell ref="G85:G88"/>
    <mergeCell ref="A89:E92"/>
    <mergeCell ref="F89:F92"/>
    <mergeCell ref="G89:G92"/>
    <mergeCell ref="A85:A88"/>
    <mergeCell ref="B85:B88"/>
    <mergeCell ref="C85:C88"/>
    <mergeCell ref="D85:D88"/>
  </mergeCells>
  <printOptions/>
  <pageMargins left="0.15748031496062992" right="0.31496062992125984" top="0.2362204724409449" bottom="0.8267716535433072" header="0.31496062992125984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AniaB</cp:lastModifiedBy>
  <cp:lastPrinted>2016-11-10T08:37:35Z</cp:lastPrinted>
  <dcterms:created xsi:type="dcterms:W3CDTF">2007-10-30T07:10:39Z</dcterms:created>
  <dcterms:modified xsi:type="dcterms:W3CDTF">2016-12-21T10:33:02Z</dcterms:modified>
  <cp:category/>
  <cp:version/>
  <cp:contentType/>
  <cp:contentStatus/>
</cp:coreProperties>
</file>