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3" activeTab="6"/>
  </bookViews>
  <sheets>
    <sheet name="Dochody" sheetId="1" r:id="rId1"/>
    <sheet name="Wydatki" sheetId="2" r:id="rId2"/>
    <sheet name="Przychody i rozchody" sheetId="3" r:id="rId3"/>
    <sheet name="Zadania zlecone" sheetId="4" r:id="rId4"/>
    <sheet name="Porozumienia" sheetId="5" r:id="rId5"/>
    <sheet name="Dotacje podmiotowe" sheetId="6" r:id="rId6"/>
    <sheet name="Inwestycje" sheetId="7" r:id="rId7"/>
  </sheets>
  <definedNames/>
  <calcPr fullCalcOnLoad="1"/>
</workbook>
</file>

<file path=xl/sharedStrings.xml><?xml version="1.0" encoding="utf-8"?>
<sst xmlns="http://schemas.openxmlformats.org/spreadsheetml/2006/main" count="1185" uniqueCount="479">
  <si>
    <t xml:space="preserve"> Rady Powiatu w Świdwinie</t>
  </si>
  <si>
    <t>Dział</t>
  </si>
  <si>
    <t>Rozdział</t>
  </si>
  <si>
    <t>0 920</t>
  </si>
  <si>
    <t>0 830</t>
  </si>
  <si>
    <t>Wpływy z usług</t>
  </si>
  <si>
    <t>Wydatki</t>
  </si>
  <si>
    <t>Nazwa zadania</t>
  </si>
  <si>
    <t>Lp.</t>
  </si>
  <si>
    <t>RAZEM</t>
  </si>
  <si>
    <t>OGÓŁEM</t>
  </si>
  <si>
    <t>x</t>
  </si>
  <si>
    <t>1.</t>
  </si>
  <si>
    <t>2.</t>
  </si>
  <si>
    <t>3.</t>
  </si>
  <si>
    <t>Załącznik Nr 3 do uchwały</t>
  </si>
  <si>
    <t>Treść</t>
  </si>
  <si>
    <t xml:space="preserve">Klasyfikacja </t>
  </si>
  <si>
    <t xml:space="preserve">Kwota </t>
  </si>
  <si>
    <t>§</t>
  </si>
  <si>
    <t>Przychody ogółem:</t>
  </si>
  <si>
    <t>Kredyty</t>
  </si>
  <si>
    <t>§ 952</t>
  </si>
  <si>
    <t>Pożyczki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</si>
  <si>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</si>
  <si>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</si>
  <si>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</si>
  <si>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</si>
  <si>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</si>
  <si>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</si>
  <si>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</si>
  <si>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</si>
  <si>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</si>
  <si>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</si>
  <si>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</si>
  <si>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</si>
  <si>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</si>
  <si>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</si>
  <si>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</si>
  <si>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</si>
  <si>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</si>
  <si>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</si>
  <si>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</si>
  <si>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</si>
  <si>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</si>
  <si>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</si>
  <si>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</si>
  <si>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</si>
  <si>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</si>
  <si>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</si>
  <si>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</si>
  <si>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</si>
  <si>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</si>
  <si>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</si>
  <si>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</si>
  <si>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</si>
  <si>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</si>
  <si>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Nazwa instytucji</t>
  </si>
  <si>
    <t>Kwota dotacji</t>
  </si>
  <si>
    <t>Młodzieżowy Ośrodek Wychowawczy w Rzepczynie</t>
  </si>
  <si>
    <t>Policealne Studium ZDZ w Połczynie Zdroju</t>
  </si>
  <si>
    <t>Ogółem kwota</t>
  </si>
  <si>
    <t>dotacji</t>
  </si>
  <si>
    <t>Rehabilitacja zawodowa i społeczna osób niepełnosprawnych (Warsztaty Terapii Zajęciowej)</t>
  </si>
  <si>
    <t>Kultura fizyczna i sport</t>
  </si>
  <si>
    <t>Dotacje podmiotowe dla jednostek sektora finansów publicznych</t>
  </si>
  <si>
    <t xml:space="preserve">        </t>
  </si>
  <si>
    <t>Źródła dochodów</t>
  </si>
  <si>
    <t>Plan</t>
  </si>
  <si>
    <t>z tego:</t>
  </si>
  <si>
    <t>Dochody bieżące</t>
  </si>
  <si>
    <t>Dochody majątkowe</t>
  </si>
  <si>
    <t>0 10</t>
  </si>
  <si>
    <t>ROLNICTWO I ŁOWIECTWO</t>
  </si>
  <si>
    <t>0 1005</t>
  </si>
  <si>
    <t>Prace geodezyjno - urządzeniowe na potrzeby rolnictwa</t>
  </si>
  <si>
    <t>Dotacje celowe otrzymane z budżetu państwa na zadania bieżące z zakresu</t>
  </si>
  <si>
    <t>administracji rządowej oraz inne zadania zlecone ustawami realizowane przez powiat</t>
  </si>
  <si>
    <t>0 20</t>
  </si>
  <si>
    <t>LEŚNICTWO</t>
  </si>
  <si>
    <t>0 2001</t>
  </si>
  <si>
    <t>Gospodarka leśna</t>
  </si>
  <si>
    <t>TRANSPORT I ŁĄCZNOŚĆ</t>
  </si>
  <si>
    <t>Drogi publiczne powiatowe</t>
  </si>
  <si>
    <t>0 750</t>
  </si>
  <si>
    <t>jednostek samorządu terytorialnego lub innych jednostek zaliczanych do sektora</t>
  </si>
  <si>
    <t>0 970</t>
  </si>
  <si>
    <t>Wpływy z różnych dochodów</t>
  </si>
  <si>
    <t>GOSPODARKA MIESZKANIOWA</t>
  </si>
  <si>
    <t>Gospodarka gruntami i nieruchomościami</t>
  </si>
  <si>
    <t>0 470</t>
  </si>
  <si>
    <t>0 870</t>
  </si>
  <si>
    <t xml:space="preserve">Wpływy ze sprzedaży składników majątkowych </t>
  </si>
  <si>
    <t>Dochody jednostek samorządu terytorialnego związane z realizacją zadań z zakresu</t>
  </si>
  <si>
    <t>administracji rządowej oraz innych zadań zleconych ustawami</t>
  </si>
  <si>
    <t>DZIAŁALNOŚĆ USŁUGOWA</t>
  </si>
  <si>
    <t>Nadzór budowlany</t>
  </si>
  <si>
    <t>ADMINISTRACJA PUBLICZNA</t>
  </si>
  <si>
    <t>Urzędy wojewódzkie</t>
  </si>
  <si>
    <t>Starostwa powiatowe</t>
  </si>
  <si>
    <t>Kwalifikacja wojskowa</t>
  </si>
  <si>
    <t>Dotacje celowe otrzymane z budżetu państwa na zadania bieżące realizowane</t>
  </si>
  <si>
    <t>przez powiat na podstawie porozumień z organami administracji rządowej</t>
  </si>
  <si>
    <t>BEZPIECZEŃSTWO PUBLICZNE I OCHRONA</t>
  </si>
  <si>
    <t>PRZECIWPOŻAROWA</t>
  </si>
  <si>
    <t>Komendy powiatowe Państwowej Straży Pożarnej</t>
  </si>
  <si>
    <t>DOCHODY OD OSÓB PRAWNYCH, OD OSÓB FIZYCZNYCH</t>
  </si>
  <si>
    <t>I OD INNYCH JEDN. NIEPOSIADAJĄCYCH OSOBOWOŚCI</t>
  </si>
  <si>
    <t>PRAWNEJ ORAZ WYDATKI ZWIĄZANE Z ICH POBOREM</t>
  </si>
  <si>
    <t>Udziały powiatów w podatkach stanowiących dochód budżetu państwa</t>
  </si>
  <si>
    <t>0 010</t>
  </si>
  <si>
    <t>0 020</t>
  </si>
  <si>
    <t>RÓŻNE ROZLICZENIA</t>
  </si>
  <si>
    <t>Część oświatowa subwencji ogólnej dla jedn.sam.terytorialnego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</si>
  <si>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</si>
  <si>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</si>
  <si>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</si>
  <si>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</si>
  <si>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 xml:space="preserve">Licea ogólnokształcące </t>
  </si>
  <si>
    <t>0 690</t>
  </si>
  <si>
    <t>Wpływy z różnych opłat</t>
  </si>
  <si>
    <t xml:space="preserve">Szkoły zawodowe </t>
  </si>
  <si>
    <t xml:space="preserve"> 0 970</t>
  </si>
  <si>
    <t>OCHRONA ZDROWIA</t>
  </si>
  <si>
    <t>Składki na ubezpieczenie zdrowotne oraz świadczenia dla osób</t>
  </si>
  <si>
    <t>nieobjętych obowiązkiem ubezpieczenia zdrowotnego</t>
  </si>
  <si>
    <t>POMOC SPOŁECZNA</t>
  </si>
  <si>
    <t>Placówki opiekuńczo - wychowawcze</t>
  </si>
  <si>
    <t>Domy pomocy społecznej</t>
  </si>
  <si>
    <t>Dotacje celowe otrzymane z budżetu państwa na realizację bieżących zadań własnych</t>
  </si>
  <si>
    <t xml:space="preserve"> powiatu</t>
  </si>
  <si>
    <t>Rodziny zastępcze</t>
  </si>
  <si>
    <t xml:space="preserve">Zadania w zakresie przeciwdziałania przemocy w rodzinie </t>
  </si>
  <si>
    <t>Zespoły ds. orzekania o niepełnosprawności</t>
  </si>
  <si>
    <t xml:space="preserve">Fundusz Pracy                    </t>
  </si>
  <si>
    <t>Środki z Funduszu Pracy otrzymane przez powiat z przeznaczeniem na finansowanie</t>
  </si>
  <si>
    <t xml:space="preserve">kosztów wynagrodzenia i składek na ubezpieczenia społeczne pracowników </t>
  </si>
  <si>
    <t>powiatowego urzędu pracy</t>
  </si>
  <si>
    <t>EDUKACYJNA OPIEKA WYCHOWAWCZA</t>
  </si>
  <si>
    <t>Specjalne ośrodki szkolno - wychowawcze</t>
  </si>
  <si>
    <t xml:space="preserve"> 0 690</t>
  </si>
  <si>
    <t>Internaty i bursy szkolne</t>
  </si>
  <si>
    <t>Domy wczasów dziecięcych</t>
  </si>
  <si>
    <t>KULTURA FIZYCZNA I SPORT</t>
  </si>
  <si>
    <t xml:space="preserve">OGÓŁEM  DOCHODY </t>
  </si>
  <si>
    <t>w tym:</t>
  </si>
  <si>
    <t xml:space="preserve">Nazwa </t>
  </si>
  <si>
    <t>Wynagrodz.</t>
  </si>
  <si>
    <t xml:space="preserve">Dotacje </t>
  </si>
  <si>
    <t>Świadczenia</t>
  </si>
  <si>
    <t>Wydatki na</t>
  </si>
  <si>
    <t xml:space="preserve">Wydatki </t>
  </si>
  <si>
    <t>i składki</t>
  </si>
  <si>
    <t xml:space="preserve">związane z </t>
  </si>
  <si>
    <t>na zadania</t>
  </si>
  <si>
    <t>na rzecz</t>
  </si>
  <si>
    <t>programy</t>
  </si>
  <si>
    <t>majątkowe</t>
  </si>
  <si>
    <t>bieżące</t>
  </si>
  <si>
    <t>od nich</t>
  </si>
  <si>
    <t>reali.zadań</t>
  </si>
  <si>
    <t>osób</t>
  </si>
  <si>
    <t xml:space="preserve">finansow. </t>
  </si>
  <si>
    <t>naliczane</t>
  </si>
  <si>
    <t>statutowych</t>
  </si>
  <si>
    <t>fizycznych</t>
  </si>
  <si>
    <t>z udziałem</t>
  </si>
  <si>
    <t xml:space="preserve">środków </t>
  </si>
  <si>
    <t>pkt 2i3uofp</t>
  </si>
  <si>
    <t xml:space="preserve">Prace geodezyjno - urządzeniowe </t>
  </si>
  <si>
    <t>na potrzeby rolnictwa</t>
  </si>
  <si>
    <t>0 2002</t>
  </si>
  <si>
    <t>Nadzór nad gospodarką leśną</t>
  </si>
  <si>
    <t xml:space="preserve">Powiatowy Zarząd Dróg w Świdwinie </t>
  </si>
  <si>
    <t>Rady powiatów</t>
  </si>
  <si>
    <t>Promocja jednostek samorządu ter.</t>
  </si>
  <si>
    <t>Pozostała działalność</t>
  </si>
  <si>
    <t xml:space="preserve">BEZPIECZEŃSTWO PUBLICZNE </t>
  </si>
  <si>
    <t>I OCHROBA PRZECIWPOŻAROWA</t>
  </si>
  <si>
    <t>Komendy powiatowe PSPożarnej</t>
  </si>
  <si>
    <t>Zarządzanie kryzysowe</t>
  </si>
  <si>
    <t>OBSŁUGA DŁUGU PUBLICZNEGO</t>
  </si>
  <si>
    <t>Obsługa kredytów jedn.sam.terytor.</t>
  </si>
  <si>
    <t>Rezerwy ogólne i celowe</t>
  </si>
  <si>
    <t xml:space="preserve"> - rezerwa ogólna</t>
  </si>
  <si>
    <t xml:space="preserve"> - rezerwa celowa</t>
  </si>
  <si>
    <t>Szkoły podstawowe specjalne</t>
  </si>
  <si>
    <t>Gimnazja specjalne</t>
  </si>
  <si>
    <t>MOW w  Rzepczynie</t>
  </si>
  <si>
    <t>Inne formy kształcenia osobno niewymienione</t>
  </si>
  <si>
    <t>Licea ogólnokształcące</t>
  </si>
  <si>
    <t>Zespół Szkół Ponadgimnazjalnych Świdwin</t>
  </si>
  <si>
    <t>Policealne Studium ZDZ Połczyn Zdrój</t>
  </si>
  <si>
    <t>Szkoły zawodowe</t>
  </si>
  <si>
    <t>Zespół Szkół Rolniczych CKP Świdwin</t>
  </si>
  <si>
    <t>Dokształcanie i doskonalenie nauczycieli</t>
  </si>
  <si>
    <t>Starostwo Powiatowe</t>
  </si>
  <si>
    <t>oraz świadczenia dla osób nieobjętych</t>
  </si>
  <si>
    <t>obowiązkiem ubezpieczenia zdrowotnego</t>
  </si>
  <si>
    <t>Powiatowy Urząd Pracy Świdwin</t>
  </si>
  <si>
    <t xml:space="preserve">PCPR w Świdwinie </t>
  </si>
  <si>
    <t>Domy Pomocy Społecznej</t>
  </si>
  <si>
    <t>DPS Krzecko</t>
  </si>
  <si>
    <t>DPS Modrzewiec</t>
  </si>
  <si>
    <t>Powiatowe centra pomocy rodzinie</t>
  </si>
  <si>
    <t>POZOSTAŁE ZADANIA W ZAKRESIE</t>
  </si>
  <si>
    <t>POLITYKI SPOŁECZNEJ</t>
  </si>
  <si>
    <t xml:space="preserve">Rehabilitacja zawodowa i społeczna osób </t>
  </si>
  <si>
    <t>niepełnosprawnych (WTZ))</t>
  </si>
  <si>
    <t>Powiatowe Urzędy Pracy</t>
  </si>
  <si>
    <t xml:space="preserve">Pozostała działalność </t>
  </si>
  <si>
    <t>EDUKACYJNA OPIEKA WYCHOW.</t>
  </si>
  <si>
    <t>Poradnie psychologiczno - pedagogiczne</t>
  </si>
  <si>
    <t>Poradnia PP w Połczynie Zdroju</t>
  </si>
  <si>
    <t>Poradnia PP w Świdwinie</t>
  </si>
  <si>
    <t xml:space="preserve">Internaty i bursy szkolne </t>
  </si>
  <si>
    <t>Młodzieżowe ośrodki wychowawcze</t>
  </si>
  <si>
    <t xml:space="preserve">MOW w Rzepczynie </t>
  </si>
  <si>
    <t xml:space="preserve">Dokształcanie i doskonalenie nauczycieli </t>
  </si>
  <si>
    <t xml:space="preserve">KULTURA I OCHRONA DZIEDZICTWA </t>
  </si>
  <si>
    <t xml:space="preserve">NARODOWEGO </t>
  </si>
  <si>
    <t>Biblioteki</t>
  </si>
  <si>
    <t>OGÓŁEM  WYDATKI</t>
  </si>
  <si>
    <t>Załącznik Nr 4 do uchwały</t>
  </si>
  <si>
    <t xml:space="preserve">Dochody i wydatki związane z realizacją zadań z zakresu administracji rządowej i innych zadań </t>
  </si>
  <si>
    <t xml:space="preserve">z tego: </t>
  </si>
  <si>
    <t>Wydatki jednostek budżetowych</t>
  </si>
  <si>
    <t xml:space="preserve">Rozdział </t>
  </si>
  <si>
    <t>Dotacje</t>
  </si>
  <si>
    <t xml:space="preserve">Wynagrodzenia </t>
  </si>
  <si>
    <t>świadczenia</t>
  </si>
  <si>
    <t>finansowane</t>
  </si>
  <si>
    <t>ogółem</t>
  </si>
  <si>
    <t xml:space="preserve">i składki od </t>
  </si>
  <si>
    <t xml:space="preserve">związane </t>
  </si>
  <si>
    <t xml:space="preserve">na </t>
  </si>
  <si>
    <t xml:space="preserve">majątkowe </t>
  </si>
  <si>
    <t xml:space="preserve">( 6 + 11 ) </t>
  </si>
  <si>
    <t xml:space="preserve">nich naliczane </t>
  </si>
  <si>
    <t>z realizacją</t>
  </si>
  <si>
    <t xml:space="preserve">rzecz </t>
  </si>
  <si>
    <t xml:space="preserve">środków o </t>
  </si>
  <si>
    <t xml:space="preserve">zadań </t>
  </si>
  <si>
    <t xml:space="preserve">mowa w </t>
  </si>
  <si>
    <t>art. 5 ust.1</t>
  </si>
  <si>
    <t>pkt 2i3 uofp</t>
  </si>
  <si>
    <t xml:space="preserve">Prace geodezyjna - urządzeniowe </t>
  </si>
  <si>
    <t>BEZPIECZEŃSTWO PUBLICZNE I OCHRONA PRZECIWPOŻAROWA</t>
  </si>
  <si>
    <t xml:space="preserve">Składki na ubezpieczenie zdrowotne oraz </t>
  </si>
  <si>
    <t>świadczenia dla osób nieobjętych obowiązkiem</t>
  </si>
  <si>
    <t>ubezpieczenia  zdrowotnego</t>
  </si>
  <si>
    <t xml:space="preserve">Zadania w zakresie przeciwdziałania </t>
  </si>
  <si>
    <t xml:space="preserve">przemocy w rodzinie </t>
  </si>
  <si>
    <t>POZOSTAŁE ZADANIA W ZAKRESIE POLITYKI SPOŁECZNEJ</t>
  </si>
  <si>
    <t>Załącznik Nr 5 do uchwały</t>
  </si>
  <si>
    <t>Dochody i wydatki związane z realizacją zadań z zakresu administracji rządowej wykonywanych na podstawie</t>
  </si>
  <si>
    <t>Załącznik Nr 6 do uchwały</t>
  </si>
  <si>
    <t xml:space="preserve">Dochody i wydatki związane z realizacją zadań wykonywanych na podstawie porozumień (umów) </t>
  </si>
  <si>
    <t>KULTURA I OCHRONA DZIEDZICTWA NARODOWEGO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</si>
  <si>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</si>
  <si>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z tego</t>
  </si>
  <si>
    <t>Dotacje na zadania bieżące</t>
  </si>
  <si>
    <t>Świadczenia na rzecz osób fizycznych</t>
  </si>
  <si>
    <t>Wydatki majątkowe</t>
  </si>
  <si>
    <t>Wydatki związane z realizacją zadań statutowych</t>
  </si>
  <si>
    <t>Wynagrodzenia i składki od nich naliczane</t>
  </si>
  <si>
    <t>Wydatki bieżące</t>
  </si>
  <si>
    <t>Wydatki ogółem (6+11)</t>
  </si>
  <si>
    <t>Dotacje ogółem</t>
  </si>
  <si>
    <t xml:space="preserve"> DOCHODY BUDŻETU  POWIATU ŚWIDWIŃSKIEGO</t>
  </si>
  <si>
    <t>WYDATKI BUDŻETU POWIATU ŚWIDWIŃSKIEGO</t>
  </si>
  <si>
    <t>Wpływy z innych opłat stanowiących dochody jednostek samorządu</t>
  </si>
  <si>
    <t>terytorialnego na podstawie ustaw</t>
  </si>
  <si>
    <t xml:space="preserve"> 0 420</t>
  </si>
  <si>
    <t xml:space="preserve">Wpływy z opłaty komunikacyjnej </t>
  </si>
  <si>
    <t xml:space="preserve"> 0 490</t>
  </si>
  <si>
    <t xml:space="preserve">Wpływy z innych lokalnych opłat pobieranych przez jednostki samorządu </t>
  </si>
  <si>
    <t>terytorialnego na podstawie odrębnych ustaw</t>
  </si>
  <si>
    <t xml:space="preserve"> 0 750</t>
  </si>
  <si>
    <t xml:space="preserve">Szpitale ogólne </t>
  </si>
  <si>
    <t xml:space="preserve">OŚWIATA I WYCHOWANIE </t>
  </si>
  <si>
    <t>GOSPODARKA KOMUNALNA I OCHRONA ŚRODOWISKA</t>
  </si>
  <si>
    <t xml:space="preserve">Wpływy i wydatki związane z gromadzeniem środków z opłat i kar za </t>
  </si>
  <si>
    <t xml:space="preserve">korzystanie ze środowiska </t>
  </si>
  <si>
    <t xml:space="preserve"> 0 580</t>
  </si>
  <si>
    <t>Zadania w zakresie przeciwdział.przem.</t>
  </si>
  <si>
    <t>GOSP.KOM.i OCHRONA ŚRODOW.</t>
  </si>
  <si>
    <t>Wpływy i wydatki związane z gromadzeni.</t>
  </si>
  <si>
    <t>środków z opłat i kar za korzystanie</t>
  </si>
  <si>
    <t xml:space="preserve">ze środowiska </t>
  </si>
  <si>
    <t>Placówki opiekuńczo-wychowawcze</t>
  </si>
  <si>
    <t xml:space="preserve">Dotacje celowe w ramach programów finansowanych z udziałem środków </t>
  </si>
  <si>
    <t>z tytułu</t>
  </si>
  <si>
    <t>poręczeń</t>
  </si>
  <si>
    <t>i gwarancji</t>
  </si>
  <si>
    <t>obsługę</t>
  </si>
  <si>
    <t xml:space="preserve">długu </t>
  </si>
  <si>
    <t xml:space="preserve">inwestycje </t>
  </si>
  <si>
    <t>i zakupy</t>
  </si>
  <si>
    <t>inwesty-</t>
  </si>
  <si>
    <t>cyjne</t>
  </si>
  <si>
    <t>na programy</t>
  </si>
  <si>
    <t xml:space="preserve">finansowane </t>
  </si>
  <si>
    <t>środków</t>
  </si>
  <si>
    <t>art..5 ust.1</t>
  </si>
  <si>
    <t xml:space="preserve">zakup i </t>
  </si>
  <si>
    <t>objęcie</t>
  </si>
  <si>
    <t xml:space="preserve">akcji i </t>
  </si>
  <si>
    <t>udziałów</t>
  </si>
  <si>
    <t>( 5 + 13 )</t>
  </si>
  <si>
    <t>Dotacje celowe udzielone z budżetu Powiatu w Świdwinie na zadania  własne powiatu</t>
  </si>
  <si>
    <t>Dotacje celowe udzielone z budżetu Powiatu w Świdwinie  na zadania własne  powiatu</t>
  </si>
  <si>
    <t>0 840</t>
  </si>
  <si>
    <t xml:space="preserve">Wpływy ze sprzedaży wyrobów </t>
  </si>
  <si>
    <t>Zespół Szkół Ponadgimnazjalnych Połczyn Z</t>
  </si>
  <si>
    <t>Policealna Szkoła WILIAMS Świdwin</t>
  </si>
  <si>
    <t xml:space="preserve">Policealna Szkoła WILIAMS w Świdwinie </t>
  </si>
  <si>
    <t xml:space="preserve">Wydatki zwiazane z gromadzeniem środków z opłat za </t>
  </si>
  <si>
    <t xml:space="preserve">Kultura fizyczna i sport </t>
  </si>
  <si>
    <t>Jednostka</t>
  </si>
  <si>
    <t>organizacyjna</t>
  </si>
  <si>
    <t>Okres</t>
  </si>
  <si>
    <t xml:space="preserve">Łączne </t>
  </si>
  <si>
    <t>Źródła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</si>
  <si>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</si>
  <si>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</si>
  <si>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</si>
  <si>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</si>
  <si>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</si>
  <si>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</si>
  <si>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</si>
  <si>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</si>
  <si>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</si>
  <si>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>OGÓŁEM:</t>
  </si>
  <si>
    <t xml:space="preserve">środki własne </t>
  </si>
  <si>
    <t>środki pomocowe</t>
  </si>
  <si>
    <t>inne środki</t>
  </si>
  <si>
    <t xml:space="preserve">RAZEM </t>
  </si>
  <si>
    <t>samorządy terytorialnego na dofinansowanie  własnych zadań inwestycyjnych</t>
  </si>
  <si>
    <t>Dotacje celowe otrzymane z budżetu państwa na realizację inwestycji i zakupów</t>
  </si>
  <si>
    <t>oraz związków gmin lub związków powiatów  na dofinansowanie działalności bieżącej</t>
  </si>
  <si>
    <t xml:space="preserve">Wymiana instal solar i wymiana grzejników </t>
  </si>
  <si>
    <t>Wymiana grzejników DPS Krzecko</t>
  </si>
  <si>
    <t>Jednostki specjal.poradnictwa, mieszk</t>
  </si>
  <si>
    <t>chronione i ośrodki interwencji kryzysowej</t>
  </si>
  <si>
    <t>Ochrona zabytków i opieka nad zabytkami</t>
  </si>
  <si>
    <t xml:space="preserve">Pomoc społeczna </t>
  </si>
  <si>
    <t xml:space="preserve">Rady Powiatu w Świdwinie </t>
  </si>
  <si>
    <t>w zł</t>
  </si>
  <si>
    <t>Załącznik nr 2 do Uchwały</t>
  </si>
  <si>
    <t>§ 950</t>
  </si>
  <si>
    <t>w zł.</t>
  </si>
  <si>
    <t xml:space="preserve">     Nr         z dnia  </t>
  </si>
  <si>
    <t xml:space="preserve">w zł </t>
  </si>
  <si>
    <t>Załącznik Nr 8 do uchwały</t>
  </si>
  <si>
    <t>Załącznik Nr 9 do uchwały</t>
  </si>
  <si>
    <t xml:space="preserve">Obiekty sportowe </t>
  </si>
  <si>
    <t xml:space="preserve">Dotacje celowe otrzymane z gminy na inwestycje i zakupy inwestycyjne realizowane na </t>
  </si>
  <si>
    <t>Zespół Placówek Specjalnych w Sławoborzu</t>
  </si>
  <si>
    <t>Szkoły zawodowe specjalne</t>
  </si>
  <si>
    <t>Ośrodki rewalidacyjno-wychowawcze</t>
  </si>
  <si>
    <t>Starostwo Powiatowe(15% w dyspoz.ZP )</t>
  </si>
  <si>
    <t>Starostwo  Powiatowe ( stypendia Starosty )</t>
  </si>
  <si>
    <t>Termomodernizacja Sali gimn.ZSzPŚwidwin</t>
  </si>
  <si>
    <t xml:space="preserve">strona - 39 - </t>
  </si>
  <si>
    <t xml:space="preserve">strona - 40 - </t>
  </si>
  <si>
    <t>Powiatowy Zarząd Dróg w Świdwinie</t>
  </si>
  <si>
    <t xml:space="preserve">Starostwo Powiatowe w Świdwinie </t>
  </si>
  <si>
    <t>POW Świdwin</t>
  </si>
  <si>
    <t>ZPO w Połczynie-Zdroju</t>
  </si>
  <si>
    <t xml:space="preserve">            Załącznik nr 1 do Uchwały </t>
  </si>
  <si>
    <t>inwestycyjnych  własnych powiatu   ( rezerwa ministra )</t>
  </si>
  <si>
    <t xml:space="preserve">europejskich oraz środków o których mowa w art.5ust.1 pkt 3 oraz ust.3 pkt 5i6 </t>
  </si>
  <si>
    <t xml:space="preserve">Środki na dofinansowanie własnych inwestycji gmin( związków gmin), powiatów </t>
  </si>
  <si>
    <t>(związku powiatów), samorządów województw, pozyskane z innych źródeł ( WFOŚiGW)</t>
  </si>
  <si>
    <t xml:space="preserve">POW  Świdwin               </t>
  </si>
  <si>
    <t xml:space="preserve">Składki na ubezpieczenia zdrowotne   </t>
  </si>
  <si>
    <t>Zakłady op-lecznicze i pielęgn.-opiekuń.</t>
  </si>
  <si>
    <t>Rady Powiatu w Świdwinie</t>
  </si>
  <si>
    <t>Rozbudowa Zespołu Placówek Specjalnych w Sławoborzu - część dydaktyczna</t>
  </si>
  <si>
    <t>Wykup tomografu</t>
  </si>
  <si>
    <t xml:space="preserve">strona - 41 - </t>
  </si>
  <si>
    <t xml:space="preserve"> 0 650</t>
  </si>
  <si>
    <t>Wpływy z opłat za wydanie prawa jazdy</t>
  </si>
  <si>
    <t xml:space="preserve">Zadania z zakresu geodezji i kartografii </t>
  </si>
  <si>
    <t>Wpływy z najmu i dzierżawy składników majątkowych Skarbu Państwa,</t>
  </si>
  <si>
    <t>finansów publicznych oraz innych umów o podobnym charakterze</t>
  </si>
  <si>
    <t>Wpływy z pozostałych odsetek</t>
  </si>
  <si>
    <t>Wpływy z podatku dochodowego od osób fizycznych</t>
  </si>
  <si>
    <t xml:space="preserve">Wpływy z podatku dochodowego od osób prawnych </t>
  </si>
  <si>
    <t xml:space="preserve">jednostek organizacyjnych </t>
  </si>
  <si>
    <t>na 2016 rok.</t>
  </si>
  <si>
    <t>na 2016 rok</t>
  </si>
  <si>
    <t>0 550</t>
  </si>
  <si>
    <t>Wpływy  z najmu i dzierżawy składników majątkowych Skarbu Państwa,</t>
  </si>
  <si>
    <t xml:space="preserve">Wpływy z różnych dochodów  </t>
  </si>
  <si>
    <t xml:space="preserve">finansów publicznych  </t>
  </si>
  <si>
    <t xml:space="preserve">  publicznych na realizację zadań bieżących jednostek zaliczanych do  sektora  </t>
  </si>
  <si>
    <t>Środki otrzymane od pozostałych jednostek zaliczanych do sektora finansów</t>
  </si>
  <si>
    <r>
      <t xml:space="preserve">i zakupów inwestycyjnych </t>
    </r>
    <r>
      <rPr>
        <sz val="7"/>
        <rFont val="Calibri"/>
        <family val="2"/>
      </rPr>
      <t xml:space="preserve">(UM P-Z 221.000zł , UG Sł,  150.000 zł ) </t>
    </r>
  </si>
  <si>
    <t>porozumień z organami administracji rządowej w 2016 roku</t>
  </si>
  <si>
    <t>zleconych odrębnymi ustawami w 2016 roku</t>
  </si>
  <si>
    <t>Zadania z zakresu geodezji i kartografii</t>
  </si>
  <si>
    <t>Zmiana źródła ciepła s.gim. ZSzP w Świdwinie</t>
  </si>
  <si>
    <t xml:space="preserve">Rozbudowa ZPS w Sławoborzu </t>
  </si>
  <si>
    <t>utrzymanie projektu "Okno na świat"</t>
  </si>
  <si>
    <t xml:space="preserve">Wczesne wspomaganie rozwoju dziecka </t>
  </si>
  <si>
    <t>Realizacja zadań wymagających stosowania</t>
  </si>
  <si>
    <t>specjalnej organizacji nauki i metod pracy</t>
  </si>
  <si>
    <t>dla dzieci i młodzieży w szkołach podstawow.</t>
  </si>
  <si>
    <t>liceach profilowanych i szkołach zawodowych</t>
  </si>
  <si>
    <t xml:space="preserve">Starostwo Powiatowe  </t>
  </si>
  <si>
    <t>(związku powiatów), samorządów województw, pozyskane z innych źródeł ( PROW )</t>
  </si>
  <si>
    <t xml:space="preserve">                      Przychody i rozchody budżetu w 2016 roku</t>
  </si>
  <si>
    <t xml:space="preserve">przez powiat  </t>
  </si>
  <si>
    <t>między jednostkami samorządu terytorialnego w 2016 roku</t>
  </si>
  <si>
    <t>udzielone z budżetu Powiatu Świdwińskiego w 2016 r.</t>
  </si>
  <si>
    <t xml:space="preserve">                                                                                                    Załącznik Nr 7 do uchwały</t>
  </si>
  <si>
    <t xml:space="preserve">                                                                                                    Rady Powiatu w  Świdwinie </t>
  </si>
  <si>
    <t>realizowane przez podmioty nienależące do sektora finansów publicznych w 2016 r.</t>
  </si>
  <si>
    <t xml:space="preserve">                                </t>
  </si>
  <si>
    <t>realizowane przez podmioty należące do sektora finansów publicznych w 2016 r.</t>
  </si>
  <si>
    <t>Specjalne ośrodki szklono - wychowawcze</t>
  </si>
  <si>
    <t>Wpływy z tytułu grzywien i innych kar pieniężnych od osób prawnych i innych</t>
  </si>
  <si>
    <t>podstawie porozumień(umów) między jednostkami samorządu terytorialnego  ( F.Szw.)</t>
  </si>
  <si>
    <t>Dotacja celowa otrzymana z tytułu pomocy finansowej udzielanej między jednostkami</t>
  </si>
  <si>
    <t xml:space="preserve">Wpływy z opłat za trwały zarząd, użytkownie i służebności </t>
  </si>
  <si>
    <t xml:space="preserve">Wpływy z opłat z tytułu użytkowania wieczystego nieruchomości </t>
  </si>
  <si>
    <t>Dotacje celowe otrzymane z budżetu państwa na inwestycje i zakupy inwestycyjne</t>
  </si>
  <si>
    <t xml:space="preserve">z zakresu administracji rządowej oraz inne zadania zlecone ustawami realizowane </t>
  </si>
  <si>
    <t>ustawy, lub płatności w ramach budżetu środków europejskich</t>
  </si>
  <si>
    <t>Wpływy z wpłat gmin i powiatów na rzecz innych jednostek samorządy terytorialnego</t>
  </si>
  <si>
    <t>Zadania inwestycyjne i zakupy majątkowe do realizacji w 2016 roku</t>
  </si>
  <si>
    <t>Plan na 2016r.</t>
  </si>
  <si>
    <t>Przebudowa drogi powiatowej nr 1079Z Kołacz - Krosino w km 0+000-6+062 na odcinku od drogi wojewódzkiej nr 172 do granicy Powiatu Świdwińskiego</t>
  </si>
  <si>
    <t>Przebudowa obiektu mostowego o nr JNI 06030046 na drodze powiatowej nr 3340Z Rymań - Sławoborze w km 7+261</t>
  </si>
  <si>
    <t>Zakupy majątkowe</t>
  </si>
  <si>
    <t>Modernizacja technologiczna kotłowni</t>
  </si>
  <si>
    <t>Powiatowy Inspektorat Nadzoru Budowlanego w Świdwinie</t>
  </si>
  <si>
    <t>Zespół Szkół Specjalnych w Sławoborzu</t>
  </si>
  <si>
    <t>Zakypy majątkowe</t>
  </si>
  <si>
    <t xml:space="preserve">Zmiana źródła ciepła w sali gimnastycznej przy Zespole Szkół Ponadgimnazjlanych im. Wł. Broniewskiego ul. Kościuszki 28 w Świdwinie - Fundusze Szwajcarskie </t>
  </si>
  <si>
    <t>Starostwo Powiatowe w Świdwinie</t>
  </si>
  <si>
    <t>Termomodernizacja Sali gimnastycznej przy Zespole Szkół Ponadgimnazjalnych im. Wł. Broniewskiego ul. Kościuszki 28 w Świdwinie - pod warunkiem uzyskania dofinansowania</t>
  </si>
  <si>
    <t xml:space="preserve">Wymiana instalacji solarnej oraz grzejników w DWD przy ul. Grunwaldzkiej 33 w Połczynie Zdroju - Fundusze Szwajcarskie </t>
  </si>
  <si>
    <t>Wymiana grzejników w DPS Krzecko - Fundusze Szwajcarskie</t>
  </si>
  <si>
    <t>Koszty zarządzania projektem "Działania infrastrukturalne na rzecz poprawy stanu środowiska w obiektach użyteczności publicznej na terenie Dorzecza Parsęty"</t>
  </si>
  <si>
    <t>strona -  25 -</t>
  </si>
  <si>
    <t xml:space="preserve">strona - 26 - </t>
  </si>
  <si>
    <t xml:space="preserve">strona -  27 - </t>
  </si>
  <si>
    <t xml:space="preserve">strona -  28 - </t>
  </si>
  <si>
    <t xml:space="preserve">strona -  29 - </t>
  </si>
  <si>
    <t>Rozliczenia z tyt. poręczeń i gwarancji</t>
  </si>
  <si>
    <t>Wynagrodź.</t>
  </si>
  <si>
    <t>reali. Zadań</t>
  </si>
  <si>
    <t xml:space="preserve">finansów. </t>
  </si>
  <si>
    <t>incesty-</t>
  </si>
  <si>
    <t>cyje</t>
  </si>
  <si>
    <t>gimnazjach, liceach ogólnokształcących,</t>
  </si>
  <si>
    <t xml:space="preserve">oraz szkołach artystycznych </t>
  </si>
  <si>
    <t>F. szwajcarskie</t>
  </si>
  <si>
    <t>Zarządzanie projektem</t>
  </si>
  <si>
    <t xml:space="preserve">strona- 30 -  </t>
  </si>
  <si>
    <t xml:space="preserve">strona - 31 - </t>
  </si>
  <si>
    <t xml:space="preserve">strona - 32 - </t>
  </si>
  <si>
    <t xml:space="preserve">strona - 33  - </t>
  </si>
  <si>
    <t xml:space="preserve">strona - 34 -  </t>
  </si>
  <si>
    <t xml:space="preserve">strona - 35 -  </t>
  </si>
  <si>
    <t xml:space="preserve">strona - 36 - </t>
  </si>
  <si>
    <t xml:space="preserve">strona - 37  - </t>
  </si>
  <si>
    <t xml:space="preserve">strona - 38 - </t>
  </si>
  <si>
    <t xml:space="preserve">strona - 43 - </t>
  </si>
  <si>
    <t xml:space="preserve">strona -42 - </t>
  </si>
  <si>
    <t>na 2016r</t>
  </si>
  <si>
    <t>2016 r.</t>
  </si>
  <si>
    <t>Załącznik Nr  10  do Uchwały</t>
  </si>
  <si>
    <t xml:space="preserve">                                                                                                              Nr …...z dnia …..12.2015 r. </t>
  </si>
  <si>
    <t xml:space="preserve">Nr  XIV/55/15 z dnia 16.12.2015r. </t>
  </si>
  <si>
    <t xml:space="preserve"> NrXIV/55/15 z dnia 16.12.2015r.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</si>
</sst>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;[Red]#,##0.00"/>
    <numFmt numFmtId="166" formatCode="0;[Red]0"/>
    <numFmt numFmtId="167" formatCode="#,##0_ ;[Red]\-#,##0\ "/>
    <numFmt numFmtId="168" formatCode="#,##0_ ;\-#,##0\ 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94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i/>
      <u val="single"/>
      <sz val="10"/>
      <name val="Times New Roman"/>
      <family val="1"/>
    </font>
    <font>
      <sz val="8"/>
      <name val="Arial CE"/>
      <family val="0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i/>
      <sz val="8"/>
      <name val="Times New Roman"/>
      <family val="1"/>
    </font>
    <font>
      <i/>
      <u val="single"/>
      <sz val="9"/>
      <name val="Times New Roman"/>
      <family val="1"/>
    </font>
    <font>
      <sz val="11"/>
      <color indexed="8"/>
      <name val="Czcionka tekstu podstawowego"/>
      <family val="2"/>
    </font>
    <font>
      <sz val="7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8"/>
      <name val="Calibri"/>
      <family val="2"/>
    </font>
    <font>
      <b/>
      <sz val="7"/>
      <name val="Calibri"/>
      <family val="2"/>
    </font>
    <font>
      <u val="single"/>
      <sz val="8"/>
      <name val="Calibri"/>
      <family val="2"/>
    </font>
    <font>
      <u val="single"/>
      <sz val="9"/>
      <name val="Calibri"/>
      <family val="2"/>
    </font>
    <font>
      <b/>
      <i/>
      <sz val="9"/>
      <name val="Calibri"/>
      <family val="2"/>
    </font>
    <font>
      <b/>
      <sz val="10"/>
      <name val="Calibri"/>
      <family val="2"/>
    </font>
    <font>
      <u val="single"/>
      <sz val="7"/>
      <name val="Calibri"/>
      <family val="2"/>
    </font>
    <font>
      <i/>
      <sz val="8"/>
      <name val="Calibri"/>
      <family val="2"/>
    </font>
    <font>
      <b/>
      <sz val="13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28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7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3" fillId="26" borderId="1" applyNumberFormat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80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9" fillId="0" borderId="11" xfId="0" applyFont="1" applyFill="1" applyBorder="1" applyAlignment="1">
      <alignment/>
    </xf>
    <xf numFmtId="0" fontId="2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26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164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164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164" fontId="45" fillId="0" borderId="13" xfId="0" applyNumberFormat="1" applyFont="1" applyBorder="1" applyAlignment="1">
      <alignment horizontal="center"/>
    </xf>
    <xf numFmtId="0" fontId="45" fillId="0" borderId="15" xfId="0" applyFont="1" applyBorder="1" applyAlignment="1">
      <alignment horizontal="right"/>
    </xf>
    <xf numFmtId="0" fontId="49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164" fontId="45" fillId="0" borderId="12" xfId="0" applyNumberFormat="1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164" fontId="48" fillId="0" borderId="19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50" fillId="0" borderId="10" xfId="0" applyFont="1" applyFill="1" applyBorder="1" applyAlignment="1">
      <alignment horizontal="right"/>
    </xf>
    <xf numFmtId="0" fontId="46" fillId="0" borderId="11" xfId="0" applyFont="1" applyFill="1" applyBorder="1" applyAlignment="1">
      <alignment horizontal="right"/>
    </xf>
    <xf numFmtId="0" fontId="46" fillId="0" borderId="20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164" fontId="46" fillId="0" borderId="19" xfId="0" applyNumberFormat="1" applyFont="1" applyFill="1" applyBorder="1" applyAlignment="1">
      <alignment/>
    </xf>
    <xf numFmtId="3" fontId="46" fillId="0" borderId="19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164" fontId="45" fillId="0" borderId="19" xfId="0" applyNumberFormat="1" applyFont="1" applyFill="1" applyBorder="1" applyAlignment="1">
      <alignment/>
    </xf>
    <xf numFmtId="3" fontId="45" fillId="0" borderId="19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6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50" fillId="0" borderId="16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5" fillId="0" borderId="16" xfId="0" applyFont="1" applyFill="1" applyBorder="1" applyAlignment="1">
      <alignment horizontal="right"/>
    </xf>
    <xf numFmtId="0" fontId="45" fillId="0" borderId="19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right"/>
    </xf>
    <xf numFmtId="0" fontId="49" fillId="0" borderId="16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164" fontId="48" fillId="0" borderId="19" xfId="0" applyNumberFormat="1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6" fillId="0" borderId="22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164" fontId="47" fillId="0" borderId="19" xfId="0" applyNumberFormat="1" applyFont="1" applyFill="1" applyBorder="1" applyAlignment="1">
      <alignment/>
    </xf>
    <xf numFmtId="3" fontId="47" fillId="0" borderId="19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3" fontId="49" fillId="0" borderId="19" xfId="0" applyNumberFormat="1" applyFont="1" applyFill="1" applyBorder="1" applyAlignment="1">
      <alignment horizontal="right"/>
    </xf>
    <xf numFmtId="0" fontId="49" fillId="0" borderId="16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9" fillId="0" borderId="14" xfId="0" applyFont="1" applyFill="1" applyBorder="1" applyAlignment="1">
      <alignment/>
    </xf>
    <xf numFmtId="164" fontId="45" fillId="0" borderId="11" xfId="0" applyNumberFormat="1" applyFont="1" applyFill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/>
    </xf>
    <xf numFmtId="164" fontId="46" fillId="0" borderId="12" xfId="0" applyNumberFormat="1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3" fontId="46" fillId="0" borderId="12" xfId="0" applyNumberFormat="1" applyFont="1" applyFill="1" applyBorder="1" applyAlignment="1">
      <alignment horizontal="right"/>
    </xf>
    <xf numFmtId="0" fontId="45" fillId="0" borderId="20" xfId="0" applyFont="1" applyFill="1" applyBorder="1" applyAlignment="1">
      <alignment horizontal="right"/>
    </xf>
    <xf numFmtId="0" fontId="45" fillId="0" borderId="18" xfId="0" applyFont="1" applyFill="1" applyBorder="1" applyAlignment="1">
      <alignment/>
    </xf>
    <xf numFmtId="164" fontId="45" fillId="0" borderId="12" xfId="0" applyNumberFormat="1" applyFont="1" applyFill="1" applyBorder="1" applyAlignment="1">
      <alignment/>
    </xf>
    <xf numFmtId="3" fontId="45" fillId="0" borderId="12" xfId="0" applyNumberFormat="1" applyFont="1" applyFill="1" applyBorder="1" applyAlignment="1">
      <alignment horizontal="right"/>
    </xf>
    <xf numFmtId="0" fontId="45" fillId="0" borderId="18" xfId="0" applyFont="1" applyFill="1" applyBorder="1" applyAlignment="1">
      <alignment horizontal="right"/>
    </xf>
    <xf numFmtId="164" fontId="45" fillId="0" borderId="20" xfId="0" applyNumberFormat="1" applyFont="1" applyFill="1" applyBorder="1" applyAlignment="1">
      <alignment/>
    </xf>
    <xf numFmtId="0" fontId="45" fillId="0" borderId="19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6" fillId="0" borderId="22" xfId="0" applyFont="1" applyFill="1" applyBorder="1" applyAlignment="1">
      <alignment horizontal="right"/>
    </xf>
    <xf numFmtId="0" fontId="46" fillId="0" borderId="14" xfId="0" applyFont="1" applyFill="1" applyBorder="1" applyAlignment="1">
      <alignment/>
    </xf>
    <xf numFmtId="164" fontId="46" fillId="0" borderId="11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 horizontal="right"/>
    </xf>
    <xf numFmtId="0" fontId="45" fillId="0" borderId="13" xfId="0" applyFont="1" applyFill="1" applyBorder="1" applyAlignment="1">
      <alignment/>
    </xf>
    <xf numFmtId="0" fontId="46" fillId="0" borderId="16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right"/>
    </xf>
    <xf numFmtId="0" fontId="49" fillId="0" borderId="12" xfId="0" applyFont="1" applyFill="1" applyBorder="1" applyAlignment="1">
      <alignment/>
    </xf>
    <xf numFmtId="0" fontId="45" fillId="0" borderId="0" xfId="0" applyFont="1" applyFill="1" applyAlignment="1">
      <alignment/>
    </xf>
    <xf numFmtId="164" fontId="45" fillId="0" borderId="0" xfId="0" applyNumberFormat="1" applyFont="1" applyFill="1" applyAlignment="1">
      <alignment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19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0" xfId="0" applyFont="1" applyAlignment="1">
      <alignment/>
    </xf>
    <xf numFmtId="165" fontId="45" fillId="0" borderId="0" xfId="0" applyNumberFormat="1" applyFont="1" applyAlignment="1">
      <alignment/>
    </xf>
    <xf numFmtId="164" fontId="46" fillId="0" borderId="0" xfId="0" applyNumberFormat="1" applyFont="1" applyAlignment="1">
      <alignment horizontal="center"/>
    </xf>
    <xf numFmtId="0" fontId="48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52" fillId="0" borderId="0" xfId="0" applyNumberFormat="1" applyFont="1" applyAlignment="1">
      <alignment horizontal="right"/>
    </xf>
    <xf numFmtId="0" fontId="48" fillId="0" borderId="22" xfId="0" applyFont="1" applyBorder="1" applyAlignment="1">
      <alignment/>
    </xf>
    <xf numFmtId="164" fontId="48" fillId="0" borderId="11" xfId="0" applyNumberFormat="1" applyFont="1" applyBorder="1" applyAlignment="1">
      <alignment horizontal="center"/>
    </xf>
    <xf numFmtId="164" fontId="48" fillId="0" borderId="24" xfId="0" applyNumberFormat="1" applyFont="1" applyBorder="1" applyAlignment="1">
      <alignment horizontal="center"/>
    </xf>
    <xf numFmtId="164" fontId="48" fillId="0" borderId="14" xfId="0" applyNumberFormat="1" applyFont="1" applyBorder="1" applyAlignment="1">
      <alignment horizontal="left"/>
    </xf>
    <xf numFmtId="164" fontId="48" fillId="0" borderId="14" xfId="0" applyNumberFormat="1" applyFont="1" applyBorder="1" applyAlignment="1">
      <alignment horizontal="right"/>
    </xf>
    <xf numFmtId="164" fontId="48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3" xfId="0" applyFont="1" applyBorder="1" applyAlignment="1">
      <alignment/>
    </xf>
    <xf numFmtId="164" fontId="48" fillId="0" borderId="10" xfId="0" applyNumberFormat="1" applyFont="1" applyBorder="1" applyAlignment="1">
      <alignment horizontal="center"/>
    </xf>
    <xf numFmtId="164" fontId="48" fillId="0" borderId="11" xfId="0" applyNumberFormat="1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8" fillId="0" borderId="24" xfId="0" applyNumberFormat="1" applyFont="1" applyBorder="1" applyAlignment="1">
      <alignment/>
    </xf>
    <xf numFmtId="165" fontId="48" fillId="0" borderId="24" xfId="0" applyNumberFormat="1" applyFont="1" applyBorder="1" applyAlignment="1">
      <alignment/>
    </xf>
    <xf numFmtId="0" fontId="48" fillId="0" borderId="23" xfId="0" applyFont="1" applyBorder="1" applyAlignment="1">
      <alignment horizontal="center"/>
    </xf>
    <xf numFmtId="164" fontId="48" fillId="0" borderId="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164" fontId="48" fillId="0" borderId="21" xfId="0" applyNumberFormat="1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164" fontId="48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3" fillId="0" borderId="22" xfId="0" applyFont="1" applyFill="1" applyBorder="1" applyAlignment="1">
      <alignment horizontal="right"/>
    </xf>
    <xf numFmtId="0" fontId="53" fillId="0" borderId="14" xfId="0" applyFont="1" applyFill="1" applyBorder="1" applyAlignment="1">
      <alignment/>
    </xf>
    <xf numFmtId="164" fontId="54" fillId="0" borderId="11" xfId="0" applyNumberFormat="1" applyFont="1" applyFill="1" applyBorder="1" applyAlignment="1">
      <alignment/>
    </xf>
    <xf numFmtId="164" fontId="54" fillId="0" borderId="14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54" fillId="0" borderId="22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3" fontId="55" fillId="0" borderId="11" xfId="0" applyNumberFormat="1" applyFont="1" applyBorder="1" applyAlignment="1">
      <alignment/>
    </xf>
    <xf numFmtId="3" fontId="55" fillId="0" borderId="14" xfId="0" applyNumberFormat="1" applyFont="1" applyBorder="1" applyAlignment="1">
      <alignment/>
    </xf>
    <xf numFmtId="0" fontId="53" fillId="0" borderId="20" xfId="0" applyFont="1" applyFill="1" applyBorder="1" applyAlignment="1">
      <alignment horizontal="right"/>
    </xf>
    <xf numFmtId="164" fontId="54" fillId="0" borderId="12" xfId="0" applyNumberFormat="1" applyFont="1" applyFill="1" applyBorder="1" applyAlignment="1">
      <alignment/>
    </xf>
    <xf numFmtId="164" fontId="54" fillId="0" borderId="18" xfId="0" applyNumberFormat="1" applyFont="1" applyFill="1" applyBorder="1" applyAlignment="1">
      <alignment/>
    </xf>
    <xf numFmtId="3" fontId="54" fillId="0" borderId="12" xfId="0" applyNumberFormat="1" applyFont="1" applyFill="1" applyBorder="1" applyAlignment="1">
      <alignment/>
    </xf>
    <xf numFmtId="3" fontId="54" fillId="0" borderId="20" xfId="0" applyNumberFormat="1" applyFont="1" applyFill="1" applyBorder="1" applyAlignment="1">
      <alignment/>
    </xf>
    <xf numFmtId="0" fontId="53" fillId="0" borderId="16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164" fontId="54" fillId="0" borderId="19" xfId="0" applyNumberFormat="1" applyFont="1" applyFill="1" applyBorder="1" applyAlignment="1">
      <alignment/>
    </xf>
    <xf numFmtId="3" fontId="54" fillId="0" borderId="19" xfId="0" applyNumberFormat="1" applyFont="1" applyFill="1" applyBorder="1" applyAlignment="1">
      <alignment/>
    </xf>
    <xf numFmtId="3" fontId="55" fillId="0" borderId="19" xfId="0" applyNumberFormat="1" applyFont="1" applyBorder="1" applyAlignment="1">
      <alignment/>
    </xf>
    <xf numFmtId="0" fontId="53" fillId="0" borderId="22" xfId="0" applyFont="1" applyFill="1" applyBorder="1" applyAlignment="1">
      <alignment/>
    </xf>
    <xf numFmtId="3" fontId="54" fillId="0" borderId="19" xfId="0" applyNumberFormat="1" applyFont="1" applyBorder="1" applyAlignment="1">
      <alignment/>
    </xf>
    <xf numFmtId="0" fontId="53" fillId="0" borderId="20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164" fontId="55" fillId="0" borderId="19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/>
    </xf>
    <xf numFmtId="3" fontId="55" fillId="0" borderId="19" xfId="0" applyNumberFormat="1" applyFont="1" applyFill="1" applyBorder="1" applyAlignment="1">
      <alignment/>
    </xf>
    <xf numFmtId="0" fontId="53" fillId="0" borderId="20" xfId="0" applyFont="1" applyFill="1" applyBorder="1" applyAlignment="1">
      <alignment/>
    </xf>
    <xf numFmtId="164" fontId="54" fillId="0" borderId="19" xfId="0" applyNumberFormat="1" applyFont="1" applyFill="1" applyBorder="1" applyAlignment="1">
      <alignment horizontal="right"/>
    </xf>
    <xf numFmtId="164" fontId="54" fillId="0" borderId="19" xfId="0" applyNumberFormat="1" applyFont="1" applyFill="1" applyBorder="1" applyAlignment="1">
      <alignment/>
    </xf>
    <xf numFmtId="0" fontId="54" fillId="0" borderId="19" xfId="0" applyFont="1" applyFill="1" applyBorder="1" applyAlignment="1">
      <alignment/>
    </xf>
    <xf numFmtId="3" fontId="54" fillId="0" borderId="19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0" xfId="0" applyFont="1" applyBorder="1" applyAlignment="1">
      <alignment/>
    </xf>
    <xf numFmtId="164" fontId="48" fillId="0" borderId="13" xfId="0" applyNumberFormat="1" applyFont="1" applyBorder="1" applyAlignment="1">
      <alignment/>
    </xf>
    <xf numFmtId="0" fontId="53" fillId="0" borderId="11" xfId="0" applyFont="1" applyBorder="1" applyAlignment="1">
      <alignment/>
    </xf>
    <xf numFmtId="164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164" fontId="53" fillId="0" borderId="10" xfId="0" applyNumberFormat="1" applyFont="1" applyBorder="1" applyAlignment="1">
      <alignment/>
    </xf>
    <xf numFmtId="0" fontId="56" fillId="0" borderId="23" xfId="0" applyFont="1" applyFill="1" applyBorder="1" applyAlignment="1">
      <alignment/>
    </xf>
    <xf numFmtId="0" fontId="48" fillId="0" borderId="22" xfId="0" applyFont="1" applyFill="1" applyBorder="1" applyAlignment="1">
      <alignment/>
    </xf>
    <xf numFmtId="164" fontId="48" fillId="0" borderId="11" xfId="0" applyNumberFormat="1" applyFont="1" applyFill="1" applyBorder="1" applyAlignment="1">
      <alignment/>
    </xf>
    <xf numFmtId="3" fontId="48" fillId="0" borderId="19" xfId="0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3" fontId="57" fillId="0" borderId="19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0" fontId="53" fillId="0" borderId="11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64" fontId="55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164" fontId="59" fillId="0" borderId="0" xfId="0" applyNumberFormat="1" applyFont="1" applyFill="1" applyBorder="1" applyAlignment="1">
      <alignment/>
    </xf>
    <xf numFmtId="0" fontId="58" fillId="0" borderId="20" xfId="0" applyFont="1" applyFill="1" applyBorder="1" applyAlignment="1">
      <alignment/>
    </xf>
    <xf numFmtId="0" fontId="53" fillId="0" borderId="23" xfId="0" applyFont="1" applyFill="1" applyBorder="1" applyAlignment="1">
      <alignment/>
    </xf>
    <xf numFmtId="0" fontId="58" fillId="0" borderId="23" xfId="0" applyFont="1" applyFill="1" applyBorder="1" applyAlignment="1">
      <alignment/>
    </xf>
    <xf numFmtId="0" fontId="48" fillId="0" borderId="23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3" fontId="54" fillId="0" borderId="19" xfId="0" applyNumberFormat="1" applyFont="1" applyBorder="1" applyAlignment="1">
      <alignment vertical="center" wrapText="1"/>
    </xf>
    <xf numFmtId="3" fontId="55" fillId="0" borderId="19" xfId="0" applyNumberFormat="1" applyFont="1" applyBorder="1" applyAlignment="1">
      <alignment vertical="center" wrapText="1"/>
    </xf>
    <xf numFmtId="0" fontId="48" fillId="0" borderId="21" xfId="0" applyFont="1" applyBorder="1" applyAlignment="1">
      <alignment/>
    </xf>
    <xf numFmtId="3" fontId="60" fillId="0" borderId="19" xfId="0" applyNumberFormat="1" applyFont="1" applyFill="1" applyBorder="1" applyAlignment="1">
      <alignment/>
    </xf>
    <xf numFmtId="0" fontId="56" fillId="0" borderId="10" xfId="0" applyFont="1" applyBorder="1" applyAlignment="1">
      <alignment vertical="center" wrapText="1"/>
    </xf>
    <xf numFmtId="0" fontId="56" fillId="0" borderId="23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vertical="center" wrapText="1"/>
    </xf>
    <xf numFmtId="164" fontId="55" fillId="0" borderId="19" xfId="0" applyNumberFormat="1" applyFont="1" applyFill="1" applyBorder="1" applyAlignment="1">
      <alignment vertical="center" wrapText="1"/>
    </xf>
    <xf numFmtId="3" fontId="55" fillId="0" borderId="12" xfId="0" applyNumberFormat="1" applyFont="1" applyFill="1" applyBorder="1" applyAlignment="1">
      <alignment vertical="center" wrapText="1"/>
    </xf>
    <xf numFmtId="3" fontId="60" fillId="0" borderId="19" xfId="0" applyNumberFormat="1" applyFont="1" applyFill="1" applyBorder="1" applyAlignment="1">
      <alignment vertical="center" wrapText="1"/>
    </xf>
    <xf numFmtId="3" fontId="55" fillId="0" borderId="19" xfId="0" applyNumberFormat="1" applyFont="1" applyFill="1" applyBorder="1" applyAlignment="1">
      <alignment vertical="center" wrapText="1"/>
    </xf>
    <xf numFmtId="0" fontId="48" fillId="0" borderId="20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3" fontId="60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6" fillId="0" borderId="21" xfId="0" applyFont="1" applyBorder="1" applyAlignment="1">
      <alignment/>
    </xf>
    <xf numFmtId="3" fontId="54" fillId="0" borderId="14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164" fontId="54" fillId="0" borderId="24" xfId="0" applyNumberFormat="1" applyFont="1" applyFill="1" applyBorder="1" applyAlignment="1">
      <alignment/>
    </xf>
    <xf numFmtId="3" fontId="54" fillId="0" borderId="16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164" fontId="57" fillId="0" borderId="19" xfId="0" applyNumberFormat="1" applyFont="1" applyFill="1" applyBorder="1" applyAlignment="1">
      <alignment/>
    </xf>
    <xf numFmtId="164" fontId="28" fillId="0" borderId="19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/>
    </xf>
    <xf numFmtId="3" fontId="55" fillId="0" borderId="11" xfId="0" applyNumberFormat="1" applyFont="1" applyFill="1" applyBorder="1" applyAlignment="1">
      <alignment/>
    </xf>
    <xf numFmtId="0" fontId="48" fillId="0" borderId="0" xfId="0" applyFont="1" applyBorder="1" applyAlignment="1">
      <alignment horizontal="center"/>
    </xf>
    <xf numFmtId="3" fontId="45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3" fontId="54" fillId="0" borderId="13" xfId="0" applyNumberFormat="1" applyFont="1" applyFill="1" applyBorder="1" applyAlignment="1">
      <alignment/>
    </xf>
    <xf numFmtId="164" fontId="55" fillId="0" borderId="14" xfId="0" applyNumberFormat="1" applyFont="1" applyFill="1" applyBorder="1" applyAlignment="1">
      <alignment/>
    </xf>
    <xf numFmtId="3" fontId="55" fillId="0" borderId="13" xfId="0" applyNumberFormat="1" applyFont="1" applyFill="1" applyBorder="1" applyAlignment="1">
      <alignment/>
    </xf>
    <xf numFmtId="0" fontId="58" fillId="0" borderId="14" xfId="0" applyFont="1" applyFill="1" applyBorder="1" applyAlignment="1">
      <alignment/>
    </xf>
    <xf numFmtId="164" fontId="62" fillId="0" borderId="11" xfId="0" applyNumberFormat="1" applyFont="1" applyFill="1" applyBorder="1" applyAlignment="1">
      <alignment/>
    </xf>
    <xf numFmtId="164" fontId="62" fillId="0" borderId="14" xfId="0" applyNumberFormat="1" applyFont="1" applyFill="1" applyBorder="1" applyAlignment="1">
      <alignment/>
    </xf>
    <xf numFmtId="3" fontId="62" fillId="0" borderId="11" xfId="0" applyNumberFormat="1" applyFont="1" applyFill="1" applyBorder="1" applyAlignment="1">
      <alignment/>
    </xf>
    <xf numFmtId="3" fontId="62" fillId="0" borderId="13" xfId="0" applyNumberFormat="1" applyFont="1" applyFill="1" applyBorder="1" applyAlignment="1">
      <alignment/>
    </xf>
    <xf numFmtId="3" fontId="62" fillId="0" borderId="11" xfId="0" applyNumberFormat="1" applyFont="1" applyBorder="1" applyAlignment="1">
      <alignment/>
    </xf>
    <xf numFmtId="3" fontId="62" fillId="0" borderId="14" xfId="0" applyNumberFormat="1" applyFont="1" applyBorder="1" applyAlignment="1">
      <alignment/>
    </xf>
    <xf numFmtId="3" fontId="58" fillId="0" borderId="11" xfId="0" applyNumberFormat="1" applyFont="1" applyBorder="1" applyAlignment="1">
      <alignment/>
    </xf>
    <xf numFmtId="0" fontId="48" fillId="0" borderId="14" xfId="0" applyFont="1" applyFill="1" applyBorder="1" applyAlignment="1">
      <alignment/>
    </xf>
    <xf numFmtId="3" fontId="48" fillId="0" borderId="13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/>
    </xf>
    <xf numFmtId="3" fontId="48" fillId="0" borderId="14" xfId="0" applyNumberFormat="1" applyFont="1" applyBorder="1" applyAlignment="1">
      <alignment/>
    </xf>
    <xf numFmtId="3" fontId="54" fillId="0" borderId="17" xfId="0" applyNumberFormat="1" applyFont="1" applyFill="1" applyBorder="1" applyAlignment="1">
      <alignment/>
    </xf>
    <xf numFmtId="164" fontId="48" fillId="0" borderId="12" xfId="0" applyNumberFormat="1" applyFont="1" applyFill="1" applyBorder="1" applyAlignment="1">
      <alignment/>
    </xf>
    <xf numFmtId="3" fontId="63" fillId="0" borderId="12" xfId="0" applyNumberFormat="1" applyFont="1" applyFill="1" applyBorder="1" applyAlignment="1">
      <alignment/>
    </xf>
    <xf numFmtId="0" fontId="48" fillId="0" borderId="12" xfId="0" applyFont="1" applyBorder="1" applyAlignment="1">
      <alignment/>
    </xf>
    <xf numFmtId="3" fontId="48" fillId="0" borderId="12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165" fontId="55" fillId="0" borderId="0" xfId="0" applyNumberFormat="1" applyFont="1" applyFill="1" applyAlignment="1">
      <alignment/>
    </xf>
    <xf numFmtId="3" fontId="55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164" fontId="48" fillId="0" borderId="0" xfId="0" applyNumberFormat="1" applyFont="1" applyFill="1" applyAlignment="1">
      <alignment/>
    </xf>
    <xf numFmtId="3" fontId="28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55" fillId="0" borderId="0" xfId="0" applyNumberFormat="1" applyFont="1" applyAlignment="1">
      <alignment/>
    </xf>
    <xf numFmtId="0" fontId="55" fillId="0" borderId="0" xfId="0" applyFont="1" applyFill="1" applyAlignment="1">
      <alignment horizontal="center"/>
    </xf>
    <xf numFmtId="164" fontId="54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 horizontal="right"/>
    </xf>
    <xf numFmtId="164" fontId="55" fillId="0" borderId="0" xfId="0" applyNumberFormat="1" applyFont="1" applyFill="1" applyAlignment="1">
      <alignment horizontal="right"/>
    </xf>
    <xf numFmtId="0" fontId="64" fillId="0" borderId="0" xfId="0" applyFont="1" applyAlignment="1">
      <alignment horizontal="left"/>
    </xf>
    <xf numFmtId="164" fontId="51" fillId="0" borderId="0" xfId="0" applyNumberFormat="1" applyFont="1" applyAlignment="1">
      <alignment horizontal="right"/>
    </xf>
    <xf numFmtId="164" fontId="45" fillId="0" borderId="14" xfId="0" applyNumberFormat="1" applyFont="1" applyBorder="1" applyAlignment="1">
      <alignment horizontal="center"/>
    </xf>
    <xf numFmtId="164" fontId="45" fillId="0" borderId="11" xfId="0" applyNumberFormat="1" applyFont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164" fontId="45" fillId="0" borderId="18" xfId="0" applyNumberFormat="1" applyFont="1" applyBorder="1" applyAlignment="1">
      <alignment horizontal="center"/>
    </xf>
    <xf numFmtId="0" fontId="45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164" fontId="46" fillId="0" borderId="19" xfId="0" applyNumberFormat="1" applyFont="1" applyBorder="1" applyAlignment="1">
      <alignment horizontal="center"/>
    </xf>
    <xf numFmtId="164" fontId="46" fillId="0" borderId="19" xfId="0" applyNumberFormat="1" applyFont="1" applyBorder="1" applyAlignment="1">
      <alignment/>
    </xf>
    <xf numFmtId="0" fontId="45" fillId="0" borderId="19" xfId="0" applyFont="1" applyBorder="1" applyAlignment="1">
      <alignment horizontal="right"/>
    </xf>
    <xf numFmtId="164" fontId="45" fillId="0" borderId="19" xfId="0" applyNumberFormat="1" applyFont="1" applyBorder="1" applyAlignment="1">
      <alignment horizontal="center"/>
    </xf>
    <xf numFmtId="164" fontId="45" fillId="0" borderId="19" xfId="0" applyNumberFormat="1" applyFont="1" applyBorder="1" applyAlignment="1">
      <alignment/>
    </xf>
    <xf numFmtId="0" fontId="45" fillId="0" borderId="11" xfId="0" applyFont="1" applyBorder="1" applyAlignment="1">
      <alignment horizontal="right"/>
    </xf>
    <xf numFmtId="0" fontId="45" fillId="0" borderId="11" xfId="0" applyFont="1" applyBorder="1" applyAlignment="1">
      <alignment/>
    </xf>
    <xf numFmtId="164" fontId="45" fillId="0" borderId="11" xfId="0" applyNumberFormat="1" applyFont="1" applyBorder="1" applyAlignment="1">
      <alignment/>
    </xf>
    <xf numFmtId="0" fontId="45" fillId="0" borderId="13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164" fontId="45" fillId="0" borderId="12" xfId="0" applyNumberFormat="1" applyFont="1" applyBorder="1" applyAlignment="1">
      <alignment/>
    </xf>
    <xf numFmtId="0" fontId="45" fillId="0" borderId="12" xfId="0" applyFont="1" applyBorder="1" applyAlignment="1">
      <alignment horizontal="right"/>
    </xf>
    <xf numFmtId="0" fontId="45" fillId="0" borderId="21" xfId="0" applyFont="1" applyBorder="1" applyAlignment="1">
      <alignment horizontal="right"/>
    </xf>
    <xf numFmtId="0" fontId="45" fillId="0" borderId="10" xfId="0" applyFont="1" applyBorder="1" applyAlignment="1">
      <alignment/>
    </xf>
    <xf numFmtId="164" fontId="45" fillId="0" borderId="0" xfId="0" applyNumberFormat="1" applyFont="1" applyBorder="1" applyAlignment="1">
      <alignment horizontal="center"/>
    </xf>
    <xf numFmtId="164" fontId="45" fillId="0" borderId="10" xfId="0" applyNumberFormat="1" applyFont="1" applyBorder="1" applyAlignment="1">
      <alignment/>
    </xf>
    <xf numFmtId="0" fontId="45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49" fillId="0" borderId="25" xfId="0" applyNumberFormat="1" applyFont="1" applyBorder="1" applyAlignment="1">
      <alignment horizontal="center"/>
    </xf>
    <xf numFmtId="164" fontId="49" fillId="0" borderId="26" xfId="0" applyNumberFormat="1" applyFont="1" applyBorder="1" applyAlignment="1">
      <alignment horizontal="center"/>
    </xf>
    <xf numFmtId="164" fontId="45" fillId="0" borderId="26" xfId="0" applyNumberFormat="1" applyFont="1" applyBorder="1" applyAlignment="1">
      <alignment horizontal="center"/>
    </xf>
    <xf numFmtId="165" fontId="49" fillId="0" borderId="26" xfId="0" applyNumberFormat="1" applyFont="1" applyBorder="1" applyAlignment="1">
      <alignment horizontal="center"/>
    </xf>
    <xf numFmtId="165" fontId="49" fillId="0" borderId="27" xfId="0" applyNumberFormat="1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164" fontId="49" fillId="0" borderId="21" xfId="0" applyNumberFormat="1" applyFont="1" applyBorder="1" applyAlignment="1">
      <alignment horizontal="center"/>
    </xf>
    <xf numFmtId="164" fontId="49" fillId="0" borderId="28" xfId="0" applyNumberFormat="1" applyFont="1" applyBorder="1" applyAlignment="1">
      <alignment horizontal="center"/>
    </xf>
    <xf numFmtId="164" fontId="49" fillId="0" borderId="29" xfId="0" applyNumberFormat="1" applyFont="1" applyBorder="1" applyAlignment="1">
      <alignment horizontal="center"/>
    </xf>
    <xf numFmtId="164" fontId="49" fillId="0" borderId="30" xfId="0" applyNumberFormat="1" applyFont="1" applyBorder="1" applyAlignment="1">
      <alignment horizontal="center"/>
    </xf>
    <xf numFmtId="164" fontId="49" fillId="0" borderId="31" xfId="0" applyNumberFormat="1" applyFont="1" applyBorder="1" applyAlignment="1">
      <alignment horizontal="center"/>
    </xf>
    <xf numFmtId="164" fontId="45" fillId="0" borderId="31" xfId="0" applyNumberFormat="1" applyFont="1" applyBorder="1" applyAlignment="1">
      <alignment horizontal="center"/>
    </xf>
    <xf numFmtId="165" fontId="49" fillId="0" borderId="25" xfId="0" applyNumberFormat="1" applyFont="1" applyBorder="1" applyAlignment="1">
      <alignment horizontal="center"/>
    </xf>
    <xf numFmtId="164" fontId="49" fillId="0" borderId="32" xfId="0" applyNumberFormat="1" applyFont="1" applyBorder="1" applyAlignment="1">
      <alignment/>
    </xf>
    <xf numFmtId="164" fontId="55" fillId="0" borderId="18" xfId="0" applyNumberFormat="1" applyFont="1" applyBorder="1" applyAlignment="1">
      <alignment/>
    </xf>
    <xf numFmtId="164" fontId="55" fillId="0" borderId="20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65" fontId="49" fillId="0" borderId="33" xfId="0" applyNumberFormat="1" applyFont="1" applyBorder="1" applyAlignment="1">
      <alignment horizontal="center"/>
    </xf>
    <xf numFmtId="165" fontId="49" fillId="0" borderId="28" xfId="0" applyNumberFormat="1" applyFont="1" applyBorder="1" applyAlignment="1">
      <alignment horizontal="center"/>
    </xf>
    <xf numFmtId="164" fontId="49" fillId="0" borderId="32" xfId="0" applyNumberFormat="1" applyFont="1" applyBorder="1" applyAlignment="1">
      <alignment horizontal="center"/>
    </xf>
    <xf numFmtId="164" fontId="49" fillId="0" borderId="23" xfId="0" applyNumberFormat="1" applyFont="1" applyBorder="1" applyAlignment="1">
      <alignment horizontal="center"/>
    </xf>
    <xf numFmtId="164" fontId="55" fillId="0" borderId="0" xfId="0" applyNumberFormat="1" applyFont="1" applyBorder="1" applyAlignment="1">
      <alignment horizontal="center"/>
    </xf>
    <xf numFmtId="164" fontId="55" fillId="0" borderId="21" xfId="0" applyNumberFormat="1" applyFont="1" applyBorder="1" applyAlignment="1">
      <alignment horizontal="center"/>
    </xf>
    <xf numFmtId="164" fontId="55" fillId="0" borderId="34" xfId="0" applyNumberFormat="1" applyFont="1" applyBorder="1" applyAlignment="1">
      <alignment horizontal="center"/>
    </xf>
    <xf numFmtId="164" fontId="55" fillId="0" borderId="28" xfId="0" applyNumberFormat="1" applyFont="1" applyBorder="1" applyAlignment="1">
      <alignment horizontal="center"/>
    </xf>
    <xf numFmtId="164" fontId="55" fillId="0" borderId="23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164" fontId="49" fillId="0" borderId="34" xfId="0" applyNumberFormat="1" applyFont="1" applyBorder="1" applyAlignment="1">
      <alignment horizontal="center"/>
    </xf>
    <xf numFmtId="164" fontId="49" fillId="0" borderId="34" xfId="0" applyNumberFormat="1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164" fontId="45" fillId="0" borderId="15" xfId="0" applyNumberFormat="1" applyFont="1" applyBorder="1" applyAlignment="1">
      <alignment horizontal="center"/>
    </xf>
    <xf numFmtId="164" fontId="45" fillId="0" borderId="35" xfId="0" applyNumberFormat="1" applyFont="1" applyBorder="1" applyAlignment="1">
      <alignment horizontal="center"/>
    </xf>
    <xf numFmtId="164" fontId="45" fillId="0" borderId="36" xfId="0" applyNumberFormat="1" applyFont="1" applyBorder="1" applyAlignment="1">
      <alignment horizontal="center"/>
    </xf>
    <xf numFmtId="164" fontId="45" fillId="0" borderId="24" xfId="0" applyNumberFormat="1" applyFont="1" applyBorder="1" applyAlignment="1">
      <alignment horizontal="center"/>
    </xf>
    <xf numFmtId="164" fontId="45" fillId="0" borderId="37" xfId="0" applyNumberFormat="1" applyFont="1" applyFill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50" fillId="0" borderId="11" xfId="0" applyFont="1" applyFill="1" applyBorder="1" applyAlignment="1">
      <alignment horizontal="right"/>
    </xf>
    <xf numFmtId="164" fontId="46" fillId="0" borderId="15" xfId="0" applyNumberFormat="1" applyFont="1" applyFill="1" applyBorder="1" applyAlignment="1">
      <alignment/>
    </xf>
    <xf numFmtId="164" fontId="46" fillId="0" borderId="35" xfId="0" applyNumberFormat="1" applyFont="1" applyFill="1" applyBorder="1" applyAlignment="1">
      <alignment/>
    </xf>
    <xf numFmtId="164" fontId="46" fillId="0" borderId="36" xfId="0" applyNumberFormat="1" applyFont="1" applyFill="1" applyBorder="1" applyAlignment="1">
      <alignment/>
    </xf>
    <xf numFmtId="3" fontId="46" fillId="0" borderId="37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3" fontId="45" fillId="0" borderId="35" xfId="0" applyNumberFormat="1" applyFont="1" applyFill="1" applyBorder="1" applyAlignment="1">
      <alignment/>
    </xf>
    <xf numFmtId="0" fontId="49" fillId="0" borderId="0" xfId="0" applyFont="1" applyAlignment="1">
      <alignment vertical="center" wrapText="1"/>
    </xf>
    <xf numFmtId="0" fontId="61" fillId="0" borderId="10" xfId="0" applyFont="1" applyFill="1" applyBorder="1" applyAlignment="1">
      <alignment/>
    </xf>
    <xf numFmtId="164" fontId="46" fillId="0" borderId="38" xfId="0" applyNumberFormat="1" applyFont="1" applyFill="1" applyBorder="1" applyAlignment="1">
      <alignment/>
    </xf>
    <xf numFmtId="164" fontId="46" fillId="0" borderId="39" xfId="0" applyNumberFormat="1" applyFont="1" applyFill="1" applyBorder="1" applyAlignment="1">
      <alignment/>
    </xf>
    <xf numFmtId="164" fontId="46" fillId="0" borderId="40" xfId="0" applyNumberFormat="1" applyFont="1" applyFill="1" applyBorder="1" applyAlignment="1">
      <alignment/>
    </xf>
    <xf numFmtId="3" fontId="46" fillId="0" borderId="41" xfId="0" applyNumberFormat="1" applyFont="1" applyFill="1" applyBorder="1" applyAlignment="1">
      <alignment/>
    </xf>
    <xf numFmtId="3" fontId="46" fillId="0" borderId="38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64" fontId="65" fillId="0" borderId="0" xfId="0" applyNumberFormat="1" applyFont="1" applyFill="1" applyBorder="1" applyAlignment="1">
      <alignment/>
    </xf>
    <xf numFmtId="3" fontId="65" fillId="0" borderId="0" xfId="0" applyNumberFormat="1" applyFont="1" applyFill="1" applyBorder="1" applyAlignment="1">
      <alignment/>
    </xf>
    <xf numFmtId="164" fontId="49" fillId="0" borderId="13" xfId="0" applyNumberFormat="1" applyFont="1" applyFill="1" applyBorder="1" applyAlignment="1">
      <alignment horizontal="center"/>
    </xf>
    <xf numFmtId="164" fontId="49" fillId="0" borderId="25" xfId="0" applyNumberFormat="1" applyFont="1" applyFill="1" applyBorder="1" applyAlignment="1">
      <alignment horizontal="center"/>
    </xf>
    <xf numFmtId="164" fontId="49" fillId="0" borderId="26" xfId="0" applyNumberFormat="1" applyFont="1" applyFill="1" applyBorder="1" applyAlignment="1">
      <alignment horizontal="center"/>
    </xf>
    <xf numFmtId="164" fontId="45" fillId="0" borderId="26" xfId="0" applyNumberFormat="1" applyFont="1" applyFill="1" applyBorder="1" applyAlignment="1">
      <alignment horizontal="center"/>
    </xf>
    <xf numFmtId="165" fontId="49" fillId="0" borderId="26" xfId="0" applyNumberFormat="1" applyFont="1" applyFill="1" applyBorder="1" applyAlignment="1">
      <alignment horizontal="center"/>
    </xf>
    <xf numFmtId="165" fontId="49" fillId="0" borderId="27" xfId="0" applyNumberFormat="1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164" fontId="49" fillId="0" borderId="21" xfId="0" applyNumberFormat="1" applyFont="1" applyFill="1" applyBorder="1" applyAlignment="1">
      <alignment horizontal="center"/>
    </xf>
    <xf numFmtId="164" fontId="49" fillId="0" borderId="28" xfId="0" applyNumberFormat="1" applyFont="1" applyFill="1" applyBorder="1" applyAlignment="1">
      <alignment horizontal="center"/>
    </xf>
    <xf numFmtId="164" fontId="49" fillId="0" borderId="30" xfId="0" applyNumberFormat="1" applyFont="1" applyFill="1" applyBorder="1" applyAlignment="1">
      <alignment horizontal="center"/>
    </xf>
    <xf numFmtId="164" fontId="49" fillId="0" borderId="31" xfId="0" applyNumberFormat="1" applyFont="1" applyFill="1" applyBorder="1" applyAlignment="1">
      <alignment horizontal="center"/>
    </xf>
    <xf numFmtId="164" fontId="45" fillId="0" borderId="31" xfId="0" applyNumberFormat="1" applyFont="1" applyFill="1" applyBorder="1" applyAlignment="1">
      <alignment horizontal="center"/>
    </xf>
    <xf numFmtId="165" fontId="49" fillId="0" borderId="25" xfId="0" applyNumberFormat="1" applyFont="1" applyFill="1" applyBorder="1" applyAlignment="1">
      <alignment horizontal="center"/>
    </xf>
    <xf numFmtId="164" fontId="49" fillId="0" borderId="23" xfId="0" applyNumberFormat="1" applyFont="1" applyFill="1" applyBorder="1" applyAlignment="1">
      <alignment/>
    </xf>
    <xf numFmtId="164" fontId="55" fillId="0" borderId="18" xfId="0" applyNumberFormat="1" applyFont="1" applyFill="1" applyBorder="1" applyAlignment="1">
      <alignment/>
    </xf>
    <xf numFmtId="164" fontId="55" fillId="0" borderId="20" xfId="0" applyNumberFormat="1" applyFont="1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165" fontId="49" fillId="0" borderId="33" xfId="0" applyNumberFormat="1" applyFont="1" applyFill="1" applyBorder="1" applyAlignment="1">
      <alignment horizontal="center"/>
    </xf>
    <xf numFmtId="165" fontId="49" fillId="0" borderId="28" xfId="0" applyNumberFormat="1" applyFont="1" applyFill="1" applyBorder="1" applyAlignment="1">
      <alignment horizontal="center"/>
    </xf>
    <xf numFmtId="164" fontId="49" fillId="0" borderId="23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164" fontId="55" fillId="0" borderId="21" xfId="0" applyNumberFormat="1" applyFont="1" applyFill="1" applyBorder="1" applyAlignment="1">
      <alignment horizontal="center"/>
    </xf>
    <xf numFmtId="164" fontId="55" fillId="0" borderId="34" xfId="0" applyNumberFormat="1" applyFont="1" applyFill="1" applyBorder="1" applyAlignment="1">
      <alignment horizontal="center"/>
    </xf>
    <xf numFmtId="164" fontId="55" fillId="0" borderId="28" xfId="0" applyNumberFormat="1" applyFont="1" applyFill="1" applyBorder="1" applyAlignment="1">
      <alignment horizontal="center"/>
    </xf>
    <xf numFmtId="164" fontId="55" fillId="0" borderId="23" xfId="0" applyNumberFormat="1" applyFont="1" applyFill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164" fontId="45" fillId="0" borderId="15" xfId="0" applyNumberFormat="1" applyFont="1" applyFill="1" applyBorder="1" applyAlignment="1">
      <alignment horizontal="center"/>
    </xf>
    <xf numFmtId="164" fontId="45" fillId="0" borderId="35" xfId="0" applyNumberFormat="1" applyFont="1" applyFill="1" applyBorder="1" applyAlignment="1">
      <alignment horizontal="center"/>
    </xf>
    <xf numFmtId="164" fontId="45" fillId="0" borderId="16" xfId="0" applyNumberFormat="1" applyFont="1" applyFill="1" applyBorder="1" applyAlignment="1">
      <alignment horizontal="center"/>
    </xf>
    <xf numFmtId="164" fontId="45" fillId="0" borderId="19" xfId="0" applyNumberFormat="1" applyFont="1" applyFill="1" applyBorder="1" applyAlignment="1">
      <alignment horizontal="center"/>
    </xf>
    <xf numFmtId="164" fontId="45" fillId="0" borderId="24" xfId="0" applyNumberFormat="1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164" fontId="46" fillId="0" borderId="16" xfId="0" applyNumberFormat="1" applyFont="1" applyFill="1" applyBorder="1" applyAlignment="1">
      <alignment/>
    </xf>
    <xf numFmtId="3" fontId="49" fillId="0" borderId="35" xfId="0" applyNumberFormat="1" applyFont="1" applyFill="1" applyBorder="1" applyAlignment="1">
      <alignment/>
    </xf>
    <xf numFmtId="0" fontId="45" fillId="0" borderId="12" xfId="0" applyFont="1" applyFill="1" applyBorder="1" applyAlignment="1">
      <alignment vertical="center" wrapText="1"/>
    </xf>
    <xf numFmtId="164" fontId="46" fillId="0" borderId="15" xfId="0" applyNumberFormat="1" applyFont="1" applyFill="1" applyBorder="1" applyAlignment="1">
      <alignment vertical="center" wrapText="1"/>
    </xf>
    <xf numFmtId="164" fontId="46" fillId="0" borderId="35" xfId="0" applyNumberFormat="1" applyFont="1" applyFill="1" applyBorder="1" applyAlignment="1">
      <alignment vertical="center" wrapText="1"/>
    </xf>
    <xf numFmtId="164" fontId="46" fillId="0" borderId="16" xfId="0" applyNumberFormat="1" applyFont="1" applyFill="1" applyBorder="1" applyAlignment="1">
      <alignment vertical="center" wrapText="1"/>
    </xf>
    <xf numFmtId="164" fontId="46" fillId="0" borderId="19" xfId="0" applyNumberFormat="1" applyFont="1" applyFill="1" applyBorder="1" applyAlignment="1">
      <alignment vertical="center" wrapText="1"/>
    </xf>
    <xf numFmtId="3" fontId="46" fillId="0" borderId="37" xfId="0" applyNumberFormat="1" applyFont="1" applyFill="1" applyBorder="1" applyAlignment="1">
      <alignment vertical="center" wrapText="1"/>
    </xf>
    <xf numFmtId="3" fontId="45" fillId="0" borderId="35" xfId="0" applyNumberFormat="1" applyFont="1" applyFill="1" applyBorder="1" applyAlignment="1">
      <alignment vertical="center" wrapText="1"/>
    </xf>
    <xf numFmtId="164" fontId="46" fillId="0" borderId="21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3" fontId="45" fillId="0" borderId="0" xfId="0" applyNumberFormat="1" applyFont="1" applyAlignment="1">
      <alignment/>
    </xf>
    <xf numFmtId="0" fontId="49" fillId="0" borderId="0" xfId="0" applyFont="1" applyAlignment="1">
      <alignment/>
    </xf>
    <xf numFmtId="0" fontId="66" fillId="0" borderId="0" xfId="0" applyFont="1" applyAlignment="1">
      <alignment/>
    </xf>
    <xf numFmtId="164" fontId="64" fillId="0" borderId="0" xfId="0" applyNumberFormat="1" applyFont="1" applyAlignment="1">
      <alignment horizontal="center"/>
    </xf>
    <xf numFmtId="164" fontId="49" fillId="0" borderId="42" xfId="0" applyNumberFormat="1" applyFont="1" applyBorder="1" applyAlignment="1">
      <alignment horizontal="center"/>
    </xf>
    <xf numFmtId="164" fontId="48" fillId="0" borderId="18" xfId="0" applyNumberFormat="1" applyFont="1" applyBorder="1" applyAlignment="1">
      <alignment/>
    </xf>
    <xf numFmtId="164" fontId="48" fillId="0" borderId="20" xfId="0" applyNumberFormat="1" applyFont="1" applyBorder="1" applyAlignment="1">
      <alignment/>
    </xf>
    <xf numFmtId="164" fontId="45" fillId="0" borderId="43" xfId="0" applyNumberFormat="1" applyFont="1" applyBorder="1" applyAlignment="1">
      <alignment horizontal="center"/>
    </xf>
    <xf numFmtId="164" fontId="45" fillId="0" borderId="16" xfId="0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164" fontId="46" fillId="0" borderId="13" xfId="0" applyNumberFormat="1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39" xfId="0" applyFont="1" applyBorder="1" applyAlignment="1">
      <alignment/>
    </xf>
    <xf numFmtId="0" fontId="46" fillId="0" borderId="40" xfId="0" applyFont="1" applyBorder="1" applyAlignment="1">
      <alignment/>
    </xf>
    <xf numFmtId="0" fontId="46" fillId="0" borderId="45" xfId="0" applyFont="1" applyBorder="1" applyAlignment="1">
      <alignment/>
    </xf>
    <xf numFmtId="0" fontId="46" fillId="0" borderId="41" xfId="0" applyFont="1" applyBorder="1" applyAlignment="1">
      <alignment/>
    </xf>
    <xf numFmtId="0" fontId="66" fillId="0" borderId="38" xfId="0" applyFont="1" applyBorder="1" applyAlignment="1">
      <alignment/>
    </xf>
    <xf numFmtId="3" fontId="46" fillId="0" borderId="19" xfId="0" applyNumberFormat="1" applyFont="1" applyFill="1" applyBorder="1" applyAlignment="1">
      <alignment/>
    </xf>
    <xf numFmtId="3" fontId="66" fillId="0" borderId="37" xfId="0" applyNumberFormat="1" applyFont="1" applyFill="1" applyBorder="1" applyAlignment="1">
      <alignment/>
    </xf>
    <xf numFmtId="0" fontId="46" fillId="0" borderId="19" xfId="0" applyFont="1" applyBorder="1" applyAlignment="1">
      <alignment/>
    </xf>
    <xf numFmtId="164" fontId="46" fillId="0" borderId="15" xfId="0" applyNumberFormat="1" applyFont="1" applyBorder="1" applyAlignment="1">
      <alignment/>
    </xf>
    <xf numFmtId="164" fontId="46" fillId="0" borderId="36" xfId="0" applyNumberFormat="1" applyFont="1" applyBorder="1" applyAlignment="1">
      <alignment/>
    </xf>
    <xf numFmtId="3" fontId="46" fillId="0" borderId="19" xfId="0" applyNumberFormat="1" applyFont="1" applyBorder="1" applyAlignment="1">
      <alignment/>
    </xf>
    <xf numFmtId="3" fontId="66" fillId="0" borderId="37" xfId="0" applyNumberFormat="1" applyFont="1" applyBorder="1" applyAlignment="1">
      <alignment/>
    </xf>
    <xf numFmtId="164" fontId="46" fillId="0" borderId="46" xfId="0" applyNumberFormat="1" applyFont="1" applyBorder="1" applyAlignment="1">
      <alignment/>
    </xf>
    <xf numFmtId="164" fontId="46" fillId="0" borderId="11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0" fontId="48" fillId="0" borderId="24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4" xfId="0" applyFont="1" applyBorder="1" applyAlignment="1">
      <alignment/>
    </xf>
    <xf numFmtId="0" fontId="66" fillId="0" borderId="19" xfId="0" applyFont="1" applyBorder="1" applyAlignment="1">
      <alignment/>
    </xf>
    <xf numFmtId="164" fontId="66" fillId="0" borderId="19" xfId="0" applyNumberFormat="1" applyFont="1" applyBorder="1" applyAlignment="1">
      <alignment horizontal="right"/>
    </xf>
    <xf numFmtId="0" fontId="66" fillId="0" borderId="11" xfId="0" applyFont="1" applyBorder="1" applyAlignment="1">
      <alignment horizontal="center"/>
    </xf>
    <xf numFmtId="0" fontId="66" fillId="0" borderId="14" xfId="0" applyFont="1" applyBorder="1" applyAlignment="1">
      <alignment/>
    </xf>
    <xf numFmtId="0" fontId="66" fillId="0" borderId="11" xfId="0" applyFont="1" applyBorder="1" applyAlignment="1">
      <alignment/>
    </xf>
    <xf numFmtId="164" fontId="66" fillId="0" borderId="11" xfId="0" applyNumberFormat="1" applyFont="1" applyBorder="1" applyAlignment="1">
      <alignment horizontal="right"/>
    </xf>
    <xf numFmtId="166" fontId="66" fillId="0" borderId="19" xfId="0" applyNumberFormat="1" applyFont="1" applyBorder="1" applyAlignment="1">
      <alignment/>
    </xf>
    <xf numFmtId="0" fontId="46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64" fillId="0" borderId="0" xfId="0" applyFont="1" applyAlignment="1">
      <alignment horizontal="center"/>
    </xf>
    <xf numFmtId="164" fontId="46" fillId="0" borderId="0" xfId="0" applyNumberFormat="1" applyFont="1" applyAlignment="1">
      <alignment/>
    </xf>
    <xf numFmtId="0" fontId="45" fillId="0" borderId="11" xfId="0" applyFont="1" applyBorder="1" applyAlignment="1">
      <alignment/>
    </xf>
    <xf numFmtId="0" fontId="45" fillId="0" borderId="14" xfId="0" applyFont="1" applyBorder="1" applyAlignment="1">
      <alignment/>
    </xf>
    <xf numFmtId="164" fontId="45" fillId="0" borderId="11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8" xfId="0" applyFont="1" applyBorder="1" applyAlignment="1">
      <alignment/>
    </xf>
    <xf numFmtId="164" fontId="45" fillId="0" borderId="12" xfId="0" applyNumberFormat="1" applyFont="1" applyBorder="1" applyAlignment="1">
      <alignment/>
    </xf>
    <xf numFmtId="0" fontId="45" fillId="0" borderId="19" xfId="0" applyFont="1" applyBorder="1" applyAlignment="1">
      <alignment horizontal="right" vertical="center" wrapText="1"/>
    </xf>
    <xf numFmtId="0" fontId="45" fillId="0" borderId="19" xfId="0" applyFont="1" applyBorder="1" applyAlignment="1">
      <alignment vertical="center" wrapText="1"/>
    </xf>
    <xf numFmtId="164" fontId="45" fillId="0" borderId="19" xfId="0" applyNumberFormat="1" applyFont="1" applyBorder="1" applyAlignment="1">
      <alignment vertical="center" wrapText="1"/>
    </xf>
    <xf numFmtId="164" fontId="66" fillId="0" borderId="11" xfId="0" applyNumberFormat="1" applyFont="1" applyBorder="1" applyAlignment="1">
      <alignment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/>
    </xf>
    <xf numFmtId="0" fontId="66" fillId="0" borderId="17" xfId="0" applyFont="1" applyBorder="1" applyAlignment="1">
      <alignment horizontal="center"/>
    </xf>
    <xf numFmtId="0" fontId="66" fillId="0" borderId="17" xfId="0" applyFont="1" applyBorder="1" applyAlignment="1">
      <alignment/>
    </xf>
    <xf numFmtId="164" fontId="66" fillId="0" borderId="12" xfId="0" applyNumberFormat="1" applyFont="1" applyBorder="1" applyAlignment="1">
      <alignment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/>
    </xf>
    <xf numFmtId="0" fontId="45" fillId="0" borderId="19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50" fillId="0" borderId="1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3" xfId="0" applyFont="1" applyBorder="1" applyAlignment="1">
      <alignment/>
    </xf>
    <xf numFmtId="0" fontId="46" fillId="32" borderId="19" xfId="0" applyFont="1" applyFill="1" applyBorder="1" applyAlignment="1">
      <alignment/>
    </xf>
    <xf numFmtId="164" fontId="46" fillId="32" borderId="19" xfId="0" applyNumberFormat="1" applyFont="1" applyFill="1" applyBorder="1" applyAlignment="1">
      <alignment/>
    </xf>
    <xf numFmtId="3" fontId="46" fillId="32" borderId="19" xfId="0" applyNumberFormat="1" applyFont="1" applyFill="1" applyBorder="1" applyAlignment="1">
      <alignment horizontal="right"/>
    </xf>
    <xf numFmtId="0" fontId="46" fillId="32" borderId="10" xfId="0" applyFont="1" applyFill="1" applyBorder="1" applyAlignment="1">
      <alignment/>
    </xf>
    <xf numFmtId="0" fontId="46" fillId="32" borderId="11" xfId="0" applyFont="1" applyFill="1" applyBorder="1" applyAlignment="1">
      <alignment/>
    </xf>
    <xf numFmtId="0" fontId="46" fillId="32" borderId="19" xfId="0" applyFont="1" applyFill="1" applyBorder="1" applyAlignment="1">
      <alignment horizontal="right"/>
    </xf>
    <xf numFmtId="164" fontId="46" fillId="32" borderId="0" xfId="0" applyNumberFormat="1" applyFont="1" applyFill="1" applyAlignment="1">
      <alignment/>
    </xf>
    <xf numFmtId="0" fontId="46" fillId="32" borderId="20" xfId="0" applyFont="1" applyFill="1" applyBorder="1" applyAlignment="1">
      <alignment/>
    </xf>
    <xf numFmtId="0" fontId="46" fillId="32" borderId="12" xfId="0" applyFont="1" applyFill="1" applyBorder="1" applyAlignment="1">
      <alignment/>
    </xf>
    <xf numFmtId="164" fontId="46" fillId="32" borderId="12" xfId="0" applyNumberFormat="1" applyFont="1" applyFill="1" applyBorder="1" applyAlignment="1">
      <alignment/>
    </xf>
    <xf numFmtId="3" fontId="46" fillId="32" borderId="12" xfId="0" applyNumberFormat="1" applyFont="1" applyFill="1" applyBorder="1" applyAlignment="1">
      <alignment horizontal="right"/>
    </xf>
    <xf numFmtId="0" fontId="46" fillId="32" borderId="14" xfId="0" applyFont="1" applyFill="1" applyBorder="1" applyAlignment="1">
      <alignment/>
    </xf>
    <xf numFmtId="164" fontId="46" fillId="32" borderId="11" xfId="0" applyNumberFormat="1" applyFont="1" applyFill="1" applyBorder="1" applyAlignment="1">
      <alignment/>
    </xf>
    <xf numFmtId="3" fontId="46" fillId="32" borderId="11" xfId="0" applyNumberFormat="1" applyFont="1" applyFill="1" applyBorder="1" applyAlignment="1">
      <alignment horizontal="right"/>
    </xf>
    <xf numFmtId="0" fontId="46" fillId="32" borderId="18" xfId="0" applyFont="1" applyFill="1" applyBorder="1" applyAlignment="1">
      <alignment/>
    </xf>
    <xf numFmtId="0" fontId="61" fillId="32" borderId="14" xfId="0" applyFont="1" applyFill="1" applyBorder="1" applyAlignment="1">
      <alignment/>
    </xf>
    <xf numFmtId="0" fontId="46" fillId="32" borderId="0" xfId="0" applyFont="1" applyFill="1" applyBorder="1" applyAlignment="1">
      <alignment/>
    </xf>
    <xf numFmtId="0" fontId="61" fillId="32" borderId="0" xfId="0" applyFont="1" applyFill="1" applyBorder="1" applyAlignment="1">
      <alignment/>
    </xf>
    <xf numFmtId="164" fontId="46" fillId="32" borderId="10" xfId="0" applyNumberFormat="1" applyFont="1" applyFill="1" applyBorder="1" applyAlignment="1">
      <alignment/>
    </xf>
    <xf numFmtId="3" fontId="46" fillId="32" borderId="10" xfId="0" applyNumberFormat="1" applyFont="1" applyFill="1" applyBorder="1" applyAlignment="1">
      <alignment horizontal="right"/>
    </xf>
    <xf numFmtId="0" fontId="61" fillId="32" borderId="18" xfId="0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3" fillId="0" borderId="10" xfId="0" applyFont="1" applyBorder="1" applyAlignment="1">
      <alignment/>
    </xf>
    <xf numFmtId="0" fontId="56" fillId="0" borderId="19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3" fontId="54" fillId="0" borderId="12" xfId="0" applyNumberFormat="1" applyFont="1" applyBorder="1" applyAlignment="1">
      <alignment/>
    </xf>
    <xf numFmtId="3" fontId="54" fillId="0" borderId="18" xfId="0" applyNumberFormat="1" applyFont="1" applyBorder="1" applyAlignment="1">
      <alignment/>
    </xf>
    <xf numFmtId="3" fontId="55" fillId="0" borderId="22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3" fontId="54" fillId="0" borderId="24" xfId="0" applyNumberFormat="1" applyFont="1" applyBorder="1" applyAlignment="1">
      <alignment/>
    </xf>
    <xf numFmtId="3" fontId="54" fillId="0" borderId="16" xfId="0" applyNumberFormat="1" applyFont="1" applyBorder="1" applyAlignment="1">
      <alignment/>
    </xf>
    <xf numFmtId="164" fontId="48" fillId="0" borderId="19" xfId="0" applyNumberFormat="1" applyFont="1" applyFill="1" applyBorder="1" applyAlignment="1">
      <alignment/>
    </xf>
    <xf numFmtId="3" fontId="48" fillId="0" borderId="19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32" borderId="15" xfId="0" applyFont="1" applyFill="1" applyBorder="1" applyAlignment="1">
      <alignment horizontal="center"/>
    </xf>
    <xf numFmtId="0" fontId="46" fillId="32" borderId="19" xfId="0" applyFont="1" applyFill="1" applyBorder="1" applyAlignment="1">
      <alignment horizontal="center"/>
    </xf>
    <xf numFmtId="0" fontId="46" fillId="32" borderId="24" xfId="0" applyFont="1" applyFill="1" applyBorder="1" applyAlignment="1">
      <alignment horizontal="left"/>
    </xf>
    <xf numFmtId="164" fontId="46" fillId="32" borderId="19" xfId="0" applyNumberFormat="1" applyFont="1" applyFill="1" applyBorder="1" applyAlignment="1">
      <alignment horizontal="center"/>
    </xf>
    <xf numFmtId="164" fontId="46" fillId="32" borderId="19" xfId="0" applyNumberFormat="1" applyFont="1" applyFill="1" applyBorder="1" applyAlignment="1">
      <alignment horizontal="right"/>
    </xf>
    <xf numFmtId="0" fontId="46" fillId="32" borderId="13" xfId="0" applyFont="1" applyFill="1" applyBorder="1" applyAlignment="1">
      <alignment horizontal="center"/>
    </xf>
    <xf numFmtId="0" fontId="46" fillId="32" borderId="11" xfId="0" applyFont="1" applyFill="1" applyBorder="1" applyAlignment="1">
      <alignment horizontal="center"/>
    </xf>
    <xf numFmtId="0" fontId="46" fillId="32" borderId="22" xfId="0" applyFont="1" applyFill="1" applyBorder="1" applyAlignment="1">
      <alignment horizontal="center"/>
    </xf>
    <xf numFmtId="164" fontId="46" fillId="32" borderId="22" xfId="0" applyNumberFormat="1" applyFont="1" applyFill="1" applyBorder="1" applyAlignment="1">
      <alignment horizontal="center"/>
    </xf>
    <xf numFmtId="0" fontId="46" fillId="32" borderId="17" xfId="0" applyFont="1" applyFill="1" applyBorder="1" applyAlignment="1">
      <alignment horizontal="center"/>
    </xf>
    <xf numFmtId="0" fontId="46" fillId="32" borderId="12" xfId="0" applyFont="1" applyFill="1" applyBorder="1" applyAlignment="1">
      <alignment horizontal="center"/>
    </xf>
    <xf numFmtId="0" fontId="46" fillId="32" borderId="20" xfId="0" applyFont="1" applyFill="1" applyBorder="1" applyAlignment="1">
      <alignment horizontal="center"/>
    </xf>
    <xf numFmtId="164" fontId="46" fillId="32" borderId="20" xfId="0" applyNumberFormat="1" applyFont="1" applyFill="1" applyBorder="1" applyAlignment="1">
      <alignment horizontal="center"/>
    </xf>
    <xf numFmtId="0" fontId="9" fillId="32" borderId="11" xfId="0" applyFont="1" applyFill="1" applyBorder="1" applyAlignment="1">
      <alignment horizontal="right"/>
    </xf>
    <xf numFmtId="0" fontId="53" fillId="32" borderId="11" xfId="0" applyFont="1" applyFill="1" applyBorder="1" applyAlignment="1">
      <alignment horizontal="right"/>
    </xf>
    <xf numFmtId="0" fontId="53" fillId="32" borderId="11" xfId="0" applyFont="1" applyFill="1" applyBorder="1" applyAlignment="1">
      <alignment/>
    </xf>
    <xf numFmtId="164" fontId="54" fillId="32" borderId="11" xfId="0" applyNumberFormat="1" applyFont="1" applyFill="1" applyBorder="1" applyAlignment="1">
      <alignment/>
    </xf>
    <xf numFmtId="164" fontId="54" fillId="32" borderId="22" xfId="0" applyNumberFormat="1" applyFont="1" applyFill="1" applyBorder="1" applyAlignment="1">
      <alignment/>
    </xf>
    <xf numFmtId="3" fontId="54" fillId="32" borderId="11" xfId="0" applyNumberFormat="1" applyFont="1" applyFill="1" applyBorder="1" applyAlignment="1">
      <alignment/>
    </xf>
    <xf numFmtId="3" fontId="54" fillId="32" borderId="19" xfId="0" applyNumberFormat="1" applyFont="1" applyFill="1" applyBorder="1" applyAlignment="1">
      <alignment/>
    </xf>
    <xf numFmtId="3" fontId="54" fillId="32" borderId="24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right"/>
    </xf>
    <xf numFmtId="0" fontId="53" fillId="32" borderId="12" xfId="0" applyFont="1" applyFill="1" applyBorder="1" applyAlignment="1">
      <alignment/>
    </xf>
    <xf numFmtId="164" fontId="54" fillId="32" borderId="12" xfId="0" applyNumberFormat="1" applyFont="1" applyFill="1" applyBorder="1" applyAlignment="1">
      <alignment/>
    </xf>
    <xf numFmtId="164" fontId="54" fillId="32" borderId="17" xfId="0" applyNumberFormat="1" applyFont="1" applyFill="1" applyBorder="1" applyAlignment="1">
      <alignment/>
    </xf>
    <xf numFmtId="164" fontId="54" fillId="32" borderId="20" xfId="0" applyNumberFormat="1" applyFont="1" applyFill="1" applyBorder="1" applyAlignment="1">
      <alignment/>
    </xf>
    <xf numFmtId="3" fontId="54" fillId="32" borderId="12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53" fillId="32" borderId="19" xfId="0" applyFont="1" applyFill="1" applyBorder="1" applyAlignment="1">
      <alignment/>
    </xf>
    <xf numFmtId="164" fontId="54" fillId="32" borderId="19" xfId="0" applyNumberFormat="1" applyFont="1" applyFill="1" applyBorder="1" applyAlignment="1">
      <alignment/>
    </xf>
    <xf numFmtId="0" fontId="9" fillId="32" borderId="19" xfId="0" applyFont="1" applyFill="1" applyBorder="1" applyAlignment="1">
      <alignment/>
    </xf>
    <xf numFmtId="0" fontId="53" fillId="32" borderId="10" xfId="0" applyFont="1" applyFill="1" applyBorder="1" applyAlignment="1">
      <alignment/>
    </xf>
    <xf numFmtId="164" fontId="54" fillId="32" borderId="0" xfId="0" applyNumberFormat="1" applyFont="1" applyFill="1" applyBorder="1" applyAlignment="1">
      <alignment/>
    </xf>
    <xf numFmtId="164" fontId="54" fillId="32" borderId="10" xfId="0" applyNumberFormat="1" applyFont="1" applyFill="1" applyBorder="1" applyAlignment="1">
      <alignment/>
    </xf>
    <xf numFmtId="3" fontId="54" fillId="32" borderId="10" xfId="0" applyNumberFormat="1" applyFont="1" applyFill="1" applyBorder="1" applyAlignment="1">
      <alignment/>
    </xf>
    <xf numFmtId="0" fontId="55" fillId="32" borderId="10" xfId="0" applyFont="1" applyFill="1" applyBorder="1" applyAlignment="1">
      <alignment/>
    </xf>
    <xf numFmtId="3" fontId="55" fillId="32" borderId="11" xfId="0" applyNumberFormat="1" applyFont="1" applyFill="1" applyBorder="1" applyAlignment="1">
      <alignment/>
    </xf>
    <xf numFmtId="3" fontId="55" fillId="32" borderId="14" xfId="0" applyNumberFormat="1" applyFont="1" applyFill="1" applyBorder="1" applyAlignment="1">
      <alignment/>
    </xf>
    <xf numFmtId="3" fontId="55" fillId="32" borderId="22" xfId="0" applyNumberFormat="1" applyFont="1" applyFill="1" applyBorder="1" applyAlignment="1">
      <alignment/>
    </xf>
    <xf numFmtId="164" fontId="54" fillId="32" borderId="18" xfId="0" applyNumberFormat="1" applyFont="1" applyFill="1" applyBorder="1" applyAlignment="1">
      <alignment/>
    </xf>
    <xf numFmtId="0" fontId="54" fillId="32" borderId="12" xfId="0" applyFont="1" applyFill="1" applyBorder="1" applyAlignment="1">
      <alignment/>
    </xf>
    <xf numFmtId="3" fontId="54" fillId="32" borderId="18" xfId="0" applyNumberFormat="1" applyFont="1" applyFill="1" applyBorder="1" applyAlignment="1">
      <alignment/>
    </xf>
    <xf numFmtId="3" fontId="55" fillId="32" borderId="12" xfId="0" applyNumberFormat="1" applyFont="1" applyFill="1" applyBorder="1" applyAlignment="1">
      <alignment/>
    </xf>
    <xf numFmtId="3" fontId="55" fillId="32" borderId="20" xfId="0" applyNumberFormat="1" applyFont="1" applyFill="1" applyBorder="1" applyAlignment="1">
      <alignment/>
    </xf>
    <xf numFmtId="3" fontId="57" fillId="32" borderId="19" xfId="0" applyNumberFormat="1" applyFont="1" applyFill="1" applyBorder="1" applyAlignment="1">
      <alignment/>
    </xf>
    <xf numFmtId="3" fontId="55" fillId="32" borderId="19" xfId="0" applyNumberFormat="1" applyFont="1" applyFill="1" applyBorder="1" applyAlignment="1">
      <alignment/>
    </xf>
    <xf numFmtId="164" fontId="57" fillId="32" borderId="19" xfId="0" applyNumberFormat="1" applyFont="1" applyFill="1" applyBorder="1" applyAlignment="1">
      <alignment/>
    </xf>
    <xf numFmtId="3" fontId="54" fillId="32" borderId="19" xfId="0" applyNumberFormat="1" applyFont="1" applyFill="1" applyBorder="1" applyAlignment="1">
      <alignment vertical="center" wrapText="1"/>
    </xf>
    <xf numFmtId="0" fontId="53" fillId="32" borderId="22" xfId="0" applyFont="1" applyFill="1" applyBorder="1" applyAlignment="1">
      <alignment/>
    </xf>
    <xf numFmtId="164" fontId="54" fillId="32" borderId="14" xfId="0" applyNumberFormat="1" applyFont="1" applyFill="1" applyBorder="1" applyAlignment="1">
      <alignment/>
    </xf>
    <xf numFmtId="3" fontId="54" fillId="32" borderId="22" xfId="0" applyNumberFormat="1" applyFont="1" applyFill="1" applyBorder="1" applyAlignment="1">
      <alignment/>
    </xf>
    <xf numFmtId="0" fontId="54" fillId="32" borderId="11" xfId="0" applyFont="1" applyFill="1" applyBorder="1" applyAlignment="1">
      <alignment/>
    </xf>
    <xf numFmtId="0" fontId="53" fillId="32" borderId="20" xfId="0" applyFont="1" applyFill="1" applyBorder="1" applyAlignment="1">
      <alignment/>
    </xf>
    <xf numFmtId="3" fontId="54" fillId="32" borderId="20" xfId="0" applyNumberFormat="1" applyFont="1" applyFill="1" applyBorder="1" applyAlignment="1">
      <alignment/>
    </xf>
    <xf numFmtId="164" fontId="57" fillId="32" borderId="12" xfId="0" applyNumberFormat="1" applyFont="1" applyFill="1" applyBorder="1" applyAlignment="1">
      <alignment/>
    </xf>
    <xf numFmtId="3" fontId="60" fillId="32" borderId="12" xfId="0" applyNumberFormat="1" applyFont="1" applyFill="1" applyBorder="1" applyAlignment="1">
      <alignment/>
    </xf>
    <xf numFmtId="3" fontId="54" fillId="32" borderId="16" xfId="0" applyNumberFormat="1" applyFont="1" applyFill="1" applyBorder="1" applyAlignment="1">
      <alignment/>
    </xf>
    <xf numFmtId="0" fontId="53" fillId="32" borderId="16" xfId="0" applyFont="1" applyFill="1" applyBorder="1" applyAlignment="1">
      <alignment/>
    </xf>
    <xf numFmtId="0" fontId="53" fillId="32" borderId="14" xfId="0" applyFont="1" applyFill="1" applyBorder="1" applyAlignment="1">
      <alignment/>
    </xf>
    <xf numFmtId="3" fontId="54" fillId="32" borderId="13" xfId="0" applyNumberFormat="1" applyFont="1" applyFill="1" applyBorder="1" applyAlignment="1">
      <alignment/>
    </xf>
    <xf numFmtId="0" fontId="53" fillId="32" borderId="18" xfId="0" applyFont="1" applyFill="1" applyBorder="1" applyAlignment="1">
      <alignment/>
    </xf>
    <xf numFmtId="3" fontId="54" fillId="32" borderId="17" xfId="0" applyNumberFormat="1" applyFont="1" applyFill="1" applyBorder="1" applyAlignment="1">
      <alignment/>
    </xf>
    <xf numFmtId="164" fontId="53" fillId="32" borderId="12" xfId="0" applyNumberFormat="1" applyFont="1" applyFill="1" applyBorder="1" applyAlignment="1">
      <alignment/>
    </xf>
    <xf numFmtId="0" fontId="46" fillId="32" borderId="10" xfId="0" applyFont="1" applyFill="1" applyBorder="1" applyAlignment="1">
      <alignment horizontal="right"/>
    </xf>
    <xf numFmtId="0" fontId="46" fillId="32" borderId="12" xfId="0" applyFont="1" applyFill="1" applyBorder="1" applyAlignment="1">
      <alignment horizontal="right"/>
    </xf>
    <xf numFmtId="164" fontId="46" fillId="32" borderId="15" xfId="0" applyNumberFormat="1" applyFont="1" applyFill="1" applyBorder="1" applyAlignment="1">
      <alignment/>
    </xf>
    <xf numFmtId="164" fontId="46" fillId="32" borderId="35" xfId="0" applyNumberFormat="1" applyFont="1" applyFill="1" applyBorder="1" applyAlignment="1">
      <alignment/>
    </xf>
    <xf numFmtId="164" fontId="46" fillId="32" borderId="36" xfId="0" applyNumberFormat="1" applyFont="1" applyFill="1" applyBorder="1" applyAlignment="1">
      <alignment/>
    </xf>
    <xf numFmtId="3" fontId="46" fillId="32" borderId="37" xfId="0" applyNumberFormat="1" applyFont="1" applyFill="1" applyBorder="1" applyAlignment="1">
      <alignment/>
    </xf>
    <xf numFmtId="3" fontId="61" fillId="32" borderId="35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right"/>
    </xf>
    <xf numFmtId="3" fontId="49" fillId="32" borderId="35" xfId="0" applyNumberFormat="1" applyFont="1" applyFill="1" applyBorder="1" applyAlignment="1">
      <alignment/>
    </xf>
    <xf numFmtId="3" fontId="46" fillId="32" borderId="35" xfId="0" applyNumberFormat="1" applyFont="1" applyFill="1" applyBorder="1" applyAlignment="1">
      <alignment/>
    </xf>
    <xf numFmtId="0" fontId="46" fillId="32" borderId="11" xfId="0" applyFont="1" applyFill="1" applyBorder="1" applyAlignment="1">
      <alignment vertical="center" wrapText="1"/>
    </xf>
    <xf numFmtId="0" fontId="46" fillId="32" borderId="19" xfId="0" applyFont="1" applyFill="1" applyBorder="1" applyAlignment="1">
      <alignment vertical="center" wrapText="1"/>
    </xf>
    <xf numFmtId="0" fontId="46" fillId="32" borderId="24" xfId="0" applyFont="1" applyFill="1" applyBorder="1" applyAlignment="1">
      <alignment vertical="center" wrapText="1"/>
    </xf>
    <xf numFmtId="164" fontId="46" fillId="32" borderId="15" xfId="0" applyNumberFormat="1" applyFont="1" applyFill="1" applyBorder="1" applyAlignment="1">
      <alignment vertical="center" wrapText="1"/>
    </xf>
    <xf numFmtId="164" fontId="46" fillId="32" borderId="35" xfId="0" applyNumberFormat="1" applyFont="1" applyFill="1" applyBorder="1" applyAlignment="1">
      <alignment vertical="center" wrapText="1"/>
    </xf>
    <xf numFmtId="164" fontId="46" fillId="32" borderId="36" xfId="0" applyNumberFormat="1" applyFont="1" applyFill="1" applyBorder="1" applyAlignment="1">
      <alignment vertical="center" wrapText="1"/>
    </xf>
    <xf numFmtId="164" fontId="46" fillId="32" borderId="19" xfId="0" applyNumberFormat="1" applyFont="1" applyFill="1" applyBorder="1" applyAlignment="1">
      <alignment vertical="center" wrapText="1"/>
    </xf>
    <xf numFmtId="3" fontId="46" fillId="32" borderId="37" xfId="0" applyNumberFormat="1" applyFont="1" applyFill="1" applyBorder="1" applyAlignment="1">
      <alignment vertical="center" wrapText="1"/>
    </xf>
    <xf numFmtId="3" fontId="61" fillId="32" borderId="35" xfId="0" applyNumberFormat="1" applyFont="1" applyFill="1" applyBorder="1" applyAlignment="1">
      <alignment vertical="center" wrapText="1"/>
    </xf>
    <xf numFmtId="164" fontId="46" fillId="32" borderId="13" xfId="0" applyNumberFormat="1" applyFont="1" applyFill="1" applyBorder="1" applyAlignment="1">
      <alignment/>
    </xf>
    <xf numFmtId="164" fontId="46" fillId="32" borderId="47" xfId="0" applyNumberFormat="1" applyFont="1" applyFill="1" applyBorder="1" applyAlignment="1">
      <alignment/>
    </xf>
    <xf numFmtId="164" fontId="46" fillId="32" borderId="22" xfId="0" applyNumberFormat="1" applyFont="1" applyFill="1" applyBorder="1" applyAlignment="1">
      <alignment/>
    </xf>
    <xf numFmtId="3" fontId="46" fillId="32" borderId="33" xfId="0" applyNumberFormat="1" applyFont="1" applyFill="1" applyBorder="1" applyAlignment="1">
      <alignment/>
    </xf>
    <xf numFmtId="3" fontId="49" fillId="32" borderId="47" xfId="0" applyNumberFormat="1" applyFont="1" applyFill="1" applyBorder="1" applyAlignment="1">
      <alignment/>
    </xf>
    <xf numFmtId="0" fontId="46" fillId="32" borderId="12" xfId="0" applyFont="1" applyFill="1" applyBorder="1" applyAlignment="1">
      <alignment vertical="center" wrapText="1"/>
    </xf>
    <xf numFmtId="0" fontId="46" fillId="32" borderId="18" xfId="0" applyFont="1" applyFill="1" applyBorder="1" applyAlignment="1">
      <alignment vertical="center" wrapText="1"/>
    </xf>
    <xf numFmtId="164" fontId="46" fillId="32" borderId="17" xfId="0" applyNumberFormat="1" applyFont="1" applyFill="1" applyBorder="1" applyAlignment="1">
      <alignment vertical="center" wrapText="1"/>
    </xf>
    <xf numFmtId="164" fontId="46" fillId="32" borderId="48" xfId="0" applyNumberFormat="1" applyFont="1" applyFill="1" applyBorder="1" applyAlignment="1">
      <alignment vertical="center" wrapText="1"/>
    </xf>
    <xf numFmtId="164" fontId="46" fillId="32" borderId="20" xfId="0" applyNumberFormat="1" applyFont="1" applyFill="1" applyBorder="1" applyAlignment="1">
      <alignment vertical="center" wrapText="1"/>
    </xf>
    <xf numFmtId="164" fontId="46" fillId="32" borderId="12" xfId="0" applyNumberFormat="1" applyFont="1" applyFill="1" applyBorder="1" applyAlignment="1">
      <alignment vertical="center" wrapText="1"/>
    </xf>
    <xf numFmtId="3" fontId="46" fillId="32" borderId="49" xfId="0" applyNumberFormat="1" applyFont="1" applyFill="1" applyBorder="1" applyAlignment="1">
      <alignment vertical="center" wrapText="1"/>
    </xf>
    <xf numFmtId="3" fontId="45" fillId="32" borderId="48" xfId="0" applyNumberFormat="1" applyFont="1" applyFill="1" applyBorder="1" applyAlignment="1">
      <alignment vertical="center" wrapText="1"/>
    </xf>
    <xf numFmtId="0" fontId="46" fillId="32" borderId="15" xfId="0" applyFont="1" applyFill="1" applyBorder="1" applyAlignment="1">
      <alignment/>
    </xf>
    <xf numFmtId="0" fontId="46" fillId="32" borderId="24" xfId="0" applyFont="1" applyFill="1" applyBorder="1" applyAlignment="1">
      <alignment/>
    </xf>
    <xf numFmtId="164" fontId="46" fillId="32" borderId="38" xfId="0" applyNumberFormat="1" applyFont="1" applyFill="1" applyBorder="1" applyAlignment="1">
      <alignment/>
    </xf>
    <xf numFmtId="164" fontId="46" fillId="32" borderId="45" xfId="0" applyNumberFormat="1" applyFont="1" applyFill="1" applyBorder="1" applyAlignment="1">
      <alignment/>
    </xf>
    <xf numFmtId="164" fontId="46" fillId="32" borderId="40" xfId="0" applyNumberFormat="1" applyFont="1" applyFill="1" applyBorder="1" applyAlignment="1">
      <alignment/>
    </xf>
    <xf numFmtId="3" fontId="46" fillId="32" borderId="41" xfId="0" applyNumberFormat="1" applyFont="1" applyFill="1" applyBorder="1" applyAlignment="1">
      <alignment/>
    </xf>
    <xf numFmtId="3" fontId="46" fillId="32" borderId="38" xfId="0" applyNumberFormat="1" applyFont="1" applyFill="1" applyBorder="1" applyAlignment="1">
      <alignment/>
    </xf>
    <xf numFmtId="164" fontId="46" fillId="32" borderId="17" xfId="0" applyNumberFormat="1" applyFont="1" applyFill="1" applyBorder="1" applyAlignment="1">
      <alignment/>
    </xf>
    <xf numFmtId="0" fontId="46" fillId="32" borderId="50" xfId="0" applyFont="1" applyFill="1" applyBorder="1" applyAlignment="1">
      <alignment/>
    </xf>
    <xf numFmtId="0" fontId="46" fillId="32" borderId="51" xfId="0" applyFont="1" applyFill="1" applyBorder="1" applyAlignment="1">
      <alignment/>
    </xf>
    <xf numFmtId="0" fontId="46" fillId="32" borderId="49" xfId="0" applyFont="1" applyFill="1" applyBorder="1" applyAlignment="1">
      <alignment/>
    </xf>
    <xf numFmtId="0" fontId="66" fillId="32" borderId="48" xfId="0" applyFont="1" applyFill="1" applyBorder="1" applyAlignment="1">
      <alignment/>
    </xf>
    <xf numFmtId="0" fontId="46" fillId="32" borderId="52" xfId="0" applyFont="1" applyFill="1" applyBorder="1" applyAlignment="1">
      <alignment/>
    </xf>
    <xf numFmtId="0" fontId="46" fillId="32" borderId="53" xfId="0" applyFont="1" applyFill="1" applyBorder="1" applyAlignment="1">
      <alignment/>
    </xf>
    <xf numFmtId="0" fontId="46" fillId="32" borderId="54" xfId="0" applyFont="1" applyFill="1" applyBorder="1" applyAlignment="1">
      <alignment/>
    </xf>
    <xf numFmtId="0" fontId="46" fillId="32" borderId="55" xfId="0" applyFont="1" applyFill="1" applyBorder="1" applyAlignment="1">
      <alignment/>
    </xf>
    <xf numFmtId="0" fontId="46" fillId="32" borderId="56" xfId="0" applyFont="1" applyFill="1" applyBorder="1" applyAlignment="1">
      <alignment/>
    </xf>
    <xf numFmtId="0" fontId="66" fillId="32" borderId="57" xfId="0" applyFont="1" applyFill="1" applyBorder="1" applyAlignment="1">
      <alignment/>
    </xf>
    <xf numFmtId="3" fontId="46" fillId="32" borderId="19" xfId="0" applyNumberFormat="1" applyFont="1" applyFill="1" applyBorder="1" applyAlignment="1">
      <alignment/>
    </xf>
    <xf numFmtId="3" fontId="66" fillId="32" borderId="37" xfId="0" applyNumberFormat="1" applyFont="1" applyFill="1" applyBorder="1" applyAlignment="1">
      <alignment/>
    </xf>
    <xf numFmtId="3" fontId="46" fillId="32" borderId="19" xfId="0" applyNumberFormat="1" applyFont="1" applyFill="1" applyBorder="1" applyAlignment="1">
      <alignment vertical="center" wrapText="1"/>
    </xf>
    <xf numFmtId="3" fontId="66" fillId="32" borderId="37" xfId="0" applyNumberFormat="1" applyFont="1" applyFill="1" applyBorder="1" applyAlignment="1">
      <alignment vertical="center" wrapText="1"/>
    </xf>
    <xf numFmtId="164" fontId="46" fillId="32" borderId="39" xfId="0" applyNumberFormat="1" applyFont="1" applyFill="1" applyBorder="1" applyAlignment="1">
      <alignment/>
    </xf>
    <xf numFmtId="3" fontId="46" fillId="32" borderId="40" xfId="0" applyNumberFormat="1" applyFont="1" applyFill="1" applyBorder="1" applyAlignment="1">
      <alignment/>
    </xf>
    <xf numFmtId="3" fontId="46" fillId="32" borderId="41" xfId="0" applyNumberFormat="1" applyFont="1" applyFill="1" applyBorder="1" applyAlignment="1">
      <alignment/>
    </xf>
    <xf numFmtId="0" fontId="89" fillId="0" borderId="0" xfId="0" applyFont="1" applyAlignment="1">
      <alignment/>
    </xf>
    <xf numFmtId="164" fontId="45" fillId="0" borderId="0" xfId="0" applyNumberFormat="1" applyFont="1" applyAlignment="1">
      <alignment horizontal="left"/>
    </xf>
    <xf numFmtId="164" fontId="49" fillId="0" borderId="0" xfId="0" applyNumberFormat="1" applyFont="1" applyAlignment="1">
      <alignment horizontal="center"/>
    </xf>
    <xf numFmtId="164" fontId="61" fillId="0" borderId="0" xfId="0" applyNumberFormat="1" applyFont="1" applyFill="1" applyBorder="1" applyAlignment="1">
      <alignment/>
    </xf>
    <xf numFmtId="164" fontId="49" fillId="0" borderId="0" xfId="0" applyNumberFormat="1" applyFont="1" applyAlignment="1">
      <alignment/>
    </xf>
    <xf numFmtId="0" fontId="0" fillId="0" borderId="0" xfId="0" applyFont="1" applyAlignment="1">
      <alignment/>
    </xf>
    <xf numFmtId="164" fontId="49" fillId="0" borderId="0" xfId="0" applyNumberFormat="1" applyFont="1" applyAlignment="1">
      <alignment horizontal="right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5" fillId="0" borderId="11" xfId="54" applyFont="1" applyBorder="1" applyAlignment="1">
      <alignment horizontal="center"/>
      <protection/>
    </xf>
    <xf numFmtId="0" fontId="5" fillId="0" borderId="13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21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5" fillId="0" borderId="17" xfId="54" applyFont="1" applyBorder="1" applyAlignment="1">
      <alignment horizontal="center"/>
      <protection/>
    </xf>
    <xf numFmtId="0" fontId="5" fillId="0" borderId="19" xfId="54" applyFont="1" applyBorder="1" applyAlignment="1">
      <alignment horizontal="center"/>
      <protection/>
    </xf>
    <xf numFmtId="0" fontId="5" fillId="0" borderId="19" xfId="54" applyFont="1" applyFill="1" applyBorder="1" applyAlignment="1">
      <alignment horizontal="center"/>
      <protection/>
    </xf>
    <xf numFmtId="0" fontId="4" fillId="32" borderId="19" xfId="54" applyFont="1" applyFill="1" applyBorder="1">
      <alignment/>
      <protection/>
    </xf>
    <xf numFmtId="164" fontId="4" fillId="0" borderId="19" xfId="54" applyNumberFormat="1" applyFont="1" applyBorder="1" applyAlignment="1">
      <alignment vertical="center" wrapText="1"/>
      <protection/>
    </xf>
    <xf numFmtId="0" fontId="5" fillId="32" borderId="19" xfId="54" applyFont="1" applyFill="1" applyBorder="1">
      <alignment/>
      <protection/>
    </xf>
    <xf numFmtId="164" fontId="90" fillId="0" borderId="19" xfId="55" applyNumberFormat="1" applyFont="1" applyBorder="1">
      <alignment/>
      <protection/>
    </xf>
    <xf numFmtId="0" fontId="5" fillId="32" borderId="19" xfId="54" applyFont="1" applyFill="1" applyBorder="1" applyAlignment="1">
      <alignment wrapText="1"/>
      <protection/>
    </xf>
    <xf numFmtId="164" fontId="5" fillId="0" borderId="19" xfId="54" applyNumberFormat="1" applyFont="1" applyBorder="1" applyAlignment="1">
      <alignment vertical="center" wrapText="1"/>
      <protection/>
    </xf>
    <xf numFmtId="0" fontId="5" fillId="0" borderId="0" xfId="54" applyFont="1" applyBorder="1" applyAlignment="1">
      <alignment vertical="center" wrapText="1"/>
      <protection/>
    </xf>
    <xf numFmtId="0" fontId="13" fillId="0" borderId="0" xfId="54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164" fontId="5" fillId="0" borderId="0" xfId="54" applyNumberFormat="1" applyFont="1" applyBorder="1" applyAlignment="1">
      <alignment vertical="center" wrapText="1"/>
      <protection/>
    </xf>
    <xf numFmtId="0" fontId="5" fillId="0" borderId="0" xfId="54" applyFont="1" applyFill="1" applyBorder="1">
      <alignment/>
      <protection/>
    </xf>
    <xf numFmtId="0" fontId="90" fillId="0" borderId="0" xfId="0" applyFont="1" applyAlignment="1">
      <alignment/>
    </xf>
    <xf numFmtId="0" fontId="8" fillId="32" borderId="19" xfId="54" applyFont="1" applyFill="1" applyBorder="1">
      <alignment/>
      <protection/>
    </xf>
    <xf numFmtId="164" fontId="8" fillId="0" borderId="19" xfId="54" applyNumberFormat="1" applyFont="1" applyBorder="1" applyAlignment="1">
      <alignment vertical="center" wrapText="1"/>
      <protection/>
    </xf>
    <xf numFmtId="0" fontId="8" fillId="32" borderId="19" xfId="54" applyFont="1" applyFill="1" applyBorder="1" applyAlignment="1">
      <alignment vertical="center" wrapText="1"/>
      <protection/>
    </xf>
    <xf numFmtId="164" fontId="45" fillId="0" borderId="0" xfId="0" applyNumberFormat="1" applyFont="1" applyAlignment="1">
      <alignment horizontal="left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164" fontId="55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0" borderId="29" xfId="0" applyNumberFormat="1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164" fontId="49" fillId="0" borderId="59" xfId="0" applyNumberFormat="1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164" fontId="55" fillId="0" borderId="25" xfId="0" applyNumberFormat="1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top" wrapText="1"/>
    </xf>
    <xf numFmtId="0" fontId="55" fillId="0" borderId="34" xfId="0" applyFont="1" applyFill="1" applyBorder="1" applyAlignment="1">
      <alignment horizontal="center" vertical="top" wrapText="1"/>
    </xf>
    <xf numFmtId="0" fontId="55" fillId="0" borderId="49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64" fontId="49" fillId="0" borderId="33" xfId="0" applyNumberFormat="1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6" fillId="32" borderId="15" xfId="0" applyFont="1" applyFill="1" applyBorder="1" applyAlignment="1">
      <alignment horizontal="center"/>
    </xf>
    <xf numFmtId="0" fontId="49" fillId="32" borderId="24" xfId="0" applyFont="1" applyFill="1" applyBorder="1" applyAlignment="1">
      <alignment horizontal="center"/>
    </xf>
    <xf numFmtId="0" fontId="46" fillId="32" borderId="24" xfId="0" applyFont="1" applyFill="1" applyBorder="1" applyAlignment="1">
      <alignment horizontal="center"/>
    </xf>
    <xf numFmtId="0" fontId="46" fillId="32" borderId="16" xfId="0" applyFont="1" applyFill="1" applyBorder="1" applyAlignment="1">
      <alignment horizontal="center"/>
    </xf>
    <xf numFmtId="0" fontId="49" fillId="32" borderId="16" xfId="0" applyFont="1" applyFill="1" applyBorder="1" applyAlignment="1">
      <alignment horizontal="center"/>
    </xf>
    <xf numFmtId="0" fontId="91" fillId="0" borderId="11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164" fontId="91" fillId="0" borderId="11" xfId="0" applyNumberFormat="1" applyFont="1" applyBorder="1" applyAlignment="1">
      <alignment horizontal="center" vertical="center" wrapText="1"/>
    </xf>
    <xf numFmtId="164" fontId="5" fillId="0" borderId="11" xfId="54" applyNumberFormat="1" applyFont="1" applyBorder="1" applyAlignment="1">
      <alignment vertical="center" wrapText="1"/>
      <protection/>
    </xf>
    <xf numFmtId="164" fontId="5" fillId="0" borderId="10" xfId="54" applyNumberFormat="1" applyFont="1" applyBorder="1" applyAlignment="1">
      <alignment vertical="center" wrapText="1"/>
      <protection/>
    </xf>
    <xf numFmtId="164" fontId="5" fillId="0" borderId="12" xfId="54" applyNumberFormat="1" applyFont="1" applyBorder="1" applyAlignment="1">
      <alignment vertical="center" wrapText="1"/>
      <protection/>
    </xf>
    <xf numFmtId="0" fontId="5" fillId="0" borderId="11" xfId="54" applyFont="1" applyBorder="1" applyAlignment="1">
      <alignment vertical="center" wrapText="1"/>
      <protection/>
    </xf>
    <xf numFmtId="0" fontId="5" fillId="0" borderId="10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0" fontId="13" fillId="0" borderId="11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90" fillId="0" borderId="11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/>
    </xf>
    <xf numFmtId="0" fontId="90" fillId="0" borderId="12" xfId="0" applyFont="1" applyBorder="1" applyAlignment="1">
      <alignment horizontal="center"/>
    </xf>
    <xf numFmtId="0" fontId="92" fillId="0" borderId="0" xfId="0" applyFont="1" applyAlignment="1">
      <alignment horizontal="left"/>
    </xf>
    <xf numFmtId="0" fontId="93" fillId="0" borderId="0" xfId="0" applyFont="1" applyAlignment="1">
      <alignment horizontal="center"/>
    </xf>
    <xf numFmtId="0" fontId="4" fillId="0" borderId="13" xfId="54" applyFont="1" applyBorder="1" applyAlignment="1">
      <alignment horizontal="center" vertical="center" wrapText="1"/>
      <protection/>
    </xf>
    <xf numFmtId="0" fontId="91" fillId="0" borderId="14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1" fillId="0" borderId="23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0" borderId="20" xfId="0" applyFont="1" applyBorder="1" applyAlignment="1">
      <alignment horizontal="center" vertical="center" wrapText="1"/>
    </xf>
    <xf numFmtId="164" fontId="45" fillId="0" borderId="0" xfId="0" applyNumberFormat="1" applyFont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Normalny 4 3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6.125" style="1" customWidth="1"/>
    <col min="2" max="2" width="9.375" style="1" customWidth="1"/>
    <col min="3" max="3" width="7.25390625" style="1" customWidth="1"/>
    <col min="4" max="4" width="70.25390625" style="1" customWidth="1"/>
    <col min="5" max="5" width="13.625" style="2" customWidth="1"/>
    <col min="6" max="6" width="17.00390625" style="2" customWidth="1"/>
    <col min="7" max="7" width="17.375" style="2" customWidth="1"/>
    <col min="8" max="10" width="9.125" style="5" customWidth="1"/>
  </cols>
  <sheetData>
    <row r="1" spans="1:7" ht="15">
      <c r="A1" s="69"/>
      <c r="B1" s="69"/>
      <c r="C1" s="70"/>
      <c r="D1" s="70"/>
      <c r="E1" s="71"/>
      <c r="F1" s="72" t="s">
        <v>370</v>
      </c>
      <c r="G1" s="73"/>
    </row>
    <row r="2" spans="1:7" ht="15">
      <c r="A2" s="69"/>
      <c r="B2" s="69"/>
      <c r="C2" s="70"/>
      <c r="D2" s="74" t="s">
        <v>269</v>
      </c>
      <c r="E2" s="75"/>
      <c r="F2" s="75" t="s">
        <v>347</v>
      </c>
      <c r="G2" s="75"/>
    </row>
    <row r="3" spans="1:7" ht="15.75">
      <c r="A3" s="69"/>
      <c r="B3" s="69"/>
      <c r="C3" s="70" t="s">
        <v>66</v>
      </c>
      <c r="D3" s="76" t="s">
        <v>391</v>
      </c>
      <c r="E3" s="71"/>
      <c r="F3" s="71" t="s">
        <v>477</v>
      </c>
      <c r="G3" s="77"/>
    </row>
    <row r="4" spans="1:7" ht="15">
      <c r="A4" s="78" t="s">
        <v>1</v>
      </c>
      <c r="B4" s="79" t="s">
        <v>2</v>
      </c>
      <c r="C4" s="79" t="s">
        <v>19</v>
      </c>
      <c r="D4" s="80" t="s">
        <v>67</v>
      </c>
      <c r="E4" s="81" t="s">
        <v>68</v>
      </c>
      <c r="F4" s="82" t="s">
        <v>69</v>
      </c>
      <c r="G4" s="83"/>
    </row>
    <row r="5" spans="1:7" ht="15">
      <c r="A5" s="84"/>
      <c r="B5" s="85"/>
      <c r="C5" s="85"/>
      <c r="D5" s="86"/>
      <c r="E5" s="87" t="s">
        <v>392</v>
      </c>
      <c r="F5" s="178" t="s">
        <v>70</v>
      </c>
      <c r="G5" s="179" t="s">
        <v>71</v>
      </c>
    </row>
    <row r="6" spans="1:7" ht="12.75">
      <c r="A6" s="88">
        <v>1</v>
      </c>
      <c r="B6" s="88">
        <v>2</v>
      </c>
      <c r="C6" s="88">
        <v>3</v>
      </c>
      <c r="D6" s="88">
        <v>4</v>
      </c>
      <c r="E6" s="89">
        <v>5</v>
      </c>
      <c r="F6" s="88">
        <v>6</v>
      </c>
      <c r="G6" s="90">
        <v>7</v>
      </c>
    </row>
    <row r="7" spans="1:7" ht="15">
      <c r="A7" s="552" t="s">
        <v>72</v>
      </c>
      <c r="B7" s="552"/>
      <c r="C7" s="547"/>
      <c r="D7" s="547" t="s">
        <v>73</v>
      </c>
      <c r="E7" s="553">
        <f>E8</f>
        <v>8000</v>
      </c>
      <c r="F7" s="548">
        <f>F8</f>
        <v>8000</v>
      </c>
      <c r="G7" s="547">
        <v>0</v>
      </c>
    </row>
    <row r="8" spans="1:10" s="8" customFormat="1" ht="15">
      <c r="A8" s="91"/>
      <c r="B8" s="92" t="s">
        <v>74</v>
      </c>
      <c r="C8" s="93"/>
      <c r="D8" s="94" t="s">
        <v>75</v>
      </c>
      <c r="E8" s="95">
        <f>E10</f>
        <v>8000</v>
      </c>
      <c r="F8" s="96">
        <f>F10</f>
        <v>8000</v>
      </c>
      <c r="G8" s="96">
        <v>0</v>
      </c>
      <c r="H8" s="9"/>
      <c r="I8" s="9"/>
      <c r="J8" s="9"/>
    </row>
    <row r="9" spans="1:7" ht="15">
      <c r="A9" s="97"/>
      <c r="B9" s="97"/>
      <c r="C9" s="98">
        <v>2110</v>
      </c>
      <c r="D9" s="99" t="s">
        <v>76</v>
      </c>
      <c r="E9" s="100"/>
      <c r="F9" s="101"/>
      <c r="G9" s="101"/>
    </row>
    <row r="10" spans="1:7" ht="15">
      <c r="A10" s="97"/>
      <c r="B10" s="97"/>
      <c r="C10" s="98"/>
      <c r="D10" s="99" t="s">
        <v>77</v>
      </c>
      <c r="E10" s="100">
        <v>8000</v>
      </c>
      <c r="F10" s="101">
        <v>8000</v>
      </c>
      <c r="G10" s="101">
        <v>0</v>
      </c>
    </row>
    <row r="11" spans="1:7" ht="15">
      <c r="A11" s="552" t="s">
        <v>78</v>
      </c>
      <c r="B11" s="552"/>
      <c r="C11" s="547"/>
      <c r="D11" s="547" t="s">
        <v>79</v>
      </c>
      <c r="E11" s="553">
        <f>E12</f>
        <v>142331</v>
      </c>
      <c r="F11" s="548">
        <f>F12</f>
        <v>142331</v>
      </c>
      <c r="G11" s="547">
        <v>0</v>
      </c>
    </row>
    <row r="12" spans="1:7" ht="15">
      <c r="A12" s="97"/>
      <c r="B12" s="102" t="s">
        <v>80</v>
      </c>
      <c r="C12" s="103"/>
      <c r="D12" s="94" t="s">
        <v>81</v>
      </c>
      <c r="E12" s="95">
        <f>E15</f>
        <v>142331</v>
      </c>
      <c r="F12" s="96">
        <f>F15</f>
        <v>142331</v>
      </c>
      <c r="G12" s="96">
        <v>0</v>
      </c>
    </row>
    <row r="13" spans="1:7" ht="15">
      <c r="A13" s="97"/>
      <c r="B13" s="97"/>
      <c r="C13" s="98">
        <v>2460</v>
      </c>
      <c r="D13" s="99" t="s">
        <v>398</v>
      </c>
      <c r="E13" s="100"/>
      <c r="F13" s="101"/>
      <c r="G13" s="101"/>
    </row>
    <row r="14" spans="1:7" ht="15">
      <c r="A14" s="97"/>
      <c r="B14" s="97"/>
      <c r="C14" s="98"/>
      <c r="D14" s="99" t="s">
        <v>397</v>
      </c>
      <c r="E14" s="100"/>
      <c r="F14" s="101"/>
      <c r="G14" s="101">
        <v>0</v>
      </c>
    </row>
    <row r="15" spans="1:7" ht="15">
      <c r="A15" s="97"/>
      <c r="B15" s="97"/>
      <c r="C15" s="98"/>
      <c r="D15" s="99" t="s">
        <v>396</v>
      </c>
      <c r="E15" s="100">
        <v>142331</v>
      </c>
      <c r="F15" s="101">
        <v>142331</v>
      </c>
      <c r="G15" s="101"/>
    </row>
    <row r="16" spans="1:7" ht="15">
      <c r="A16" s="547">
        <v>600</v>
      </c>
      <c r="B16" s="551"/>
      <c r="C16" s="547"/>
      <c r="D16" s="547" t="s">
        <v>82</v>
      </c>
      <c r="E16" s="548">
        <f>E17</f>
        <v>3843960</v>
      </c>
      <c r="F16" s="549">
        <f>F17</f>
        <v>369500</v>
      </c>
      <c r="G16" s="549">
        <f>G17</f>
        <v>3474460</v>
      </c>
    </row>
    <row r="17" spans="1:10" s="8" customFormat="1" ht="15">
      <c r="A17" s="104"/>
      <c r="B17" s="105">
        <v>60014</v>
      </c>
      <c r="C17" s="106"/>
      <c r="D17" s="94" t="s">
        <v>83</v>
      </c>
      <c r="E17" s="95">
        <f>E19+E22+E23+E28+E30+E25</f>
        <v>3843960</v>
      </c>
      <c r="F17" s="96">
        <f>SUM(F18:F30)</f>
        <v>369500</v>
      </c>
      <c r="G17" s="96">
        <f>SUM(G19:G30)</f>
        <v>3474460</v>
      </c>
      <c r="H17" s="9"/>
      <c r="I17" s="9"/>
      <c r="J17" s="9"/>
    </row>
    <row r="18" spans="1:10" s="8" customFormat="1" ht="15">
      <c r="A18" s="104"/>
      <c r="B18" s="107"/>
      <c r="C18" s="108" t="s">
        <v>275</v>
      </c>
      <c r="D18" s="99" t="s">
        <v>276</v>
      </c>
      <c r="E18" s="100"/>
      <c r="F18" s="101"/>
      <c r="G18" s="101"/>
      <c r="H18" s="9"/>
      <c r="I18" s="9"/>
      <c r="J18" s="9"/>
    </row>
    <row r="19" spans="1:10" s="8" customFormat="1" ht="15">
      <c r="A19" s="104"/>
      <c r="B19" s="107"/>
      <c r="C19" s="108"/>
      <c r="D19" s="99" t="s">
        <v>277</v>
      </c>
      <c r="E19" s="100">
        <v>340000</v>
      </c>
      <c r="F19" s="101">
        <v>340000</v>
      </c>
      <c r="G19" s="101">
        <v>0</v>
      </c>
      <c r="H19" s="9"/>
      <c r="I19" s="9"/>
      <c r="J19" s="9"/>
    </row>
    <row r="20" spans="1:7" ht="15">
      <c r="A20" s="110"/>
      <c r="B20" s="97"/>
      <c r="C20" s="108" t="s">
        <v>84</v>
      </c>
      <c r="D20" s="99" t="s">
        <v>385</v>
      </c>
      <c r="E20" s="100"/>
      <c r="F20" s="101"/>
      <c r="G20" s="101"/>
    </row>
    <row r="21" spans="1:7" ht="15">
      <c r="A21" s="110"/>
      <c r="B21" s="97"/>
      <c r="C21" s="108"/>
      <c r="D21" s="99" t="s">
        <v>85</v>
      </c>
      <c r="E21" s="100"/>
      <c r="F21" s="101"/>
      <c r="G21" s="101"/>
    </row>
    <row r="22" spans="1:7" ht="15">
      <c r="A22" s="110"/>
      <c r="B22" s="97"/>
      <c r="C22" s="108"/>
      <c r="D22" s="99" t="s">
        <v>386</v>
      </c>
      <c r="E22" s="100">
        <v>7500</v>
      </c>
      <c r="F22" s="101">
        <v>7500</v>
      </c>
      <c r="G22" s="101">
        <v>0</v>
      </c>
    </row>
    <row r="23" spans="1:7" ht="15">
      <c r="A23" s="110"/>
      <c r="B23" s="97"/>
      <c r="C23" s="108" t="s">
        <v>312</v>
      </c>
      <c r="D23" s="99" t="s">
        <v>313</v>
      </c>
      <c r="E23" s="100">
        <v>22000</v>
      </c>
      <c r="F23" s="101">
        <v>22000</v>
      </c>
      <c r="G23" s="101">
        <v>0</v>
      </c>
    </row>
    <row r="24" spans="1:7" ht="15">
      <c r="A24" s="110"/>
      <c r="B24" s="97"/>
      <c r="C24" s="146">
        <v>6290</v>
      </c>
      <c r="D24" s="147" t="s">
        <v>373</v>
      </c>
      <c r="E24" s="100"/>
      <c r="F24" s="101"/>
      <c r="G24" s="101"/>
    </row>
    <row r="25" spans="1:7" ht="15">
      <c r="A25" s="110"/>
      <c r="B25" s="97"/>
      <c r="C25" s="146"/>
      <c r="D25" s="147" t="s">
        <v>412</v>
      </c>
      <c r="E25" s="100">
        <v>2672460</v>
      </c>
      <c r="F25" s="101"/>
      <c r="G25" s="101">
        <v>2672460</v>
      </c>
    </row>
    <row r="26" spans="1:10" ht="15">
      <c r="A26" s="110"/>
      <c r="B26" s="97"/>
      <c r="C26" s="108">
        <v>6300</v>
      </c>
      <c r="D26" s="99" t="s">
        <v>425</v>
      </c>
      <c r="E26" s="100"/>
      <c r="F26" s="101"/>
      <c r="G26" s="101"/>
      <c r="J26" s="180"/>
    </row>
    <row r="27" spans="1:7" ht="15">
      <c r="A27" s="110"/>
      <c r="B27" s="97"/>
      <c r="C27" s="108"/>
      <c r="D27" s="99" t="s">
        <v>338</v>
      </c>
      <c r="E27" s="100"/>
      <c r="F27" s="101"/>
      <c r="G27" s="101"/>
    </row>
    <row r="28" spans="1:7" ht="15">
      <c r="A28" s="110"/>
      <c r="B28" s="97"/>
      <c r="C28" s="108"/>
      <c r="D28" s="99" t="s">
        <v>399</v>
      </c>
      <c r="E28" s="100">
        <v>371000</v>
      </c>
      <c r="F28" s="101">
        <v>0</v>
      </c>
      <c r="G28" s="101">
        <v>371000</v>
      </c>
    </row>
    <row r="29" spans="1:7" ht="15">
      <c r="A29" s="110"/>
      <c r="B29" s="97"/>
      <c r="C29" s="108">
        <v>6430</v>
      </c>
      <c r="D29" s="99" t="s">
        <v>339</v>
      </c>
      <c r="E29" s="100"/>
      <c r="F29" s="101"/>
      <c r="G29" s="101"/>
    </row>
    <row r="30" spans="1:7" ht="15">
      <c r="A30" s="110"/>
      <c r="B30" s="97"/>
      <c r="C30" s="108"/>
      <c r="D30" s="99" t="s">
        <v>371</v>
      </c>
      <c r="E30" s="100">
        <f>G30</f>
        <v>431000</v>
      </c>
      <c r="F30" s="101">
        <v>0</v>
      </c>
      <c r="G30" s="101">
        <v>431000</v>
      </c>
    </row>
    <row r="31" spans="1:7" ht="15">
      <c r="A31" s="547">
        <v>700</v>
      </c>
      <c r="B31" s="547"/>
      <c r="C31" s="547"/>
      <c r="D31" s="547" t="s">
        <v>88</v>
      </c>
      <c r="E31" s="548">
        <f>E32</f>
        <v>664000</v>
      </c>
      <c r="F31" s="549">
        <f>F32</f>
        <v>629000</v>
      </c>
      <c r="G31" s="549">
        <f>G32</f>
        <v>35000</v>
      </c>
    </row>
    <row r="32" spans="1:10" s="8" customFormat="1" ht="15">
      <c r="A32" s="111"/>
      <c r="B32" s="105">
        <v>70005</v>
      </c>
      <c r="C32" s="103"/>
      <c r="D32" s="94" t="s">
        <v>89</v>
      </c>
      <c r="E32" s="95">
        <f>E33+E43+E44+E46+E48</f>
        <v>664000</v>
      </c>
      <c r="F32" s="96">
        <f>F33+F43+F46+F48</f>
        <v>629000</v>
      </c>
      <c r="G32" s="96">
        <f>G33+G43+G44+G46+G48</f>
        <v>35000</v>
      </c>
      <c r="H32" s="9"/>
      <c r="I32" s="9"/>
      <c r="J32" s="9"/>
    </row>
    <row r="33" spans="1:7" ht="15">
      <c r="A33" s="112"/>
      <c r="B33" s="112"/>
      <c r="C33" s="108" t="s">
        <v>90</v>
      </c>
      <c r="D33" s="99" t="s">
        <v>426</v>
      </c>
      <c r="E33" s="100">
        <v>5000</v>
      </c>
      <c r="F33" s="101">
        <v>5000</v>
      </c>
      <c r="G33" s="101">
        <v>0</v>
      </c>
    </row>
    <row r="34" spans="1:7" ht="15">
      <c r="A34" s="588"/>
      <c r="B34" s="588"/>
      <c r="C34" s="108" t="s">
        <v>393</v>
      </c>
      <c r="D34" s="99" t="s">
        <v>427</v>
      </c>
      <c r="E34" s="100"/>
      <c r="F34" s="101"/>
      <c r="G34" s="101"/>
    </row>
    <row r="35" spans="1:7" ht="15">
      <c r="A35" s="587"/>
      <c r="B35" s="587"/>
      <c r="C35" s="144"/>
      <c r="D35" s="140"/>
      <c r="E35" s="141"/>
      <c r="F35" s="142"/>
      <c r="G35" s="142"/>
    </row>
    <row r="36" spans="1:7" ht="15">
      <c r="A36" s="587"/>
      <c r="B36" s="587"/>
      <c r="C36" s="144"/>
      <c r="D36" s="140"/>
      <c r="E36" s="141"/>
      <c r="F36" s="142"/>
      <c r="G36" s="142"/>
    </row>
    <row r="37" spans="1:7" ht="15">
      <c r="A37" s="587"/>
      <c r="B37" s="587"/>
      <c r="C37" s="144"/>
      <c r="D37" s="140"/>
      <c r="E37" s="586" t="s">
        <v>447</v>
      </c>
      <c r="F37" s="142"/>
      <c r="G37" s="142"/>
    </row>
    <row r="38" spans="1:7" ht="15">
      <c r="A38" s="114" t="s">
        <v>1</v>
      </c>
      <c r="B38" s="115" t="s">
        <v>2</v>
      </c>
      <c r="C38" s="115" t="s">
        <v>19</v>
      </c>
      <c r="D38" s="116" t="s">
        <v>67</v>
      </c>
      <c r="E38" s="81" t="s">
        <v>68</v>
      </c>
      <c r="F38" s="117" t="s">
        <v>69</v>
      </c>
      <c r="G38" s="118"/>
    </row>
    <row r="39" spans="1:7" ht="15">
      <c r="A39" s="119"/>
      <c r="B39" s="120"/>
      <c r="C39" s="120"/>
      <c r="D39" s="121"/>
      <c r="E39" s="87" t="s">
        <v>392</v>
      </c>
      <c r="F39" s="115" t="s">
        <v>70</v>
      </c>
      <c r="G39" s="122" t="s">
        <v>71</v>
      </c>
    </row>
    <row r="40" spans="1:7" ht="12.75">
      <c r="A40" s="145">
        <v>1</v>
      </c>
      <c r="B40" s="145">
        <v>2</v>
      </c>
      <c r="C40" s="123">
        <v>3</v>
      </c>
      <c r="D40" s="123">
        <v>4</v>
      </c>
      <c r="E40" s="124">
        <v>5</v>
      </c>
      <c r="F40" s="123">
        <v>6</v>
      </c>
      <c r="G40" s="125">
        <v>7</v>
      </c>
    </row>
    <row r="41" spans="1:7" ht="15">
      <c r="A41" s="589"/>
      <c r="B41" s="111"/>
      <c r="C41" s="108" t="s">
        <v>84</v>
      </c>
      <c r="D41" s="99" t="s">
        <v>394</v>
      </c>
      <c r="E41" s="100"/>
      <c r="F41" s="101"/>
      <c r="G41" s="101"/>
    </row>
    <row r="42" spans="1:7" ht="15">
      <c r="A42" s="110"/>
      <c r="B42" s="97"/>
      <c r="C42" s="108"/>
      <c r="D42" s="99" t="s">
        <v>85</v>
      </c>
      <c r="E42" s="100"/>
      <c r="F42" s="101"/>
      <c r="G42" s="101"/>
    </row>
    <row r="43" spans="1:7" ht="15">
      <c r="A43" s="110"/>
      <c r="B43" s="97"/>
      <c r="C43" s="108"/>
      <c r="D43" s="99" t="s">
        <v>386</v>
      </c>
      <c r="E43" s="100">
        <v>350000</v>
      </c>
      <c r="F43" s="101">
        <v>350000</v>
      </c>
      <c r="G43" s="101">
        <v>0</v>
      </c>
    </row>
    <row r="44" spans="1:7" ht="15">
      <c r="A44" s="110"/>
      <c r="B44" s="97"/>
      <c r="C44" s="108" t="s">
        <v>91</v>
      </c>
      <c r="D44" s="99" t="s">
        <v>92</v>
      </c>
      <c r="E44" s="100">
        <v>35000</v>
      </c>
      <c r="F44" s="101">
        <v>0</v>
      </c>
      <c r="G44" s="101">
        <v>35000</v>
      </c>
    </row>
    <row r="45" spans="1:7" ht="15">
      <c r="A45" s="440"/>
      <c r="B45" s="126"/>
      <c r="C45" s="98">
        <v>2110</v>
      </c>
      <c r="D45" s="99" t="s">
        <v>76</v>
      </c>
      <c r="E45" s="100"/>
      <c r="F45" s="101"/>
      <c r="G45" s="101"/>
    </row>
    <row r="46" spans="1:7" ht="15">
      <c r="A46" s="440"/>
      <c r="B46" s="126"/>
      <c r="C46" s="98"/>
      <c r="D46" s="99" t="s">
        <v>77</v>
      </c>
      <c r="E46" s="100">
        <v>124000</v>
      </c>
      <c r="F46" s="101">
        <v>124000</v>
      </c>
      <c r="G46" s="101">
        <v>0</v>
      </c>
    </row>
    <row r="47" spans="1:7" ht="15">
      <c r="A47" s="110"/>
      <c r="B47" s="97"/>
      <c r="C47" s="98">
        <v>2360</v>
      </c>
      <c r="D47" s="99" t="s">
        <v>93</v>
      </c>
      <c r="E47" s="100"/>
      <c r="F47" s="101"/>
      <c r="G47" s="101"/>
    </row>
    <row r="48" spans="1:7" ht="15">
      <c r="A48" s="152"/>
      <c r="B48" s="113"/>
      <c r="C48" s="98"/>
      <c r="D48" s="99" t="s">
        <v>94</v>
      </c>
      <c r="E48" s="100">
        <v>150000</v>
      </c>
      <c r="F48" s="101">
        <v>150000</v>
      </c>
      <c r="G48" s="101">
        <v>0</v>
      </c>
    </row>
    <row r="49" spans="1:7" ht="15">
      <c r="A49" s="550">
        <v>710</v>
      </c>
      <c r="B49" s="550"/>
      <c r="C49" s="554"/>
      <c r="D49" s="555" t="s">
        <v>95</v>
      </c>
      <c r="E49" s="556">
        <f>E50+E54</f>
        <v>897000</v>
      </c>
      <c r="F49" s="557">
        <f>F50+F54</f>
        <v>837000</v>
      </c>
      <c r="G49" s="557">
        <f>G54</f>
        <v>60000</v>
      </c>
    </row>
    <row r="50" spans="1:7" ht="15.75">
      <c r="A50" s="97"/>
      <c r="B50" s="130">
        <v>71012</v>
      </c>
      <c r="C50" s="131"/>
      <c r="D50" s="94" t="s">
        <v>384</v>
      </c>
      <c r="E50" s="132">
        <f>F50+G50</f>
        <v>492000</v>
      </c>
      <c r="F50" s="133">
        <f>F51+F53</f>
        <v>492000</v>
      </c>
      <c r="G50" s="133">
        <v>0</v>
      </c>
    </row>
    <row r="51" spans="1:7" ht="15">
      <c r="A51" s="97"/>
      <c r="B51" s="128"/>
      <c r="C51" s="108" t="s">
        <v>4</v>
      </c>
      <c r="D51" s="99" t="s">
        <v>5</v>
      </c>
      <c r="E51" s="100">
        <v>301032</v>
      </c>
      <c r="F51" s="101">
        <v>301000</v>
      </c>
      <c r="G51" s="101">
        <v>0</v>
      </c>
    </row>
    <row r="52" spans="1:7" ht="15">
      <c r="A52" s="97"/>
      <c r="B52" s="128"/>
      <c r="C52" s="98">
        <v>2110</v>
      </c>
      <c r="D52" s="99" t="s">
        <v>76</v>
      </c>
      <c r="E52" s="100"/>
      <c r="F52" s="101"/>
      <c r="G52" s="101"/>
    </row>
    <row r="53" spans="1:7" ht="15">
      <c r="A53" s="97"/>
      <c r="B53" s="128"/>
      <c r="C53" s="98"/>
      <c r="D53" s="99" t="s">
        <v>77</v>
      </c>
      <c r="E53" s="100">
        <v>191000</v>
      </c>
      <c r="F53" s="101">
        <v>191000</v>
      </c>
      <c r="G53" s="101">
        <v>0</v>
      </c>
    </row>
    <row r="54" spans="1:10" s="8" customFormat="1" ht="15">
      <c r="A54" s="134"/>
      <c r="B54" s="127">
        <v>71015</v>
      </c>
      <c r="C54" s="103"/>
      <c r="D54" s="94" t="s">
        <v>96</v>
      </c>
      <c r="E54" s="95">
        <f>E56+E59</f>
        <v>405000</v>
      </c>
      <c r="F54" s="96">
        <f>F56</f>
        <v>345000</v>
      </c>
      <c r="G54" s="96">
        <v>60000</v>
      </c>
      <c r="H54" s="9"/>
      <c r="I54" s="9"/>
      <c r="J54" s="9"/>
    </row>
    <row r="55" spans="1:7" ht="15">
      <c r="A55" s="97"/>
      <c r="B55" s="128"/>
      <c r="C55" s="98">
        <v>2110</v>
      </c>
      <c r="D55" s="99" t="s">
        <v>76</v>
      </c>
      <c r="E55" s="100"/>
      <c r="F55" s="101"/>
      <c r="G55" s="101"/>
    </row>
    <row r="56" spans="1:7" ht="15">
      <c r="A56" s="97"/>
      <c r="B56" s="128"/>
      <c r="C56" s="98"/>
      <c r="D56" s="99" t="s">
        <v>77</v>
      </c>
      <c r="E56" s="100">
        <v>345000</v>
      </c>
      <c r="F56" s="101">
        <v>345000</v>
      </c>
      <c r="G56" s="101">
        <v>0</v>
      </c>
    </row>
    <row r="57" spans="1:7" ht="15">
      <c r="A57" s="97"/>
      <c r="B57" s="128"/>
      <c r="C57" s="98">
        <v>6410</v>
      </c>
      <c r="D57" s="99" t="s">
        <v>428</v>
      </c>
      <c r="E57" s="100"/>
      <c r="F57" s="101"/>
      <c r="G57" s="101"/>
    </row>
    <row r="58" spans="1:7" ht="15">
      <c r="A58" s="97"/>
      <c r="B58" s="128"/>
      <c r="C58" s="98"/>
      <c r="D58" s="99" t="s">
        <v>429</v>
      </c>
      <c r="E58" s="100"/>
      <c r="F58" s="101"/>
      <c r="G58" s="101"/>
    </row>
    <row r="59" spans="1:7" ht="15">
      <c r="A59" s="97"/>
      <c r="B59" s="128"/>
      <c r="C59" s="98"/>
      <c r="D59" s="99" t="s">
        <v>414</v>
      </c>
      <c r="E59" s="100">
        <v>60000</v>
      </c>
      <c r="F59" s="101">
        <v>0</v>
      </c>
      <c r="G59" s="101">
        <v>60000</v>
      </c>
    </row>
    <row r="60" spans="1:7" ht="15">
      <c r="A60" s="551">
        <v>750</v>
      </c>
      <c r="B60" s="547"/>
      <c r="C60" s="547"/>
      <c r="D60" s="547" t="s">
        <v>97</v>
      </c>
      <c r="E60" s="548">
        <f>E61+E64+E67</f>
        <v>175943</v>
      </c>
      <c r="F60" s="548">
        <f>F61+F64+F67</f>
        <v>175943</v>
      </c>
      <c r="G60" s="548">
        <f>G61+G64+G67</f>
        <v>0</v>
      </c>
    </row>
    <row r="61" spans="1:10" s="8" customFormat="1" ht="15">
      <c r="A61" s="136"/>
      <c r="B61" s="127">
        <v>75011</v>
      </c>
      <c r="C61" s="103"/>
      <c r="D61" s="94" t="s">
        <v>98</v>
      </c>
      <c r="E61" s="95">
        <f>E63</f>
        <v>42400</v>
      </c>
      <c r="F61" s="96">
        <f>F63</f>
        <v>42400</v>
      </c>
      <c r="G61" s="96">
        <v>0</v>
      </c>
      <c r="H61" s="9"/>
      <c r="I61" s="9"/>
      <c r="J61" s="9"/>
    </row>
    <row r="62" spans="1:7" ht="15">
      <c r="A62" s="97"/>
      <c r="B62" s="128"/>
      <c r="C62" s="98">
        <v>2110</v>
      </c>
      <c r="D62" s="99" t="s">
        <v>76</v>
      </c>
      <c r="E62" s="100"/>
      <c r="F62" s="101"/>
      <c r="G62" s="101"/>
    </row>
    <row r="63" spans="1:7" ht="15">
      <c r="A63" s="97"/>
      <c r="B63" s="128"/>
      <c r="C63" s="98"/>
      <c r="D63" s="99" t="s">
        <v>77</v>
      </c>
      <c r="E63" s="100">
        <v>42400</v>
      </c>
      <c r="F63" s="101">
        <v>42400</v>
      </c>
      <c r="G63" s="101">
        <v>0</v>
      </c>
    </row>
    <row r="64" spans="1:10" s="8" customFormat="1" ht="15">
      <c r="A64" s="134"/>
      <c r="B64" s="127">
        <v>75020</v>
      </c>
      <c r="C64" s="103"/>
      <c r="D64" s="94" t="s">
        <v>99</v>
      </c>
      <c r="E64" s="95">
        <f>F64+G64</f>
        <v>110043</v>
      </c>
      <c r="F64" s="96">
        <f>SUM(F65:F66)</f>
        <v>110043</v>
      </c>
      <c r="G64" s="95">
        <f>SUM(G65:G66)</f>
        <v>0</v>
      </c>
      <c r="H64" s="9"/>
      <c r="I64" s="9"/>
      <c r="J64" s="9"/>
    </row>
    <row r="65" spans="1:7" ht="15">
      <c r="A65" s="97"/>
      <c r="B65" s="128"/>
      <c r="C65" s="108" t="s">
        <v>3</v>
      </c>
      <c r="D65" s="99" t="s">
        <v>387</v>
      </c>
      <c r="E65" s="100">
        <v>100000</v>
      </c>
      <c r="F65" s="101">
        <v>100000</v>
      </c>
      <c r="G65" s="101">
        <v>0</v>
      </c>
    </row>
    <row r="66" spans="1:7" ht="15">
      <c r="A66" s="97"/>
      <c r="B66" s="128"/>
      <c r="C66" s="108" t="s">
        <v>86</v>
      </c>
      <c r="D66" s="99" t="s">
        <v>395</v>
      </c>
      <c r="E66" s="100">
        <v>10043</v>
      </c>
      <c r="F66" s="101">
        <v>10043</v>
      </c>
      <c r="G66" s="101">
        <v>0</v>
      </c>
    </row>
    <row r="67" spans="1:7" ht="15">
      <c r="A67" s="440"/>
      <c r="B67" s="105">
        <v>75045</v>
      </c>
      <c r="C67" s="103"/>
      <c r="D67" s="94" t="s">
        <v>100</v>
      </c>
      <c r="E67" s="95">
        <f>E69+E80</f>
        <v>23500</v>
      </c>
      <c r="F67" s="96">
        <f>F69+F80</f>
        <v>23500</v>
      </c>
      <c r="G67" s="96">
        <v>0</v>
      </c>
    </row>
    <row r="68" spans="1:7" ht="15">
      <c r="A68" s="440"/>
      <c r="B68" s="97"/>
      <c r="C68" s="98">
        <v>2110</v>
      </c>
      <c r="D68" s="99" t="s">
        <v>76</v>
      </c>
      <c r="E68" s="100"/>
      <c r="F68" s="101"/>
      <c r="G68" s="101"/>
    </row>
    <row r="69" spans="1:7" ht="15">
      <c r="A69" s="119"/>
      <c r="B69" s="113"/>
      <c r="C69" s="98"/>
      <c r="D69" s="99" t="s">
        <v>77</v>
      </c>
      <c r="E69" s="100">
        <v>23000</v>
      </c>
      <c r="F69" s="101">
        <v>23000</v>
      </c>
      <c r="G69" s="101">
        <v>0</v>
      </c>
    </row>
    <row r="70" spans="1:7" ht="15">
      <c r="A70" s="139"/>
      <c r="B70" s="143"/>
      <c r="C70" s="143"/>
      <c r="D70" s="140"/>
      <c r="E70" s="141"/>
      <c r="F70" s="142"/>
      <c r="G70" s="142"/>
    </row>
    <row r="71" spans="1:7" ht="15">
      <c r="A71" s="139"/>
      <c r="B71" s="143"/>
      <c r="C71" s="143"/>
      <c r="D71" s="140"/>
      <c r="E71" s="141"/>
      <c r="F71" s="142"/>
      <c r="G71" s="142"/>
    </row>
    <row r="72" spans="1:7" ht="15">
      <c r="A72" s="139"/>
      <c r="B72" s="143"/>
      <c r="C72" s="143"/>
      <c r="D72" s="140"/>
      <c r="E72" s="141"/>
      <c r="F72" s="142"/>
      <c r="G72" s="142"/>
    </row>
    <row r="73" spans="1:7" ht="15">
      <c r="A73" s="139"/>
      <c r="B73" s="143"/>
      <c r="C73" s="143"/>
      <c r="D73" s="140"/>
      <c r="E73" s="141"/>
      <c r="F73" s="142"/>
      <c r="G73" s="142"/>
    </row>
    <row r="74" spans="1:7" ht="15">
      <c r="A74" s="139"/>
      <c r="B74" s="143"/>
      <c r="C74" s="143"/>
      <c r="D74" s="140"/>
      <c r="E74" s="586" t="s">
        <v>448</v>
      </c>
      <c r="F74" s="142"/>
      <c r="G74" s="142"/>
    </row>
    <row r="75" spans="1:7" ht="15">
      <c r="A75" s="139"/>
      <c r="B75" s="143"/>
      <c r="C75" s="143"/>
      <c r="D75" s="140"/>
      <c r="E75" s="141"/>
      <c r="F75" s="142"/>
      <c r="G75" s="142"/>
    </row>
    <row r="76" spans="1:7" ht="15">
      <c r="A76" s="114" t="s">
        <v>1</v>
      </c>
      <c r="B76" s="115" t="s">
        <v>2</v>
      </c>
      <c r="C76" s="115" t="s">
        <v>19</v>
      </c>
      <c r="D76" s="116" t="s">
        <v>67</v>
      </c>
      <c r="E76" s="81" t="s">
        <v>68</v>
      </c>
      <c r="F76" s="117" t="s">
        <v>69</v>
      </c>
      <c r="G76" s="118"/>
    </row>
    <row r="77" spans="1:7" ht="15">
      <c r="A77" s="119"/>
      <c r="B77" s="120"/>
      <c r="C77" s="120"/>
      <c r="D77" s="121"/>
      <c r="E77" s="87" t="s">
        <v>392</v>
      </c>
      <c r="F77" s="115" t="s">
        <v>70</v>
      </c>
      <c r="G77" s="122" t="s">
        <v>71</v>
      </c>
    </row>
    <row r="78" spans="1:7" ht="12.75">
      <c r="A78" s="123">
        <v>1</v>
      </c>
      <c r="B78" s="123">
        <v>2</v>
      </c>
      <c r="C78" s="123">
        <v>3</v>
      </c>
      <c r="D78" s="123">
        <v>4</v>
      </c>
      <c r="E78" s="124">
        <v>5</v>
      </c>
      <c r="F78" s="123">
        <v>6</v>
      </c>
      <c r="G78" s="125">
        <v>7</v>
      </c>
    </row>
    <row r="79" spans="1:7" ht="15">
      <c r="A79" s="440"/>
      <c r="B79" s="126"/>
      <c r="C79" s="98">
        <v>2120</v>
      </c>
      <c r="D79" s="99" t="s">
        <v>101</v>
      </c>
      <c r="E79" s="100"/>
      <c r="F79" s="101"/>
      <c r="G79" s="137"/>
    </row>
    <row r="80" spans="1:7" ht="15">
      <c r="A80" s="119"/>
      <c r="B80" s="120"/>
      <c r="C80" s="138"/>
      <c r="D80" s="99" t="s">
        <v>102</v>
      </c>
      <c r="E80" s="100">
        <v>500</v>
      </c>
      <c r="F80" s="101">
        <v>500</v>
      </c>
      <c r="G80" s="137">
        <v>0</v>
      </c>
    </row>
    <row r="81" spans="1:10" s="7" customFormat="1" ht="15">
      <c r="A81" s="550">
        <v>754</v>
      </c>
      <c r="B81" s="551"/>
      <c r="C81" s="551"/>
      <c r="D81" s="558" t="s">
        <v>103</v>
      </c>
      <c r="E81" s="559"/>
      <c r="F81" s="560"/>
      <c r="G81" s="560"/>
      <c r="H81" s="5"/>
      <c r="I81" s="5"/>
      <c r="J81" s="5"/>
    </row>
    <row r="82" spans="1:7" ht="15">
      <c r="A82" s="555"/>
      <c r="B82" s="555"/>
      <c r="C82" s="555"/>
      <c r="D82" s="561" t="s">
        <v>104</v>
      </c>
      <c r="E82" s="556">
        <f>E83</f>
        <v>3422000</v>
      </c>
      <c r="F82" s="557">
        <f>F83</f>
        <v>3422000</v>
      </c>
      <c r="G82" s="557">
        <f>G83</f>
        <v>0</v>
      </c>
    </row>
    <row r="83" spans="1:7" ht="15">
      <c r="A83" s="104"/>
      <c r="B83" s="107">
        <v>75411</v>
      </c>
      <c r="C83" s="93"/>
      <c r="D83" s="150" t="s">
        <v>105</v>
      </c>
      <c r="E83" s="151">
        <f>E85</f>
        <v>3422000</v>
      </c>
      <c r="F83" s="96">
        <f>F85</f>
        <v>3422000</v>
      </c>
      <c r="G83" s="96">
        <f>G85</f>
        <v>0</v>
      </c>
    </row>
    <row r="84" spans="1:10" s="8" customFormat="1" ht="15">
      <c r="A84" s="110"/>
      <c r="B84" s="97"/>
      <c r="C84" s="98">
        <v>2110</v>
      </c>
      <c r="D84" s="99" t="s">
        <v>76</v>
      </c>
      <c r="E84" s="100"/>
      <c r="F84" s="101"/>
      <c r="G84" s="101"/>
      <c r="H84" s="9"/>
      <c r="I84" s="9"/>
      <c r="J84" s="9"/>
    </row>
    <row r="85" spans="1:7" ht="15">
      <c r="A85" s="152"/>
      <c r="B85" s="113"/>
      <c r="C85" s="98"/>
      <c r="D85" s="99" t="s">
        <v>77</v>
      </c>
      <c r="E85" s="100">
        <v>3422000</v>
      </c>
      <c r="F85" s="101">
        <v>3422000</v>
      </c>
      <c r="G85" s="101">
        <v>0</v>
      </c>
    </row>
    <row r="86" spans="1:7" ht="15">
      <c r="A86" s="551">
        <v>756</v>
      </c>
      <c r="B86" s="558"/>
      <c r="C86" s="551"/>
      <c r="D86" s="562" t="s">
        <v>106</v>
      </c>
      <c r="E86" s="559"/>
      <c r="F86" s="560"/>
      <c r="G86" s="560"/>
    </row>
    <row r="87" spans="1:7" ht="15">
      <c r="A87" s="550"/>
      <c r="B87" s="563"/>
      <c r="C87" s="550"/>
      <c r="D87" s="564" t="s">
        <v>107</v>
      </c>
      <c r="E87" s="565"/>
      <c r="F87" s="566"/>
      <c r="G87" s="566"/>
    </row>
    <row r="88" spans="1:7" ht="15">
      <c r="A88" s="555"/>
      <c r="B88" s="563"/>
      <c r="C88" s="555"/>
      <c r="D88" s="567" t="s">
        <v>108</v>
      </c>
      <c r="E88" s="556">
        <f>E90+E93</f>
        <v>7774974</v>
      </c>
      <c r="F88" s="557">
        <f>F90+F93</f>
        <v>7774974</v>
      </c>
      <c r="G88" s="557">
        <v>0</v>
      </c>
    </row>
    <row r="89" spans="1:7" ht="15">
      <c r="A89" s="153"/>
      <c r="B89" s="105">
        <v>75618</v>
      </c>
      <c r="C89" s="103"/>
      <c r="D89" s="154" t="s">
        <v>271</v>
      </c>
      <c r="E89" s="95"/>
      <c r="F89" s="96"/>
      <c r="G89" s="96"/>
    </row>
    <row r="90" spans="1:7" ht="15">
      <c r="A90" s="155"/>
      <c r="B90" s="107"/>
      <c r="C90" s="93"/>
      <c r="D90" s="156" t="s">
        <v>272</v>
      </c>
      <c r="E90" s="151">
        <f>E91+E92</f>
        <v>900000</v>
      </c>
      <c r="F90" s="157">
        <f>F91+F92</f>
        <v>900000</v>
      </c>
      <c r="G90" s="157">
        <v>0</v>
      </c>
    </row>
    <row r="91" spans="1:7" ht="15">
      <c r="A91" s="155"/>
      <c r="B91" s="107"/>
      <c r="C91" s="158" t="s">
        <v>273</v>
      </c>
      <c r="D91" s="159" t="s">
        <v>274</v>
      </c>
      <c r="E91" s="160">
        <v>780000</v>
      </c>
      <c r="F91" s="161">
        <v>780000</v>
      </c>
      <c r="G91" s="161">
        <v>0</v>
      </c>
    </row>
    <row r="92" spans="1:7" ht="15">
      <c r="A92" s="155"/>
      <c r="B92" s="150"/>
      <c r="C92" s="158" t="s">
        <v>382</v>
      </c>
      <c r="D92" s="159" t="s">
        <v>383</v>
      </c>
      <c r="E92" s="160">
        <v>120000</v>
      </c>
      <c r="F92" s="161">
        <v>120000</v>
      </c>
      <c r="G92" s="161"/>
    </row>
    <row r="93" spans="1:7" ht="15">
      <c r="A93" s="134"/>
      <c r="B93" s="107">
        <v>75622</v>
      </c>
      <c r="C93" s="93"/>
      <c r="D93" s="150" t="s">
        <v>109</v>
      </c>
      <c r="E93" s="95">
        <f>E94+E95</f>
        <v>6874974</v>
      </c>
      <c r="F93" s="96">
        <f>F94+F95</f>
        <v>6874974</v>
      </c>
      <c r="G93" s="96">
        <v>0</v>
      </c>
    </row>
    <row r="94" spans="1:10" s="8" customFormat="1" ht="15">
      <c r="A94" s="97"/>
      <c r="B94" s="97"/>
      <c r="C94" s="108" t="s">
        <v>110</v>
      </c>
      <c r="D94" s="99" t="s">
        <v>388</v>
      </c>
      <c r="E94" s="100">
        <v>6744974</v>
      </c>
      <c r="F94" s="101">
        <v>6744974</v>
      </c>
      <c r="G94" s="101">
        <v>0</v>
      </c>
      <c r="H94" s="9"/>
      <c r="I94" s="9"/>
      <c r="J94" s="9"/>
    </row>
    <row r="95" spans="1:7" ht="15">
      <c r="A95" s="113"/>
      <c r="B95" s="113"/>
      <c r="C95" s="108" t="s">
        <v>111</v>
      </c>
      <c r="D95" s="99" t="s">
        <v>389</v>
      </c>
      <c r="E95" s="100">
        <v>130000</v>
      </c>
      <c r="F95" s="101">
        <v>130000</v>
      </c>
      <c r="G95" s="101">
        <v>0</v>
      </c>
    </row>
    <row r="96" spans="1:7" ht="15">
      <c r="A96" s="550">
        <v>758</v>
      </c>
      <c r="B96" s="550"/>
      <c r="C96" s="547"/>
      <c r="D96" s="547" t="s">
        <v>112</v>
      </c>
      <c r="E96" s="548">
        <f>E97+E99+E101</f>
        <v>32630363</v>
      </c>
      <c r="F96" s="548">
        <f>F97+F99+F101</f>
        <v>32630363</v>
      </c>
      <c r="G96" s="549">
        <v>0</v>
      </c>
    </row>
    <row r="97" spans="1:7" ht="15">
      <c r="A97" s="136"/>
      <c r="B97" s="127">
        <v>75801</v>
      </c>
      <c r="C97" s="103"/>
      <c r="D97" s="94" t="s">
        <v>113</v>
      </c>
      <c r="E97" s="95">
        <f>E98</f>
        <v>24138887</v>
      </c>
      <c r="F97" s="95">
        <f>F98</f>
        <v>24138887</v>
      </c>
      <c r="G97" s="96">
        <v>0</v>
      </c>
    </row>
    <row r="98" spans="1:7" ht="15">
      <c r="A98" s="97"/>
      <c r="B98" s="129"/>
      <c r="C98" s="98">
        <v>2920</v>
      </c>
      <c r="D98" s="99" t="s">
        <v>114</v>
      </c>
      <c r="E98" s="100">
        <v>24138887</v>
      </c>
      <c r="F98" s="100">
        <v>24138887</v>
      </c>
      <c r="G98" s="101">
        <v>0</v>
      </c>
    </row>
    <row r="99" spans="1:7" ht="15">
      <c r="A99" s="134"/>
      <c r="B99" s="127">
        <v>75803</v>
      </c>
      <c r="C99" s="103"/>
      <c r="D99" s="94" t="s">
        <v>115</v>
      </c>
      <c r="E99" s="95">
        <f>E100</f>
        <v>6455847</v>
      </c>
      <c r="F99" s="95">
        <f>F100</f>
        <v>6455847</v>
      </c>
      <c r="G99" s="96">
        <v>0</v>
      </c>
    </row>
    <row r="100" spans="1:7" ht="15">
      <c r="A100" s="97"/>
      <c r="B100" s="129"/>
      <c r="C100" s="98">
        <v>2920</v>
      </c>
      <c r="D100" s="99" t="s">
        <v>114</v>
      </c>
      <c r="E100" s="100">
        <v>6455847</v>
      </c>
      <c r="F100" s="100">
        <v>6455847</v>
      </c>
      <c r="G100" s="101">
        <v>0</v>
      </c>
    </row>
    <row r="101" spans="1:10" s="8" customFormat="1" ht="15">
      <c r="A101" s="134"/>
      <c r="B101" s="127">
        <v>75832</v>
      </c>
      <c r="C101" s="103"/>
      <c r="D101" s="94" t="s">
        <v>116</v>
      </c>
      <c r="E101" s="95">
        <f>E102</f>
        <v>2035629</v>
      </c>
      <c r="F101" s="95">
        <f>F102</f>
        <v>2035629</v>
      </c>
      <c r="G101" s="96">
        <v>0</v>
      </c>
      <c r="H101" s="9"/>
      <c r="I101" s="9"/>
      <c r="J101" s="9"/>
    </row>
    <row r="102" spans="1:7" ht="15">
      <c r="A102" s="113"/>
      <c r="B102" s="129"/>
      <c r="C102" s="98">
        <v>2920</v>
      </c>
      <c r="D102" s="99" t="s">
        <v>114</v>
      </c>
      <c r="E102" s="100">
        <v>2035629</v>
      </c>
      <c r="F102" s="100">
        <v>2035629</v>
      </c>
      <c r="G102" s="101">
        <v>0</v>
      </c>
    </row>
    <row r="103" spans="1:10" s="8" customFormat="1" ht="15">
      <c r="A103" s="550">
        <v>801</v>
      </c>
      <c r="B103" s="550"/>
      <c r="C103" s="547"/>
      <c r="D103" s="547" t="s">
        <v>280</v>
      </c>
      <c r="E103" s="548">
        <f>E104+E107</f>
        <v>141248</v>
      </c>
      <c r="F103" s="549">
        <f>F104+F107</f>
        <v>141248</v>
      </c>
      <c r="G103" s="549">
        <f>G104+G107</f>
        <v>0</v>
      </c>
      <c r="H103" s="9"/>
      <c r="I103" s="9"/>
      <c r="J103" s="9"/>
    </row>
    <row r="104" spans="1:7" ht="15">
      <c r="A104" s="136"/>
      <c r="B104" s="127">
        <v>80120</v>
      </c>
      <c r="C104" s="103"/>
      <c r="D104" s="94" t="s">
        <v>118</v>
      </c>
      <c r="E104" s="95">
        <f>E105+E106</f>
        <v>35248</v>
      </c>
      <c r="F104" s="96">
        <f>F105+F106</f>
        <v>35248</v>
      </c>
      <c r="G104" s="96">
        <v>0</v>
      </c>
    </row>
    <row r="105" spans="1:7" ht="15">
      <c r="A105" s="97"/>
      <c r="B105" s="128"/>
      <c r="C105" s="108" t="s">
        <v>119</v>
      </c>
      <c r="D105" s="99" t="s">
        <v>120</v>
      </c>
      <c r="E105" s="100">
        <v>546</v>
      </c>
      <c r="F105" s="101">
        <v>546</v>
      </c>
      <c r="G105" s="101">
        <v>0</v>
      </c>
    </row>
    <row r="106" spans="1:10" s="8" customFormat="1" ht="15">
      <c r="A106" s="97"/>
      <c r="B106" s="129"/>
      <c r="C106" s="108" t="s">
        <v>4</v>
      </c>
      <c r="D106" s="99" t="s">
        <v>5</v>
      </c>
      <c r="E106" s="100">
        <v>34702</v>
      </c>
      <c r="F106" s="101">
        <v>34702</v>
      </c>
      <c r="G106" s="101">
        <v>0</v>
      </c>
      <c r="H106" s="9"/>
      <c r="I106" s="9"/>
      <c r="J106" s="9"/>
    </row>
    <row r="107" spans="1:7" ht="15">
      <c r="A107" s="126"/>
      <c r="B107" s="127">
        <v>80130</v>
      </c>
      <c r="C107" s="103"/>
      <c r="D107" s="94" t="s">
        <v>121</v>
      </c>
      <c r="E107" s="95">
        <f>E108+E109+E110</f>
        <v>106000</v>
      </c>
      <c r="F107" s="96">
        <f>F108+F109+F110</f>
        <v>106000</v>
      </c>
      <c r="G107" s="96">
        <v>0</v>
      </c>
    </row>
    <row r="108" spans="1:7" ht="15">
      <c r="A108" s="126"/>
      <c r="B108" s="128"/>
      <c r="C108" s="108" t="s">
        <v>119</v>
      </c>
      <c r="D108" s="99" t="s">
        <v>120</v>
      </c>
      <c r="E108" s="100">
        <v>500</v>
      </c>
      <c r="F108" s="101">
        <v>500</v>
      </c>
      <c r="G108" s="101">
        <v>0</v>
      </c>
    </row>
    <row r="109" spans="1:10" s="8" customFormat="1" ht="15">
      <c r="A109" s="126"/>
      <c r="B109" s="128"/>
      <c r="C109" s="108" t="s">
        <v>4</v>
      </c>
      <c r="D109" s="99" t="s">
        <v>5</v>
      </c>
      <c r="E109" s="100">
        <v>104500</v>
      </c>
      <c r="F109" s="101">
        <v>104500</v>
      </c>
      <c r="G109" s="101">
        <v>0</v>
      </c>
      <c r="H109" s="9"/>
      <c r="I109" s="9"/>
      <c r="J109" s="9"/>
    </row>
    <row r="110" spans="1:7" ht="15">
      <c r="A110" s="120"/>
      <c r="B110" s="129"/>
      <c r="C110" s="162" t="s">
        <v>122</v>
      </c>
      <c r="D110" s="99" t="s">
        <v>87</v>
      </c>
      <c r="E110" s="163">
        <v>1000</v>
      </c>
      <c r="F110" s="101">
        <v>1000</v>
      </c>
      <c r="G110" s="101">
        <v>0</v>
      </c>
    </row>
    <row r="111" spans="1:7" ht="15">
      <c r="A111" s="139"/>
      <c r="B111" s="143"/>
      <c r="C111" s="144"/>
      <c r="D111" s="140"/>
      <c r="E111" s="586" t="s">
        <v>449</v>
      </c>
      <c r="F111" s="142"/>
      <c r="G111" s="142"/>
    </row>
    <row r="112" spans="1:7" ht="15">
      <c r="A112" s="139"/>
      <c r="B112" s="143"/>
      <c r="C112" s="144"/>
      <c r="D112" s="140"/>
      <c r="E112" s="586"/>
      <c r="F112" s="142"/>
      <c r="G112" s="142"/>
    </row>
    <row r="113" spans="1:7" ht="15">
      <c r="A113" s="114" t="s">
        <v>1</v>
      </c>
      <c r="B113" s="115" t="s">
        <v>2</v>
      </c>
      <c r="C113" s="115" t="s">
        <v>19</v>
      </c>
      <c r="D113" s="116" t="s">
        <v>67</v>
      </c>
      <c r="E113" s="81" t="s">
        <v>68</v>
      </c>
      <c r="F113" s="117" t="s">
        <v>69</v>
      </c>
      <c r="G113" s="118"/>
    </row>
    <row r="114" spans="1:7" ht="15">
      <c r="A114" s="119"/>
      <c r="B114" s="120"/>
      <c r="C114" s="120"/>
      <c r="D114" s="121"/>
      <c r="E114" s="87" t="s">
        <v>392</v>
      </c>
      <c r="F114" s="115" t="s">
        <v>70</v>
      </c>
      <c r="G114" s="122" t="s">
        <v>71</v>
      </c>
    </row>
    <row r="115" spans="1:7" ht="12.75">
      <c r="A115" s="123">
        <v>1</v>
      </c>
      <c r="B115" s="123">
        <v>2</v>
      </c>
      <c r="C115" s="123">
        <v>3</v>
      </c>
      <c r="D115" s="123">
        <v>4</v>
      </c>
      <c r="E115" s="124">
        <v>5</v>
      </c>
      <c r="F115" s="123">
        <v>6</v>
      </c>
      <c r="G115" s="125">
        <v>7</v>
      </c>
    </row>
    <row r="116" spans="1:7" ht="15">
      <c r="A116" s="550">
        <v>851</v>
      </c>
      <c r="B116" s="551"/>
      <c r="C116" s="547"/>
      <c r="D116" s="547" t="s">
        <v>123</v>
      </c>
      <c r="E116" s="548">
        <f>E117+E122+E125</f>
        <v>3356189</v>
      </c>
      <c r="F116" s="549">
        <f>F117+F122+F125</f>
        <v>3356189</v>
      </c>
      <c r="G116" s="549">
        <v>0</v>
      </c>
    </row>
    <row r="117" spans="1:7" ht="15">
      <c r="A117" s="105"/>
      <c r="B117" s="127">
        <v>85111</v>
      </c>
      <c r="C117" s="103"/>
      <c r="D117" s="94" t="s">
        <v>279</v>
      </c>
      <c r="E117" s="95">
        <f>E119+E120</f>
        <v>351780</v>
      </c>
      <c r="F117" s="96">
        <f>F119+F120</f>
        <v>351780</v>
      </c>
      <c r="G117" s="96">
        <v>0</v>
      </c>
    </row>
    <row r="118" spans="1:7" ht="15">
      <c r="A118" s="107"/>
      <c r="B118" s="135"/>
      <c r="C118" s="108" t="s">
        <v>278</v>
      </c>
      <c r="D118" s="99" t="s">
        <v>385</v>
      </c>
      <c r="E118" s="100"/>
      <c r="F118" s="101"/>
      <c r="G118" s="101"/>
    </row>
    <row r="119" spans="1:7" ht="15">
      <c r="A119" s="107"/>
      <c r="B119" s="135"/>
      <c r="C119" s="108"/>
      <c r="D119" s="99" t="s">
        <v>85</v>
      </c>
      <c r="E119" s="100"/>
      <c r="F119" s="101"/>
      <c r="G119" s="101"/>
    </row>
    <row r="120" spans="1:7" ht="15">
      <c r="A120" s="107"/>
      <c r="B120" s="135"/>
      <c r="C120" s="108"/>
      <c r="D120" s="99" t="s">
        <v>386</v>
      </c>
      <c r="E120" s="100">
        <v>351780</v>
      </c>
      <c r="F120" s="101">
        <v>351780</v>
      </c>
      <c r="G120" s="101">
        <v>0</v>
      </c>
    </row>
    <row r="121" spans="1:7" ht="15">
      <c r="A121" s="134"/>
      <c r="B121" s="127">
        <v>85156</v>
      </c>
      <c r="C121" s="103"/>
      <c r="D121" s="94" t="s">
        <v>124</v>
      </c>
      <c r="E121" s="95"/>
      <c r="F121" s="96"/>
      <c r="G121" s="96"/>
    </row>
    <row r="122" spans="1:7" ht="15">
      <c r="A122" s="134"/>
      <c r="B122" s="135"/>
      <c r="C122" s="103"/>
      <c r="D122" s="94" t="s">
        <v>125</v>
      </c>
      <c r="E122" s="95">
        <f>E124</f>
        <v>2165000</v>
      </c>
      <c r="F122" s="96">
        <f>F124</f>
        <v>2165000</v>
      </c>
      <c r="G122" s="96">
        <v>0</v>
      </c>
    </row>
    <row r="123" spans="1:10" s="8" customFormat="1" ht="15">
      <c r="A123" s="97"/>
      <c r="B123" s="128"/>
      <c r="C123" s="98">
        <v>2110</v>
      </c>
      <c r="D123" s="99" t="s">
        <v>76</v>
      </c>
      <c r="E123" s="100"/>
      <c r="F123" s="101"/>
      <c r="G123" s="101"/>
      <c r="H123" s="9"/>
      <c r="I123" s="9"/>
      <c r="J123" s="9"/>
    </row>
    <row r="124" spans="1:10" s="8" customFormat="1" ht="15">
      <c r="A124" s="97"/>
      <c r="B124" s="129"/>
      <c r="C124" s="98"/>
      <c r="D124" s="99" t="s">
        <v>77</v>
      </c>
      <c r="E124" s="100">
        <v>2165000</v>
      </c>
      <c r="F124" s="101">
        <v>2165000</v>
      </c>
      <c r="G124" s="101">
        <v>0</v>
      </c>
      <c r="H124" s="9"/>
      <c r="I124" s="9"/>
      <c r="J124" s="9"/>
    </row>
    <row r="125" spans="1:10" s="8" customFormat="1" ht="15">
      <c r="A125" s="97"/>
      <c r="B125" s="135">
        <v>85495</v>
      </c>
      <c r="C125" s="103"/>
      <c r="D125" s="94" t="s">
        <v>176</v>
      </c>
      <c r="E125" s="95">
        <f>E128+E131</f>
        <v>839409</v>
      </c>
      <c r="F125" s="96">
        <f>F128+F131</f>
        <v>839409</v>
      </c>
      <c r="G125" s="96">
        <v>0</v>
      </c>
      <c r="H125" s="9"/>
      <c r="I125" s="9"/>
      <c r="J125" s="9"/>
    </row>
    <row r="126" spans="1:10" s="8" customFormat="1" ht="15">
      <c r="A126" s="97"/>
      <c r="B126" s="128"/>
      <c r="C126" s="98">
        <v>2006</v>
      </c>
      <c r="D126" s="109" t="s">
        <v>291</v>
      </c>
      <c r="E126" s="100"/>
      <c r="F126" s="101"/>
      <c r="G126" s="101"/>
      <c r="H126" s="9"/>
      <c r="I126" s="9"/>
      <c r="J126" s="9"/>
    </row>
    <row r="127" spans="1:10" s="8" customFormat="1" ht="15">
      <c r="A127" s="97"/>
      <c r="B127" s="128"/>
      <c r="C127" s="98"/>
      <c r="D127" s="109" t="s">
        <v>372</v>
      </c>
      <c r="E127" s="100"/>
      <c r="F127" s="101"/>
      <c r="G127" s="101">
        <v>0</v>
      </c>
      <c r="H127" s="9"/>
      <c r="I127" s="9"/>
      <c r="J127" s="9"/>
    </row>
    <row r="128" spans="1:10" s="8" customFormat="1" ht="15">
      <c r="A128" s="97"/>
      <c r="B128" s="128"/>
      <c r="C128" s="98"/>
      <c r="D128" s="109" t="s">
        <v>430</v>
      </c>
      <c r="E128" s="100">
        <v>125911</v>
      </c>
      <c r="F128" s="101">
        <v>125911</v>
      </c>
      <c r="G128" s="101">
        <v>0</v>
      </c>
      <c r="H128" s="9"/>
      <c r="I128" s="9"/>
      <c r="J128" s="9"/>
    </row>
    <row r="129" spans="1:10" s="8" customFormat="1" ht="15">
      <c r="A129" s="97"/>
      <c r="B129" s="128"/>
      <c r="C129" s="98">
        <v>2007</v>
      </c>
      <c r="D129" s="109" t="s">
        <v>291</v>
      </c>
      <c r="E129" s="100"/>
      <c r="F129" s="101"/>
      <c r="G129" s="101"/>
      <c r="H129" s="9"/>
      <c r="I129" s="9"/>
      <c r="J129" s="9"/>
    </row>
    <row r="130" spans="1:10" s="8" customFormat="1" ht="15">
      <c r="A130" s="97"/>
      <c r="B130" s="128"/>
      <c r="C130" s="98"/>
      <c r="D130" s="109" t="s">
        <v>372</v>
      </c>
      <c r="E130" s="100"/>
      <c r="F130" s="101"/>
      <c r="G130" s="101"/>
      <c r="H130" s="9"/>
      <c r="I130" s="9"/>
      <c r="J130" s="9"/>
    </row>
    <row r="131" spans="1:10" s="8" customFormat="1" ht="15">
      <c r="A131" s="97"/>
      <c r="B131" s="128"/>
      <c r="C131" s="98"/>
      <c r="D131" s="109" t="s">
        <v>430</v>
      </c>
      <c r="E131" s="100">
        <v>713498</v>
      </c>
      <c r="F131" s="101">
        <v>713498</v>
      </c>
      <c r="G131" s="101">
        <v>0</v>
      </c>
      <c r="H131" s="9"/>
      <c r="I131" s="9"/>
      <c r="J131" s="9"/>
    </row>
    <row r="132" spans="1:7" ht="15">
      <c r="A132" s="551">
        <v>852</v>
      </c>
      <c r="B132" s="547"/>
      <c r="C132" s="547"/>
      <c r="D132" s="547" t="s">
        <v>126</v>
      </c>
      <c r="E132" s="548">
        <f>E133+E135+E139+E142</f>
        <v>7412470</v>
      </c>
      <c r="F132" s="549">
        <f>F133+F135+F139+F142</f>
        <v>7412470</v>
      </c>
      <c r="G132" s="549">
        <v>0</v>
      </c>
    </row>
    <row r="133" spans="1:7" ht="15">
      <c r="A133" s="136"/>
      <c r="B133" s="127">
        <v>85201</v>
      </c>
      <c r="C133" s="103"/>
      <c r="D133" s="94" t="s">
        <v>127</v>
      </c>
      <c r="E133" s="95">
        <f>E134</f>
        <v>19575</v>
      </c>
      <c r="F133" s="96">
        <f>F134</f>
        <v>19575</v>
      </c>
      <c r="G133" s="96">
        <v>0</v>
      </c>
    </row>
    <row r="134" spans="1:7" ht="15">
      <c r="A134" s="97"/>
      <c r="B134" s="128"/>
      <c r="C134" s="108" t="s">
        <v>4</v>
      </c>
      <c r="D134" s="99" t="s">
        <v>5</v>
      </c>
      <c r="E134" s="100">
        <v>19575</v>
      </c>
      <c r="F134" s="101">
        <v>19575</v>
      </c>
      <c r="G134" s="101">
        <v>0</v>
      </c>
    </row>
    <row r="135" spans="1:7" ht="15">
      <c r="A135" s="104"/>
      <c r="B135" s="105">
        <v>85202</v>
      </c>
      <c r="C135" s="103"/>
      <c r="D135" s="94" t="s">
        <v>128</v>
      </c>
      <c r="E135" s="95">
        <f>E136+E138</f>
        <v>6368400</v>
      </c>
      <c r="F135" s="96">
        <f>F136+F138</f>
        <v>6368400</v>
      </c>
      <c r="G135" s="96">
        <v>0</v>
      </c>
    </row>
    <row r="136" spans="1:10" s="8" customFormat="1" ht="15">
      <c r="A136" s="110"/>
      <c r="B136" s="97"/>
      <c r="C136" s="108" t="s">
        <v>4</v>
      </c>
      <c r="D136" s="99" t="s">
        <v>5</v>
      </c>
      <c r="E136" s="100">
        <v>4316400</v>
      </c>
      <c r="F136" s="101">
        <v>4316400</v>
      </c>
      <c r="G136" s="101">
        <v>0</v>
      </c>
      <c r="H136" s="9"/>
      <c r="I136" s="9"/>
      <c r="J136" s="9"/>
    </row>
    <row r="137" spans="1:7" ht="15">
      <c r="A137" s="110"/>
      <c r="B137" s="97"/>
      <c r="C137" s="98">
        <v>2130</v>
      </c>
      <c r="D137" s="99" t="s">
        <v>129</v>
      </c>
      <c r="E137" s="100"/>
      <c r="F137" s="101"/>
      <c r="G137" s="101"/>
    </row>
    <row r="138" spans="1:7" ht="15">
      <c r="A138" s="110"/>
      <c r="B138" s="113"/>
      <c r="C138" s="98"/>
      <c r="D138" s="99" t="s">
        <v>130</v>
      </c>
      <c r="E138" s="100">
        <v>2052000</v>
      </c>
      <c r="F138" s="101">
        <v>2052000</v>
      </c>
      <c r="G138" s="101">
        <v>0</v>
      </c>
    </row>
    <row r="139" spans="1:7" ht="15">
      <c r="A139" s="134"/>
      <c r="B139" s="135">
        <v>85204</v>
      </c>
      <c r="C139" s="103"/>
      <c r="D139" s="94" t="s">
        <v>131</v>
      </c>
      <c r="E139" s="95">
        <f>E141</f>
        <v>1015495</v>
      </c>
      <c r="F139" s="96">
        <f>F141</f>
        <v>1015495</v>
      </c>
      <c r="G139" s="96">
        <v>0</v>
      </c>
    </row>
    <row r="140" spans="1:7" ht="15">
      <c r="A140" s="97"/>
      <c r="B140" s="128"/>
      <c r="C140" s="108">
        <v>2900</v>
      </c>
      <c r="D140" s="99" t="s">
        <v>431</v>
      </c>
      <c r="E140" s="100"/>
      <c r="F140" s="101"/>
      <c r="G140" s="101"/>
    </row>
    <row r="141" spans="1:7" ht="15">
      <c r="A141" s="97"/>
      <c r="B141" s="129"/>
      <c r="C141" s="108"/>
      <c r="D141" s="99" t="s">
        <v>340</v>
      </c>
      <c r="E141" s="100">
        <v>1015495</v>
      </c>
      <c r="F141" s="101">
        <v>1015495</v>
      </c>
      <c r="G141" s="101">
        <v>0</v>
      </c>
    </row>
    <row r="142" spans="1:7" ht="15">
      <c r="A142" s="97"/>
      <c r="B142" s="135">
        <v>85205</v>
      </c>
      <c r="C142" s="167"/>
      <c r="D142" s="168" t="s">
        <v>132</v>
      </c>
      <c r="E142" s="169">
        <f>E144</f>
        <v>9000</v>
      </c>
      <c r="F142" s="170">
        <f>F144</f>
        <v>9000</v>
      </c>
      <c r="G142" s="170">
        <v>0</v>
      </c>
    </row>
    <row r="143" spans="1:10" s="8" customFormat="1" ht="15">
      <c r="A143" s="97"/>
      <c r="B143" s="128"/>
      <c r="C143" s="146">
        <v>2110</v>
      </c>
      <c r="D143" s="99" t="s">
        <v>76</v>
      </c>
      <c r="E143" s="148"/>
      <c r="F143" s="149"/>
      <c r="G143" s="149"/>
      <c r="H143" s="9"/>
      <c r="I143" s="9"/>
      <c r="J143" s="9"/>
    </row>
    <row r="144" spans="1:7" ht="15">
      <c r="A144" s="113"/>
      <c r="B144" s="129"/>
      <c r="C144" s="108"/>
      <c r="D144" s="99" t="s">
        <v>77</v>
      </c>
      <c r="E144" s="100">
        <v>9000</v>
      </c>
      <c r="F144" s="101">
        <v>9000</v>
      </c>
      <c r="G144" s="101">
        <v>0</v>
      </c>
    </row>
    <row r="145" spans="1:7" ht="15">
      <c r="A145" s="143"/>
      <c r="B145" s="143"/>
      <c r="C145" s="144"/>
      <c r="D145" s="140"/>
      <c r="E145" s="141"/>
      <c r="F145" s="142"/>
      <c r="G145" s="142"/>
    </row>
    <row r="146" spans="1:7" ht="15">
      <c r="A146" s="143"/>
      <c r="B146" s="143"/>
      <c r="C146" s="144"/>
      <c r="D146" s="140"/>
      <c r="E146" s="141"/>
      <c r="F146" s="142"/>
      <c r="G146" s="142"/>
    </row>
    <row r="147" spans="1:7" ht="15">
      <c r="A147" s="143"/>
      <c r="B147" s="143"/>
      <c r="C147" s="144"/>
      <c r="D147" s="140"/>
      <c r="E147" s="141"/>
      <c r="F147" s="142"/>
      <c r="G147" s="142"/>
    </row>
    <row r="148" spans="1:7" ht="15">
      <c r="A148" s="143"/>
      <c r="B148" s="143"/>
      <c r="C148" s="144"/>
      <c r="D148" s="140"/>
      <c r="E148" s="586" t="s">
        <v>450</v>
      </c>
      <c r="F148" s="142"/>
      <c r="G148" s="142"/>
    </row>
    <row r="149" spans="1:7" ht="15">
      <c r="A149" s="143"/>
      <c r="B149" s="143"/>
      <c r="C149" s="144"/>
      <c r="D149" s="140"/>
      <c r="E149" s="586"/>
      <c r="F149" s="142"/>
      <c r="G149" s="142"/>
    </row>
    <row r="150" spans="1:7" ht="15">
      <c r="A150" s="114" t="s">
        <v>1</v>
      </c>
      <c r="B150" s="115" t="s">
        <v>2</v>
      </c>
      <c r="C150" s="115" t="s">
        <v>19</v>
      </c>
      <c r="D150" s="116" t="s">
        <v>67</v>
      </c>
      <c r="E150" s="81" t="s">
        <v>68</v>
      </c>
      <c r="F150" s="117" t="s">
        <v>69</v>
      </c>
      <c r="G150" s="118"/>
    </row>
    <row r="151" spans="1:7" ht="15">
      <c r="A151" s="119"/>
      <c r="B151" s="120"/>
      <c r="C151" s="120"/>
      <c r="D151" s="121"/>
      <c r="E151" s="87" t="s">
        <v>392</v>
      </c>
      <c r="F151" s="164" t="s">
        <v>70</v>
      </c>
      <c r="G151" s="165" t="s">
        <v>71</v>
      </c>
    </row>
    <row r="152" spans="1:7" ht="12.75">
      <c r="A152" s="123">
        <v>1</v>
      </c>
      <c r="B152" s="123">
        <v>2</v>
      </c>
      <c r="C152" s="123">
        <v>3</v>
      </c>
      <c r="D152" s="123">
        <v>4</v>
      </c>
      <c r="E152" s="124">
        <v>5</v>
      </c>
      <c r="F152" s="123">
        <v>6</v>
      </c>
      <c r="G152" s="125">
        <v>7</v>
      </c>
    </row>
    <row r="153" spans="1:7" ht="15">
      <c r="A153" s="550">
        <v>853</v>
      </c>
      <c r="B153" s="555"/>
      <c r="C153" s="555"/>
      <c r="D153" s="561" t="s">
        <v>253</v>
      </c>
      <c r="E153" s="556">
        <f>E154+E157</f>
        <v>622400</v>
      </c>
      <c r="F153" s="557">
        <f>F154+F157</f>
        <v>622400</v>
      </c>
      <c r="G153" s="557">
        <v>0</v>
      </c>
    </row>
    <row r="154" spans="1:7" ht="15">
      <c r="A154" s="136"/>
      <c r="B154" s="127">
        <v>85321</v>
      </c>
      <c r="C154" s="103"/>
      <c r="D154" s="94" t="s">
        <v>133</v>
      </c>
      <c r="E154" s="95">
        <v>104000</v>
      </c>
      <c r="F154" s="96">
        <v>104000</v>
      </c>
      <c r="G154" s="96">
        <v>0</v>
      </c>
    </row>
    <row r="155" spans="1:7" ht="15">
      <c r="A155" s="97"/>
      <c r="B155" s="128"/>
      <c r="C155" s="98">
        <v>2110</v>
      </c>
      <c r="D155" s="99" t="s">
        <v>76</v>
      </c>
      <c r="E155" s="100"/>
      <c r="F155" s="101"/>
      <c r="G155" s="101"/>
    </row>
    <row r="156" spans="1:7" ht="15">
      <c r="A156" s="97"/>
      <c r="B156" s="129"/>
      <c r="C156" s="98"/>
      <c r="D156" s="99" t="s">
        <v>77</v>
      </c>
      <c r="E156" s="100">
        <v>104000</v>
      </c>
      <c r="F156" s="101">
        <v>104000</v>
      </c>
      <c r="G156" s="101">
        <v>0</v>
      </c>
    </row>
    <row r="157" spans="1:7" ht="15">
      <c r="A157" s="134"/>
      <c r="B157" s="127">
        <v>85322</v>
      </c>
      <c r="C157" s="103"/>
      <c r="D157" s="94" t="s">
        <v>134</v>
      </c>
      <c r="E157" s="95">
        <f>E160</f>
        <v>518400</v>
      </c>
      <c r="F157" s="96">
        <f>F160</f>
        <v>518400</v>
      </c>
      <c r="G157" s="96">
        <v>0</v>
      </c>
    </row>
    <row r="158" spans="1:10" s="8" customFormat="1" ht="15">
      <c r="A158" s="97"/>
      <c r="B158" s="128"/>
      <c r="C158" s="98">
        <v>2690</v>
      </c>
      <c r="D158" s="109" t="s">
        <v>135</v>
      </c>
      <c r="E158" s="100"/>
      <c r="F158" s="101"/>
      <c r="G158" s="101"/>
      <c r="H158" s="9"/>
      <c r="I158" s="9"/>
      <c r="J158" s="9"/>
    </row>
    <row r="159" spans="1:7" ht="15">
      <c r="A159" s="97"/>
      <c r="B159" s="128"/>
      <c r="C159" s="98"/>
      <c r="D159" s="109" t="s">
        <v>136</v>
      </c>
      <c r="E159" s="100"/>
      <c r="F159" s="101"/>
      <c r="G159" s="101"/>
    </row>
    <row r="160" spans="1:7" ht="15">
      <c r="A160" s="97"/>
      <c r="B160" s="128"/>
      <c r="C160" s="98"/>
      <c r="D160" s="109" t="s">
        <v>137</v>
      </c>
      <c r="E160" s="100">
        <v>518400</v>
      </c>
      <c r="F160" s="101">
        <v>518400</v>
      </c>
      <c r="G160" s="101">
        <v>0</v>
      </c>
    </row>
    <row r="161" spans="1:7" ht="15">
      <c r="A161" s="547">
        <v>854</v>
      </c>
      <c r="B161" s="547"/>
      <c r="C161" s="547"/>
      <c r="D161" s="547" t="s">
        <v>138</v>
      </c>
      <c r="E161" s="548">
        <f>E162+E166+E168</f>
        <v>1304550</v>
      </c>
      <c r="F161" s="549">
        <f>F162+F166+F168</f>
        <v>1304550</v>
      </c>
      <c r="G161" s="549">
        <v>0</v>
      </c>
    </row>
    <row r="162" spans="1:7" ht="15">
      <c r="A162" s="136"/>
      <c r="B162" s="127">
        <v>85403</v>
      </c>
      <c r="C162" s="103"/>
      <c r="D162" s="94" t="s">
        <v>422</v>
      </c>
      <c r="E162" s="95">
        <f>SUM(E163:E165)</f>
        <v>110150</v>
      </c>
      <c r="F162" s="95">
        <f>SUM(F163:F165)</f>
        <v>110150</v>
      </c>
      <c r="G162" s="96">
        <v>0</v>
      </c>
    </row>
    <row r="163" spans="1:7" ht="15">
      <c r="A163" s="97"/>
      <c r="B163" s="128"/>
      <c r="C163" s="108" t="s">
        <v>140</v>
      </c>
      <c r="D163" s="109" t="s">
        <v>120</v>
      </c>
      <c r="E163" s="100">
        <v>65000</v>
      </c>
      <c r="F163" s="100">
        <v>65000</v>
      </c>
      <c r="G163" s="101"/>
    </row>
    <row r="164" spans="1:7" ht="15">
      <c r="A164" s="97"/>
      <c r="B164" s="128"/>
      <c r="C164" s="108" t="s">
        <v>140</v>
      </c>
      <c r="D164" s="109" t="s">
        <v>120</v>
      </c>
      <c r="E164" s="100">
        <v>150</v>
      </c>
      <c r="F164" s="100">
        <v>150</v>
      </c>
      <c r="G164" s="101">
        <v>0</v>
      </c>
    </row>
    <row r="165" spans="1:7" ht="15">
      <c r="A165" s="97"/>
      <c r="B165" s="128"/>
      <c r="C165" s="108" t="s">
        <v>4</v>
      </c>
      <c r="D165" s="109" t="s">
        <v>5</v>
      </c>
      <c r="E165" s="100">
        <v>45000</v>
      </c>
      <c r="F165" s="100">
        <v>45000</v>
      </c>
      <c r="G165" s="101">
        <v>0</v>
      </c>
    </row>
    <row r="166" spans="1:7" ht="15">
      <c r="A166" s="134"/>
      <c r="B166" s="127">
        <v>85410</v>
      </c>
      <c r="C166" s="103"/>
      <c r="D166" s="94" t="s">
        <v>141</v>
      </c>
      <c r="E166" s="95">
        <f>E167</f>
        <v>490400</v>
      </c>
      <c r="F166" s="95">
        <f>F167</f>
        <v>490400</v>
      </c>
      <c r="G166" s="96">
        <v>0</v>
      </c>
    </row>
    <row r="167" spans="1:7" ht="15">
      <c r="A167" s="97"/>
      <c r="B167" s="128"/>
      <c r="C167" s="108" t="s">
        <v>4</v>
      </c>
      <c r="D167" s="109" t="s">
        <v>5</v>
      </c>
      <c r="E167" s="100">
        <v>490400</v>
      </c>
      <c r="F167" s="100">
        <v>490400</v>
      </c>
      <c r="G167" s="101">
        <v>0</v>
      </c>
    </row>
    <row r="168" spans="1:7" ht="15">
      <c r="A168" s="134"/>
      <c r="B168" s="127">
        <v>85411</v>
      </c>
      <c r="C168" s="103"/>
      <c r="D168" s="94" t="s">
        <v>142</v>
      </c>
      <c r="E168" s="95">
        <f>E169+E170</f>
        <v>704000</v>
      </c>
      <c r="F168" s="95">
        <f>F169+F170</f>
        <v>704000</v>
      </c>
      <c r="G168" s="96">
        <v>0</v>
      </c>
    </row>
    <row r="169" spans="1:10" s="8" customFormat="1" ht="15">
      <c r="A169" s="97"/>
      <c r="B169" s="128"/>
      <c r="C169" s="108" t="s">
        <v>4</v>
      </c>
      <c r="D169" s="109" t="s">
        <v>5</v>
      </c>
      <c r="E169" s="100">
        <v>700000</v>
      </c>
      <c r="F169" s="100">
        <v>700000</v>
      </c>
      <c r="G169" s="101">
        <v>0</v>
      </c>
      <c r="H169" s="9"/>
      <c r="I169" s="9"/>
      <c r="J169" s="9"/>
    </row>
    <row r="170" spans="1:7" ht="15">
      <c r="A170" s="113"/>
      <c r="B170" s="129"/>
      <c r="C170" s="108" t="s">
        <v>86</v>
      </c>
      <c r="D170" s="109" t="s">
        <v>87</v>
      </c>
      <c r="E170" s="100">
        <v>4000</v>
      </c>
      <c r="F170" s="100">
        <v>4000</v>
      </c>
      <c r="G170" s="101">
        <v>0</v>
      </c>
    </row>
    <row r="171" spans="1:7" ht="15">
      <c r="A171" s="547">
        <v>900</v>
      </c>
      <c r="B171" s="551"/>
      <c r="C171" s="552"/>
      <c r="D171" s="547" t="s">
        <v>281</v>
      </c>
      <c r="E171" s="548">
        <f>E173+E176</f>
        <v>514932</v>
      </c>
      <c r="F171" s="548">
        <f>F173+F176</f>
        <v>140000</v>
      </c>
      <c r="G171" s="549">
        <f>G173+G176</f>
        <v>374932</v>
      </c>
    </row>
    <row r="172" spans="1:7" ht="15">
      <c r="A172" s="171"/>
      <c r="B172" s="105">
        <v>90019</v>
      </c>
      <c r="C172" s="172"/>
      <c r="D172" s="94" t="s">
        <v>282</v>
      </c>
      <c r="E172" s="95"/>
      <c r="F172" s="95"/>
      <c r="G172" s="96"/>
    </row>
    <row r="173" spans="1:7" ht="15">
      <c r="A173" s="110"/>
      <c r="B173" s="107"/>
      <c r="C173" s="172"/>
      <c r="D173" s="94" t="s">
        <v>283</v>
      </c>
      <c r="E173" s="95">
        <f>E174</f>
        <v>140000</v>
      </c>
      <c r="F173" s="95">
        <v>140000</v>
      </c>
      <c r="G173" s="96">
        <v>0</v>
      </c>
    </row>
    <row r="174" spans="1:7" ht="15">
      <c r="A174" s="110"/>
      <c r="B174" s="97"/>
      <c r="C174" s="158" t="s">
        <v>284</v>
      </c>
      <c r="D174" s="113" t="s">
        <v>423</v>
      </c>
      <c r="E174" s="160">
        <v>140000</v>
      </c>
      <c r="F174" s="160">
        <v>140000</v>
      </c>
      <c r="G174" s="161">
        <v>0</v>
      </c>
    </row>
    <row r="175" spans="1:7" ht="15">
      <c r="A175" s="110"/>
      <c r="B175" s="97"/>
      <c r="C175" s="158"/>
      <c r="D175" s="113" t="s">
        <v>390</v>
      </c>
      <c r="E175" s="160"/>
      <c r="F175" s="160"/>
      <c r="G175" s="161"/>
    </row>
    <row r="176" spans="1:7" ht="15">
      <c r="A176" s="110"/>
      <c r="B176" s="105">
        <v>90095</v>
      </c>
      <c r="C176" s="173"/>
      <c r="D176" s="150" t="s">
        <v>176</v>
      </c>
      <c r="E176" s="151">
        <f>E180+E178</f>
        <v>374932</v>
      </c>
      <c r="F176" s="151">
        <v>0</v>
      </c>
      <c r="G176" s="157">
        <f>G180+G178</f>
        <v>374932</v>
      </c>
    </row>
    <row r="177" spans="1:7" ht="15">
      <c r="A177" s="110"/>
      <c r="B177" s="107"/>
      <c r="C177" s="158">
        <v>6290</v>
      </c>
      <c r="D177" s="147" t="s">
        <v>373</v>
      </c>
      <c r="E177" s="160"/>
      <c r="F177" s="160"/>
      <c r="G177" s="161"/>
    </row>
    <row r="178" spans="1:7" ht="15">
      <c r="A178" s="110"/>
      <c r="B178" s="107"/>
      <c r="C178" s="158"/>
      <c r="D178" s="147" t="s">
        <v>374</v>
      </c>
      <c r="E178" s="160">
        <v>62496</v>
      </c>
      <c r="F178" s="160">
        <v>0</v>
      </c>
      <c r="G178" s="161">
        <v>62496</v>
      </c>
    </row>
    <row r="179" spans="1:7" ht="15">
      <c r="A179" s="110"/>
      <c r="B179" s="107"/>
      <c r="C179" s="158">
        <v>6617</v>
      </c>
      <c r="D179" s="174" t="s">
        <v>357</v>
      </c>
      <c r="E179" s="160"/>
      <c r="F179" s="160"/>
      <c r="G179" s="161"/>
    </row>
    <row r="180" spans="1:7" ht="15">
      <c r="A180" s="110"/>
      <c r="B180" s="107"/>
      <c r="C180" s="158"/>
      <c r="D180" s="174" t="s">
        <v>424</v>
      </c>
      <c r="E180" s="160">
        <f>G180</f>
        <v>312436</v>
      </c>
      <c r="F180" s="160">
        <v>0</v>
      </c>
      <c r="G180" s="161">
        <v>312436</v>
      </c>
    </row>
    <row r="181" spans="1:10" s="8" customFormat="1" ht="15">
      <c r="A181" s="547"/>
      <c r="B181" s="547"/>
      <c r="C181" s="547"/>
      <c r="D181" s="547" t="s">
        <v>144</v>
      </c>
      <c r="E181" s="548">
        <f>E7+E11+E16+E31+E49+E60+E82+E88+E96+E103+E116+E132+E153+E161+E171</f>
        <v>62910360</v>
      </c>
      <c r="F181" s="548">
        <f>F7+F11+F16+F31+F49+F60+F82+F88+F96+F103+F116+F132+F161+F171+F153</f>
        <v>58965968</v>
      </c>
      <c r="G181" s="548">
        <f>G7+G11+G16+G31+G49+G60+G82+G88+G96+G103+G116+G132++G161+G171</f>
        <v>3944392</v>
      </c>
      <c r="H181" s="9"/>
      <c r="I181" s="9"/>
      <c r="J181" s="9"/>
    </row>
    <row r="182" spans="1:7" ht="15">
      <c r="A182" s="175"/>
      <c r="B182" s="175"/>
      <c r="C182" s="175"/>
      <c r="D182" s="175"/>
      <c r="E182" s="176"/>
      <c r="F182" s="176"/>
      <c r="G182" s="176"/>
    </row>
    <row r="183" spans="1:10" s="8" customFormat="1" ht="15">
      <c r="A183" s="22"/>
      <c r="B183" s="22"/>
      <c r="C183" s="22"/>
      <c r="D183" s="22"/>
      <c r="E183" s="29"/>
      <c r="F183" s="29"/>
      <c r="G183" s="29"/>
      <c r="H183" s="9"/>
      <c r="I183" s="9"/>
      <c r="J183" s="9"/>
    </row>
    <row r="184" spans="1:7" ht="15">
      <c r="A184" s="22"/>
      <c r="B184" s="22"/>
      <c r="C184" s="22"/>
      <c r="D184" s="22"/>
      <c r="E184" s="568" t="s">
        <v>451</v>
      </c>
      <c r="F184" s="29"/>
      <c r="G184" s="29"/>
    </row>
  </sheetData>
  <sheetProtection/>
  <printOptions/>
  <pageMargins left="0.51" right="0.25" top="0.39" bottom="0.37" header="0.28" footer="0.2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5"/>
  <sheetViews>
    <sheetView zoomScalePageLayoutView="0" workbookViewId="0" topLeftCell="A1">
      <selection activeCell="M3" sqref="M3"/>
    </sheetView>
  </sheetViews>
  <sheetFormatPr defaultColWidth="9.00390625" defaultRowHeight="12.75"/>
  <cols>
    <col min="1" max="1" width="3.625" style="34" customWidth="1"/>
    <col min="2" max="2" width="5.875" style="34" customWidth="1"/>
    <col min="3" max="3" width="31.625" style="34" customWidth="1"/>
    <col min="4" max="4" width="9.25390625" style="2" customWidth="1"/>
    <col min="5" max="5" width="8.125" style="2" customWidth="1"/>
    <col min="6" max="6" width="8.625" style="2" customWidth="1"/>
    <col min="7" max="7" width="8.125" style="2" customWidth="1"/>
    <col min="8" max="8" width="7.125" style="2" customWidth="1"/>
    <col min="9" max="9" width="8.125" style="2" customWidth="1"/>
    <col min="10" max="10" width="8.125" style="24" customWidth="1"/>
    <col min="11" max="11" width="7.25390625" style="5" customWidth="1"/>
    <col min="12" max="12" width="5.875" style="5" customWidth="1"/>
    <col min="13" max="13" width="8.125" style="5" customWidth="1"/>
    <col min="14" max="14" width="7.875" style="0" customWidth="1"/>
    <col min="16" max="16" width="6.25390625" style="0" customWidth="1"/>
  </cols>
  <sheetData>
    <row r="1" spans="2:16" ht="12.75" customHeight="1">
      <c r="B1" s="185"/>
      <c r="C1" s="185"/>
      <c r="D1" s="71"/>
      <c r="E1" s="71"/>
      <c r="F1" s="71"/>
      <c r="G1" s="71"/>
      <c r="H1" s="71"/>
      <c r="I1" s="71"/>
      <c r="J1" s="186"/>
      <c r="K1" s="180"/>
      <c r="L1" s="73"/>
      <c r="M1" s="180" t="s">
        <v>349</v>
      </c>
      <c r="N1" s="180"/>
      <c r="O1" s="180"/>
      <c r="P1" s="180"/>
    </row>
    <row r="2" spans="2:16" ht="12.75" customHeight="1">
      <c r="B2" s="185"/>
      <c r="C2" s="185"/>
      <c r="D2" s="71"/>
      <c r="E2" s="71"/>
      <c r="F2" s="71"/>
      <c r="G2" s="71"/>
      <c r="H2" s="71"/>
      <c r="I2" s="71"/>
      <c r="J2" s="71"/>
      <c r="K2" s="180"/>
      <c r="L2" s="73"/>
      <c r="M2" s="180" t="s">
        <v>347</v>
      </c>
      <c r="N2" s="180"/>
      <c r="O2" s="180"/>
      <c r="P2" s="180"/>
    </row>
    <row r="3" spans="2:16" ht="12.75" customHeight="1">
      <c r="B3" s="185"/>
      <c r="C3" s="185"/>
      <c r="D3" s="187" t="s">
        <v>270</v>
      </c>
      <c r="E3" s="71"/>
      <c r="F3" s="71"/>
      <c r="G3" s="71"/>
      <c r="H3" s="71"/>
      <c r="I3" s="71"/>
      <c r="J3" s="71"/>
      <c r="K3" s="180"/>
      <c r="L3" s="73"/>
      <c r="M3" s="719" t="s">
        <v>477</v>
      </c>
      <c r="N3" s="180"/>
      <c r="O3" s="180"/>
      <c r="P3" s="180"/>
    </row>
    <row r="4" spans="2:16" ht="12.75" customHeight="1">
      <c r="B4" s="185"/>
      <c r="C4" s="185"/>
      <c r="D4" s="76" t="s">
        <v>391</v>
      </c>
      <c r="E4" s="71"/>
      <c r="F4" s="71"/>
      <c r="G4" s="71"/>
      <c r="H4" s="71"/>
      <c r="I4" s="71"/>
      <c r="J4" s="71"/>
      <c r="K4" s="180"/>
      <c r="L4" s="180"/>
      <c r="M4" s="180"/>
      <c r="N4" s="180"/>
      <c r="O4" s="180"/>
      <c r="P4" s="180"/>
    </row>
    <row r="5" spans="2:16" ht="12.75" customHeight="1">
      <c r="B5" s="188"/>
      <c r="C5" s="185"/>
      <c r="D5" s="71"/>
      <c r="E5" s="71"/>
      <c r="F5" s="189"/>
      <c r="G5" s="71"/>
      <c r="H5" s="71"/>
      <c r="I5" s="75"/>
      <c r="J5" s="186"/>
      <c r="K5" s="180"/>
      <c r="L5" s="190"/>
      <c r="M5" s="180"/>
      <c r="N5" s="180"/>
      <c r="O5" s="180"/>
      <c r="P5" s="180" t="s">
        <v>348</v>
      </c>
    </row>
    <row r="6" spans="1:17" ht="12.75" customHeight="1">
      <c r="A6" s="36"/>
      <c r="B6" s="191"/>
      <c r="C6" s="191"/>
      <c r="D6" s="192"/>
      <c r="E6" s="193"/>
      <c r="F6" s="194"/>
      <c r="G6" s="195" t="s">
        <v>69</v>
      </c>
      <c r="H6" s="196"/>
      <c r="I6" s="196"/>
      <c r="J6" s="197"/>
      <c r="K6" s="197"/>
      <c r="L6" s="198"/>
      <c r="M6" s="199"/>
      <c r="N6" s="200"/>
      <c r="O6" s="200"/>
      <c r="P6" s="201"/>
      <c r="Q6" s="16"/>
    </row>
    <row r="7" spans="1:17" ht="12.75" customHeight="1">
      <c r="A7" s="33"/>
      <c r="B7" s="202"/>
      <c r="C7" s="202"/>
      <c r="D7" s="203"/>
      <c r="E7" s="204"/>
      <c r="F7" s="205"/>
      <c r="G7" s="206" t="s">
        <v>145</v>
      </c>
      <c r="H7" s="206"/>
      <c r="I7" s="206"/>
      <c r="J7" s="207"/>
      <c r="K7" s="207"/>
      <c r="L7" s="201"/>
      <c r="M7" s="202"/>
      <c r="N7" s="199" t="s">
        <v>145</v>
      </c>
      <c r="O7" s="200"/>
      <c r="P7" s="201"/>
      <c r="Q7" s="35"/>
    </row>
    <row r="8" spans="1:17" ht="12.75" customHeight="1">
      <c r="A8" s="37" t="s">
        <v>1</v>
      </c>
      <c r="B8" s="208" t="s">
        <v>2</v>
      </c>
      <c r="C8" s="208" t="s">
        <v>146</v>
      </c>
      <c r="D8" s="203"/>
      <c r="E8" s="203"/>
      <c r="F8" s="203" t="s">
        <v>147</v>
      </c>
      <c r="G8" s="203" t="s">
        <v>6</v>
      </c>
      <c r="H8" s="209" t="s">
        <v>148</v>
      </c>
      <c r="I8" s="203" t="s">
        <v>149</v>
      </c>
      <c r="J8" s="209" t="s">
        <v>150</v>
      </c>
      <c r="K8" s="203" t="s">
        <v>151</v>
      </c>
      <c r="L8" s="210" t="s">
        <v>6</v>
      </c>
      <c r="M8" s="210" t="s">
        <v>151</v>
      </c>
      <c r="N8" s="211"/>
      <c r="O8" s="177" t="s">
        <v>145</v>
      </c>
      <c r="P8" s="177"/>
      <c r="Q8" s="32"/>
    </row>
    <row r="9" spans="1:17" ht="12.75" customHeight="1">
      <c r="A9" s="37"/>
      <c r="B9" s="208"/>
      <c r="C9" s="208"/>
      <c r="D9" s="203" t="s">
        <v>68</v>
      </c>
      <c r="E9" s="203" t="s">
        <v>6</v>
      </c>
      <c r="F9" s="203" t="s">
        <v>152</v>
      </c>
      <c r="G9" s="203" t="s">
        <v>153</v>
      </c>
      <c r="H9" s="209" t="s">
        <v>154</v>
      </c>
      <c r="I9" s="203" t="s">
        <v>155</v>
      </c>
      <c r="J9" s="209" t="s">
        <v>156</v>
      </c>
      <c r="K9" s="203" t="s">
        <v>292</v>
      </c>
      <c r="L9" s="210" t="s">
        <v>235</v>
      </c>
      <c r="M9" s="210" t="s">
        <v>157</v>
      </c>
      <c r="N9" s="212" t="s">
        <v>297</v>
      </c>
      <c r="O9" s="210" t="s">
        <v>301</v>
      </c>
      <c r="P9" s="210" t="s">
        <v>305</v>
      </c>
      <c r="Q9" s="32"/>
    </row>
    <row r="10" spans="1:17" ht="12.75" customHeight="1">
      <c r="A10" s="37"/>
      <c r="B10" s="208"/>
      <c r="C10" s="208"/>
      <c r="D10" s="203" t="s">
        <v>473</v>
      </c>
      <c r="E10" s="203" t="s">
        <v>158</v>
      </c>
      <c r="F10" s="203" t="s">
        <v>159</v>
      </c>
      <c r="G10" s="203" t="s">
        <v>160</v>
      </c>
      <c r="H10" s="209" t="s">
        <v>158</v>
      </c>
      <c r="I10" s="203" t="s">
        <v>161</v>
      </c>
      <c r="J10" s="209" t="s">
        <v>162</v>
      </c>
      <c r="K10" s="203" t="s">
        <v>293</v>
      </c>
      <c r="L10" s="210" t="s">
        <v>295</v>
      </c>
      <c r="M10" s="210"/>
      <c r="N10" s="211" t="s">
        <v>298</v>
      </c>
      <c r="O10" s="210" t="s">
        <v>302</v>
      </c>
      <c r="P10" s="210" t="s">
        <v>306</v>
      </c>
      <c r="Q10" s="32"/>
    </row>
    <row r="11" spans="1:17" ht="12.75" customHeight="1">
      <c r="A11" s="37"/>
      <c r="B11" s="208"/>
      <c r="C11" s="208"/>
      <c r="D11" s="203" t="s">
        <v>309</v>
      </c>
      <c r="E11" s="203"/>
      <c r="F11" s="203" t="s">
        <v>163</v>
      </c>
      <c r="G11" s="203" t="s">
        <v>164</v>
      </c>
      <c r="H11" s="209"/>
      <c r="I11" s="203" t="s">
        <v>165</v>
      </c>
      <c r="J11" s="209" t="s">
        <v>166</v>
      </c>
      <c r="K11" s="203" t="s">
        <v>294</v>
      </c>
      <c r="L11" s="210" t="s">
        <v>296</v>
      </c>
      <c r="M11" s="210"/>
      <c r="N11" s="211" t="s">
        <v>299</v>
      </c>
      <c r="O11" s="210" t="s">
        <v>166</v>
      </c>
      <c r="P11" s="210" t="s">
        <v>307</v>
      </c>
      <c r="Q11" s="32"/>
    </row>
    <row r="12" spans="1:17" ht="12.75" customHeight="1">
      <c r="A12" s="37"/>
      <c r="B12" s="208"/>
      <c r="C12" s="208"/>
      <c r="D12" s="203"/>
      <c r="E12" s="203"/>
      <c r="F12" s="203"/>
      <c r="G12" s="203"/>
      <c r="H12" s="209"/>
      <c r="I12" s="203"/>
      <c r="J12" s="209" t="s">
        <v>167</v>
      </c>
      <c r="K12" s="203"/>
      <c r="L12" s="210"/>
      <c r="M12" s="210"/>
      <c r="N12" s="211" t="s">
        <v>300</v>
      </c>
      <c r="O12" s="210" t="s">
        <v>303</v>
      </c>
      <c r="P12" s="210" t="s">
        <v>308</v>
      </c>
      <c r="Q12" s="32"/>
    </row>
    <row r="13" spans="1:17" ht="12.75" customHeight="1">
      <c r="A13" s="37"/>
      <c r="B13" s="208"/>
      <c r="C13" s="208"/>
      <c r="D13" s="203"/>
      <c r="E13" s="203"/>
      <c r="F13" s="203"/>
      <c r="G13" s="203"/>
      <c r="H13" s="209"/>
      <c r="I13" s="203"/>
      <c r="J13" s="209" t="s">
        <v>304</v>
      </c>
      <c r="K13" s="203"/>
      <c r="L13" s="210"/>
      <c r="M13" s="210"/>
      <c r="N13" s="211"/>
      <c r="O13" s="203" t="s">
        <v>304</v>
      </c>
      <c r="P13" s="210"/>
      <c r="Q13" s="32"/>
    </row>
    <row r="14" spans="1:17" ht="12.75" customHeight="1">
      <c r="A14" s="38"/>
      <c r="B14" s="213"/>
      <c r="C14" s="213"/>
      <c r="D14" s="214"/>
      <c r="E14" s="214"/>
      <c r="F14" s="214"/>
      <c r="G14" s="214"/>
      <c r="H14" s="209"/>
      <c r="I14" s="214"/>
      <c r="J14" s="209" t="s">
        <v>168</v>
      </c>
      <c r="K14" s="214"/>
      <c r="L14" s="215"/>
      <c r="M14" s="215"/>
      <c r="N14" s="216"/>
      <c r="O14" s="214" t="s">
        <v>168</v>
      </c>
      <c r="P14" s="215"/>
      <c r="Q14" s="32"/>
    </row>
    <row r="15" spans="1:16" s="31" customFormat="1" ht="11.25">
      <c r="A15" s="38">
        <v>1</v>
      </c>
      <c r="B15" s="215">
        <v>2</v>
      </c>
      <c r="C15" s="88">
        <v>3</v>
      </c>
      <c r="D15" s="89">
        <v>4</v>
      </c>
      <c r="E15" s="89">
        <v>5</v>
      </c>
      <c r="F15" s="89">
        <v>6</v>
      </c>
      <c r="G15" s="89">
        <v>7</v>
      </c>
      <c r="H15" s="89">
        <v>8</v>
      </c>
      <c r="I15" s="89">
        <v>9</v>
      </c>
      <c r="J15" s="89">
        <v>10</v>
      </c>
      <c r="K15" s="89">
        <v>11</v>
      </c>
      <c r="L15" s="88">
        <v>12</v>
      </c>
      <c r="M15" s="88">
        <v>13</v>
      </c>
      <c r="N15" s="88">
        <v>14</v>
      </c>
      <c r="O15" s="88">
        <v>15</v>
      </c>
      <c r="P15" s="88">
        <v>16</v>
      </c>
    </row>
    <row r="16" spans="1:16" ht="12.75">
      <c r="A16" s="608" t="s">
        <v>72</v>
      </c>
      <c r="B16" s="609"/>
      <c r="C16" s="610" t="s">
        <v>73</v>
      </c>
      <c r="D16" s="611">
        <f>D18</f>
        <v>8000</v>
      </c>
      <c r="E16" s="611">
        <f>E18</f>
        <v>8000</v>
      </c>
      <c r="F16" s="612">
        <v>0</v>
      </c>
      <c r="G16" s="611">
        <v>8000</v>
      </c>
      <c r="H16" s="611">
        <v>0</v>
      </c>
      <c r="I16" s="611">
        <v>0</v>
      </c>
      <c r="J16" s="613">
        <v>0</v>
      </c>
      <c r="K16" s="613">
        <v>0</v>
      </c>
      <c r="L16" s="614">
        <v>0</v>
      </c>
      <c r="M16" s="614">
        <v>0</v>
      </c>
      <c r="N16" s="614">
        <v>0</v>
      </c>
      <c r="O16" s="615">
        <v>0</v>
      </c>
      <c r="P16" s="614">
        <v>0</v>
      </c>
    </row>
    <row r="17" spans="1:16" ht="12.75">
      <c r="A17" s="39"/>
      <c r="B17" s="217" t="s">
        <v>74</v>
      </c>
      <c r="C17" s="577" t="s">
        <v>169</v>
      </c>
      <c r="D17" s="219"/>
      <c r="E17" s="219"/>
      <c r="F17" s="219"/>
      <c r="G17" s="220"/>
      <c r="H17" s="219"/>
      <c r="I17" s="220"/>
      <c r="J17" s="221"/>
      <c r="K17" s="222"/>
      <c r="L17" s="223"/>
      <c r="M17" s="223"/>
      <c r="N17" s="224"/>
      <c r="O17" s="225"/>
      <c r="P17" s="224"/>
    </row>
    <row r="18" spans="1:16" ht="12.75">
      <c r="A18" s="40"/>
      <c r="B18" s="226"/>
      <c r="C18" s="578" t="s">
        <v>170</v>
      </c>
      <c r="D18" s="227">
        <v>8000</v>
      </c>
      <c r="E18" s="227">
        <v>8000</v>
      </c>
      <c r="F18" s="227">
        <v>0</v>
      </c>
      <c r="G18" s="228">
        <v>8000</v>
      </c>
      <c r="H18" s="227">
        <v>0</v>
      </c>
      <c r="I18" s="228">
        <v>0</v>
      </c>
      <c r="J18" s="229">
        <v>0</v>
      </c>
      <c r="K18" s="230">
        <v>0</v>
      </c>
      <c r="L18" s="229">
        <v>0</v>
      </c>
      <c r="M18" s="229">
        <v>0</v>
      </c>
      <c r="N18" s="580">
        <v>0</v>
      </c>
      <c r="O18" s="581">
        <v>0</v>
      </c>
      <c r="P18" s="580">
        <v>0</v>
      </c>
    </row>
    <row r="19" spans="1:16" ht="12.75">
      <c r="A19" s="616" t="s">
        <v>78</v>
      </c>
      <c r="B19" s="617"/>
      <c r="C19" s="617" t="s">
        <v>79</v>
      </c>
      <c r="D19" s="618">
        <f>D20+D21</f>
        <v>173831</v>
      </c>
      <c r="E19" s="618">
        <f>E20+E21</f>
        <v>173831</v>
      </c>
      <c r="F19" s="618">
        <v>0</v>
      </c>
      <c r="G19" s="619">
        <f>G20+G21</f>
        <v>31500</v>
      </c>
      <c r="H19" s="618">
        <v>0</v>
      </c>
      <c r="I19" s="620">
        <f>I20</f>
        <v>142331</v>
      </c>
      <c r="J19" s="621">
        <v>0</v>
      </c>
      <c r="K19" s="621">
        <v>0</v>
      </c>
      <c r="L19" s="614">
        <v>0</v>
      </c>
      <c r="M19" s="614">
        <v>0</v>
      </c>
      <c r="N19" s="614">
        <v>0</v>
      </c>
      <c r="O19" s="614">
        <v>0</v>
      </c>
      <c r="P19" s="614">
        <v>0</v>
      </c>
    </row>
    <row r="20" spans="1:16" ht="12.75">
      <c r="A20" s="41"/>
      <c r="B20" s="231" t="s">
        <v>80</v>
      </c>
      <c r="C20" s="268" t="s">
        <v>81</v>
      </c>
      <c r="D20" s="233">
        <f>E20</f>
        <v>167831</v>
      </c>
      <c r="E20" s="233">
        <f>SUM(F20:L20)</f>
        <v>167831</v>
      </c>
      <c r="F20" s="233">
        <v>0</v>
      </c>
      <c r="G20" s="233">
        <v>25500</v>
      </c>
      <c r="H20" s="233">
        <v>0</v>
      </c>
      <c r="I20" s="233">
        <v>142331</v>
      </c>
      <c r="J20" s="229">
        <v>0</v>
      </c>
      <c r="K20" s="229">
        <v>0</v>
      </c>
      <c r="L20" s="234">
        <v>0</v>
      </c>
      <c r="M20" s="234">
        <v>0</v>
      </c>
      <c r="N20" s="237">
        <v>0</v>
      </c>
      <c r="O20" s="237">
        <v>0</v>
      </c>
      <c r="P20" s="237">
        <v>0</v>
      </c>
    </row>
    <row r="21" spans="1:16" ht="12.75">
      <c r="A21" s="42"/>
      <c r="B21" s="231" t="s">
        <v>171</v>
      </c>
      <c r="C21" s="268" t="s">
        <v>172</v>
      </c>
      <c r="D21" s="233">
        <f>E21</f>
        <v>6000</v>
      </c>
      <c r="E21" s="233">
        <f>SUM(F21:L21)</f>
        <v>6000</v>
      </c>
      <c r="F21" s="233">
        <v>0</v>
      </c>
      <c r="G21" s="233">
        <v>6000</v>
      </c>
      <c r="H21" s="233">
        <v>0</v>
      </c>
      <c r="I21" s="233">
        <v>0</v>
      </c>
      <c r="J21" s="229">
        <v>0</v>
      </c>
      <c r="K21" s="229">
        <v>0</v>
      </c>
      <c r="L21" s="234">
        <v>0</v>
      </c>
      <c r="M21" s="234">
        <v>0</v>
      </c>
      <c r="N21" s="237">
        <v>0</v>
      </c>
      <c r="O21" s="237">
        <v>0</v>
      </c>
      <c r="P21" s="237">
        <v>0</v>
      </c>
    </row>
    <row r="22" spans="1:16" ht="12.75">
      <c r="A22" s="622">
        <v>600</v>
      </c>
      <c r="B22" s="610"/>
      <c r="C22" s="623" t="s">
        <v>82</v>
      </c>
      <c r="D22" s="624">
        <f>E22+M22</f>
        <v>7771680</v>
      </c>
      <c r="E22" s="624">
        <f>E23+E25</f>
        <v>2459730</v>
      </c>
      <c r="F22" s="624">
        <f>F23+F25</f>
        <v>1233670</v>
      </c>
      <c r="G22" s="624">
        <f>G23</f>
        <v>1194580</v>
      </c>
      <c r="H22" s="624">
        <v>0</v>
      </c>
      <c r="I22" s="624">
        <f>I23</f>
        <v>31480</v>
      </c>
      <c r="J22" s="614">
        <v>0</v>
      </c>
      <c r="K22" s="614">
        <v>0</v>
      </c>
      <c r="L22" s="614">
        <v>0</v>
      </c>
      <c r="M22" s="614">
        <f aca="true" t="shared" si="0" ref="M22:O23">M23</f>
        <v>5311950</v>
      </c>
      <c r="N22" s="614">
        <f t="shared" si="0"/>
        <v>5311950</v>
      </c>
      <c r="O22" s="614">
        <f t="shared" si="0"/>
        <v>4200000</v>
      </c>
      <c r="P22" s="614">
        <v>0</v>
      </c>
    </row>
    <row r="23" spans="1:16" ht="12.75">
      <c r="A23" s="43"/>
      <c r="B23" s="236">
        <v>60014</v>
      </c>
      <c r="C23" s="576" t="s">
        <v>83</v>
      </c>
      <c r="D23" s="233">
        <f>E23+M23</f>
        <v>7771680</v>
      </c>
      <c r="E23" s="233">
        <f>SUM(F23:L23)</f>
        <v>2459730</v>
      </c>
      <c r="F23" s="233">
        <v>1233670</v>
      </c>
      <c r="G23" s="233">
        <v>1194580</v>
      </c>
      <c r="H23" s="233"/>
      <c r="I23" s="233">
        <v>31480</v>
      </c>
      <c r="J23" s="229">
        <v>0</v>
      </c>
      <c r="K23" s="229">
        <v>0</v>
      </c>
      <c r="L23" s="234">
        <v>0</v>
      </c>
      <c r="M23" s="234">
        <f t="shared" si="0"/>
        <v>5311950</v>
      </c>
      <c r="N23" s="237">
        <f t="shared" si="0"/>
        <v>5311950</v>
      </c>
      <c r="O23" s="237">
        <f t="shared" si="0"/>
        <v>4200000</v>
      </c>
      <c r="P23" s="235">
        <v>0</v>
      </c>
    </row>
    <row r="24" spans="1:16" ht="12.75">
      <c r="A24" s="44"/>
      <c r="B24" s="238"/>
      <c r="C24" s="239" t="s">
        <v>173</v>
      </c>
      <c r="D24" s="240">
        <f>E24+M24</f>
        <v>7771680</v>
      </c>
      <c r="E24" s="240">
        <f>F24+G24+I24</f>
        <v>2459730</v>
      </c>
      <c r="F24" s="240">
        <v>1233670</v>
      </c>
      <c r="G24" s="240">
        <v>1194580</v>
      </c>
      <c r="H24" s="240"/>
      <c r="I24" s="240">
        <v>31480</v>
      </c>
      <c r="J24" s="241">
        <v>0</v>
      </c>
      <c r="K24" s="241">
        <v>0</v>
      </c>
      <c r="L24" s="242">
        <v>0</v>
      </c>
      <c r="M24" s="242">
        <f>5111950+200000</f>
        <v>5311950</v>
      </c>
      <c r="N24" s="235">
        <f>5111950+200000</f>
        <v>5311950</v>
      </c>
      <c r="O24" s="235">
        <v>4200000</v>
      </c>
      <c r="P24" s="235">
        <v>0</v>
      </c>
    </row>
    <row r="25" spans="1:16" ht="12.75">
      <c r="A25" s="42"/>
      <c r="B25" s="238">
        <v>60095</v>
      </c>
      <c r="C25" s="576" t="s">
        <v>210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29">
        <v>0</v>
      </c>
      <c r="K25" s="229">
        <v>0</v>
      </c>
      <c r="L25" s="234">
        <v>0</v>
      </c>
      <c r="M25" s="234">
        <v>0</v>
      </c>
      <c r="N25" s="237">
        <v>0</v>
      </c>
      <c r="O25" s="237">
        <v>0</v>
      </c>
      <c r="P25" s="237">
        <v>0</v>
      </c>
    </row>
    <row r="26" spans="1:16" ht="12.75">
      <c r="A26" s="625">
        <v>700</v>
      </c>
      <c r="B26" s="623"/>
      <c r="C26" s="623" t="s">
        <v>88</v>
      </c>
      <c r="D26" s="624">
        <f>D27+D28+D29</f>
        <v>479000</v>
      </c>
      <c r="E26" s="624">
        <f>E27+E28+E29</f>
        <v>479000</v>
      </c>
      <c r="F26" s="624">
        <f>F27+F28</f>
        <v>107000</v>
      </c>
      <c r="G26" s="624">
        <f>G27+G28</f>
        <v>372000</v>
      </c>
      <c r="H26" s="624">
        <v>0</v>
      </c>
      <c r="I26" s="624">
        <v>0</v>
      </c>
      <c r="J26" s="614">
        <v>0</v>
      </c>
      <c r="K26" s="614">
        <v>0</v>
      </c>
      <c r="L26" s="614">
        <v>0</v>
      </c>
      <c r="M26" s="614">
        <f>M29</f>
        <v>0</v>
      </c>
      <c r="N26" s="614">
        <f>N29</f>
        <v>0</v>
      </c>
      <c r="O26" s="614">
        <v>0</v>
      </c>
      <c r="P26" s="614">
        <v>0</v>
      </c>
    </row>
    <row r="27" spans="1:16" ht="12.75">
      <c r="A27" s="41"/>
      <c r="B27" s="236">
        <v>70005</v>
      </c>
      <c r="C27" s="576" t="s">
        <v>89</v>
      </c>
      <c r="D27" s="233">
        <f>E27</f>
        <v>124000</v>
      </c>
      <c r="E27" s="233">
        <f>SUM(F27:L27)</f>
        <v>124000</v>
      </c>
      <c r="F27" s="233">
        <v>107000</v>
      </c>
      <c r="G27" s="233">
        <v>17000</v>
      </c>
      <c r="H27" s="233">
        <v>0</v>
      </c>
      <c r="I27" s="233">
        <v>0</v>
      </c>
      <c r="J27" s="229">
        <v>0</v>
      </c>
      <c r="K27" s="229">
        <v>0</v>
      </c>
      <c r="L27" s="234">
        <v>0</v>
      </c>
      <c r="M27" s="234">
        <v>0</v>
      </c>
      <c r="N27" s="237">
        <v>0</v>
      </c>
      <c r="O27" s="237">
        <v>0</v>
      </c>
      <c r="P27" s="237">
        <v>0</v>
      </c>
    </row>
    <row r="28" spans="1:16" ht="12.75">
      <c r="A28" s="44"/>
      <c r="B28" s="238"/>
      <c r="C28" s="576" t="s">
        <v>89</v>
      </c>
      <c r="D28" s="233">
        <f>E28</f>
        <v>355000</v>
      </c>
      <c r="E28" s="233">
        <f>SUM(F28:L28)</f>
        <v>355000</v>
      </c>
      <c r="F28" s="233">
        <v>0</v>
      </c>
      <c r="G28" s="233">
        <v>355000</v>
      </c>
      <c r="H28" s="233">
        <v>0</v>
      </c>
      <c r="I28" s="233">
        <v>0</v>
      </c>
      <c r="J28" s="229">
        <v>0</v>
      </c>
      <c r="K28" s="229">
        <v>0</v>
      </c>
      <c r="L28" s="234">
        <v>0</v>
      </c>
      <c r="M28" s="234">
        <v>0</v>
      </c>
      <c r="N28" s="237">
        <v>0</v>
      </c>
      <c r="O28" s="237">
        <v>0</v>
      </c>
      <c r="P28" s="237">
        <v>0</v>
      </c>
    </row>
    <row r="29" spans="1:16" ht="12.75">
      <c r="A29" s="44"/>
      <c r="B29" s="238">
        <v>70095</v>
      </c>
      <c r="C29" s="576" t="s">
        <v>210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29">
        <v>0</v>
      </c>
      <c r="K29" s="229">
        <v>0</v>
      </c>
      <c r="L29" s="234">
        <v>0</v>
      </c>
      <c r="M29" s="234">
        <v>0</v>
      </c>
      <c r="N29" s="237">
        <v>0</v>
      </c>
      <c r="O29" s="237">
        <v>0</v>
      </c>
      <c r="P29" s="237">
        <v>0</v>
      </c>
    </row>
    <row r="30" spans="1:16" ht="12.75">
      <c r="A30" s="625">
        <v>710</v>
      </c>
      <c r="B30" s="623"/>
      <c r="C30" s="623" t="s">
        <v>95</v>
      </c>
      <c r="D30" s="624">
        <f>E30+M30</f>
        <v>897000</v>
      </c>
      <c r="E30" s="624">
        <f>E31+E32+E33</f>
        <v>797000</v>
      </c>
      <c r="F30" s="624">
        <f>F31+F32</f>
        <v>326500</v>
      </c>
      <c r="G30" s="624">
        <f>SUM(G31:G33)</f>
        <v>470500</v>
      </c>
      <c r="H30" s="624">
        <v>0</v>
      </c>
      <c r="I30" s="624">
        <v>0</v>
      </c>
      <c r="J30" s="614">
        <v>0</v>
      </c>
      <c r="K30" s="614">
        <v>0</v>
      </c>
      <c r="L30" s="614">
        <v>0</v>
      </c>
      <c r="M30" s="614">
        <v>100000</v>
      </c>
      <c r="N30" s="614">
        <v>100000</v>
      </c>
      <c r="O30" s="614">
        <v>0</v>
      </c>
      <c r="P30" s="614">
        <v>0</v>
      </c>
    </row>
    <row r="31" spans="1:16" ht="12.75">
      <c r="A31" s="45"/>
      <c r="B31" s="231">
        <v>71012</v>
      </c>
      <c r="C31" s="268" t="s">
        <v>402</v>
      </c>
      <c r="D31" s="233">
        <f>E31+M31</f>
        <v>452000</v>
      </c>
      <c r="E31" s="233">
        <f>SUM(F31:L31)</f>
        <v>412000</v>
      </c>
      <c r="F31" s="233">
        <v>33000</v>
      </c>
      <c r="G31" s="233">
        <v>379000</v>
      </c>
      <c r="H31" s="233">
        <v>0</v>
      </c>
      <c r="I31" s="233">
        <v>0</v>
      </c>
      <c r="J31" s="229">
        <v>0</v>
      </c>
      <c r="K31" s="229">
        <v>0</v>
      </c>
      <c r="L31" s="234">
        <v>0</v>
      </c>
      <c r="M31" s="234">
        <v>40000</v>
      </c>
      <c r="N31" s="237">
        <v>40000</v>
      </c>
      <c r="O31" s="237">
        <v>0</v>
      </c>
      <c r="P31" s="237">
        <v>0</v>
      </c>
    </row>
    <row r="32" spans="1:16" ht="12.75">
      <c r="A32" s="45"/>
      <c r="B32" s="231">
        <v>71015</v>
      </c>
      <c r="C32" s="268" t="s">
        <v>96</v>
      </c>
      <c r="D32" s="233">
        <f>E32+M32</f>
        <v>405000</v>
      </c>
      <c r="E32" s="233">
        <f>F32+G32</f>
        <v>345000</v>
      </c>
      <c r="F32" s="233">
        <v>293500</v>
      </c>
      <c r="G32" s="233">
        <v>51500</v>
      </c>
      <c r="H32" s="233">
        <v>0</v>
      </c>
      <c r="I32" s="233">
        <v>0</v>
      </c>
      <c r="J32" s="229">
        <v>0</v>
      </c>
      <c r="K32" s="229">
        <v>0</v>
      </c>
      <c r="L32" s="234">
        <v>0</v>
      </c>
      <c r="M32" s="234">
        <v>60000</v>
      </c>
      <c r="N32" s="237">
        <v>60000</v>
      </c>
      <c r="O32" s="237">
        <v>0</v>
      </c>
      <c r="P32" s="237">
        <v>0</v>
      </c>
    </row>
    <row r="33" spans="1:16" ht="12.75">
      <c r="A33" s="46"/>
      <c r="B33" s="243">
        <v>71095</v>
      </c>
      <c r="C33" s="246" t="s">
        <v>210</v>
      </c>
      <c r="D33" s="244">
        <v>40000</v>
      </c>
      <c r="E33" s="244">
        <v>40000</v>
      </c>
      <c r="F33" s="245">
        <v>0</v>
      </c>
      <c r="G33" s="244">
        <v>40000</v>
      </c>
      <c r="H33" s="245">
        <v>0</v>
      </c>
      <c r="I33" s="245">
        <v>0</v>
      </c>
      <c r="J33" s="245">
        <v>0</v>
      </c>
      <c r="K33" s="245">
        <v>0</v>
      </c>
      <c r="L33" s="246">
        <v>0</v>
      </c>
      <c r="M33" s="247">
        <v>0</v>
      </c>
      <c r="N33" s="237">
        <v>0</v>
      </c>
      <c r="O33" s="237">
        <v>0</v>
      </c>
      <c r="P33" s="237">
        <v>0</v>
      </c>
    </row>
    <row r="34" spans="1:16" ht="12.75">
      <c r="A34" s="610">
        <v>750</v>
      </c>
      <c r="B34" s="623"/>
      <c r="C34" s="623" t="s">
        <v>97</v>
      </c>
      <c r="D34" s="624">
        <f>SUM(D35:D40)</f>
        <v>6864331</v>
      </c>
      <c r="E34" s="624">
        <f>SUM(E35:E40)</f>
        <v>6544410</v>
      </c>
      <c r="F34" s="624">
        <f>SUM(F35:F39)</f>
        <v>4609880</v>
      </c>
      <c r="G34" s="624">
        <f>SUM(G35:G40)</f>
        <v>1631430</v>
      </c>
      <c r="H34" s="624">
        <v>0</v>
      </c>
      <c r="I34" s="624">
        <f>SUM(I35:I40)</f>
        <v>303100</v>
      </c>
      <c r="J34" s="614">
        <f>SUM(J35:J40)</f>
        <v>0</v>
      </c>
      <c r="K34" s="614">
        <v>0</v>
      </c>
      <c r="L34" s="614">
        <v>0</v>
      </c>
      <c r="M34" s="614">
        <f>M40</f>
        <v>319921</v>
      </c>
      <c r="N34" s="614">
        <f>N40</f>
        <v>319921</v>
      </c>
      <c r="O34" s="614">
        <f>O40</f>
        <v>0</v>
      </c>
      <c r="P34" s="614">
        <v>0</v>
      </c>
    </row>
    <row r="35" spans="1:16" ht="12.75">
      <c r="A35" s="256"/>
      <c r="B35" s="231">
        <v>75011</v>
      </c>
      <c r="C35" s="268" t="s">
        <v>98</v>
      </c>
      <c r="D35" s="233">
        <f>E35</f>
        <v>42500</v>
      </c>
      <c r="E35" s="233">
        <v>42500</v>
      </c>
      <c r="F35" s="233">
        <v>42500</v>
      </c>
      <c r="G35" s="233">
        <v>0</v>
      </c>
      <c r="H35" s="233">
        <v>0</v>
      </c>
      <c r="I35" s="233">
        <v>0</v>
      </c>
      <c r="J35" s="234">
        <v>0</v>
      </c>
      <c r="K35" s="234">
        <v>0</v>
      </c>
      <c r="L35" s="234">
        <v>0</v>
      </c>
      <c r="M35" s="234">
        <v>0</v>
      </c>
      <c r="N35" s="235">
        <v>0</v>
      </c>
      <c r="O35" s="235">
        <v>0</v>
      </c>
      <c r="P35" s="235">
        <v>0</v>
      </c>
    </row>
    <row r="36" spans="1:16" ht="12.75">
      <c r="A36" s="257"/>
      <c r="B36" s="231">
        <v>75019</v>
      </c>
      <c r="C36" s="268" t="s">
        <v>174</v>
      </c>
      <c r="D36" s="233">
        <f>E36</f>
        <v>319900</v>
      </c>
      <c r="E36" s="233">
        <f>SUM(F36:L36)</f>
        <v>319900</v>
      </c>
      <c r="F36" s="233">
        <v>0</v>
      </c>
      <c r="G36" s="233">
        <v>29400</v>
      </c>
      <c r="H36" s="233">
        <v>0</v>
      </c>
      <c r="I36" s="233">
        <v>290500</v>
      </c>
      <c r="J36" s="229">
        <v>0</v>
      </c>
      <c r="K36" s="229">
        <v>0</v>
      </c>
      <c r="L36" s="234">
        <v>0</v>
      </c>
      <c r="M36" s="234">
        <v>0</v>
      </c>
      <c r="N36" s="235">
        <v>0</v>
      </c>
      <c r="O36" s="235">
        <v>0</v>
      </c>
      <c r="P36" s="235">
        <v>0</v>
      </c>
    </row>
    <row r="37" spans="1:16" ht="12.75">
      <c r="A37" s="258"/>
      <c r="B37" s="231">
        <v>75020</v>
      </c>
      <c r="C37" s="268" t="s">
        <v>99</v>
      </c>
      <c r="D37" s="233">
        <f>E37</f>
        <v>5874010</v>
      </c>
      <c r="E37" s="233">
        <f>SUM(F37:L37)</f>
        <v>5874010</v>
      </c>
      <c r="F37" s="233">
        <v>4552780</v>
      </c>
      <c r="G37" s="233">
        <v>1315130</v>
      </c>
      <c r="H37" s="233">
        <v>0</v>
      </c>
      <c r="I37" s="233">
        <v>6100</v>
      </c>
      <c r="J37" s="229">
        <v>0</v>
      </c>
      <c r="K37" s="229">
        <v>0</v>
      </c>
      <c r="L37" s="234">
        <v>0</v>
      </c>
      <c r="M37" s="234">
        <v>0</v>
      </c>
      <c r="N37" s="237">
        <v>0</v>
      </c>
      <c r="O37" s="237">
        <v>0</v>
      </c>
      <c r="P37" s="237">
        <v>0</v>
      </c>
    </row>
    <row r="38" spans="1:16" ht="12.75">
      <c r="A38" s="259"/>
      <c r="B38" s="231">
        <v>75045</v>
      </c>
      <c r="C38" s="268" t="s">
        <v>100</v>
      </c>
      <c r="D38" s="233">
        <f>E38</f>
        <v>23500</v>
      </c>
      <c r="E38" s="233">
        <f>SUM(F38:L38)</f>
        <v>23500</v>
      </c>
      <c r="F38" s="233">
        <v>10600</v>
      </c>
      <c r="G38" s="233">
        <v>6400</v>
      </c>
      <c r="H38" s="233">
        <v>0</v>
      </c>
      <c r="I38" s="233">
        <v>6500</v>
      </c>
      <c r="J38" s="229">
        <v>0</v>
      </c>
      <c r="K38" s="229">
        <v>0</v>
      </c>
      <c r="L38" s="234">
        <v>0</v>
      </c>
      <c r="M38" s="234">
        <v>0</v>
      </c>
      <c r="N38" s="235">
        <v>0</v>
      </c>
      <c r="O38" s="235">
        <v>0</v>
      </c>
      <c r="P38" s="235">
        <v>0</v>
      </c>
    </row>
    <row r="39" spans="1:16" ht="12.75">
      <c r="A39" s="258"/>
      <c r="B39" s="236">
        <v>75075</v>
      </c>
      <c r="C39" s="268" t="s">
        <v>175</v>
      </c>
      <c r="D39" s="233">
        <f>E39</f>
        <v>228500</v>
      </c>
      <c r="E39" s="233">
        <f>SUM(F39:L39)</f>
        <v>228500</v>
      </c>
      <c r="F39" s="233">
        <v>4000</v>
      </c>
      <c r="G39" s="233">
        <v>224500</v>
      </c>
      <c r="H39" s="233">
        <v>0</v>
      </c>
      <c r="I39" s="233">
        <v>0</v>
      </c>
      <c r="J39" s="229">
        <v>0</v>
      </c>
      <c r="K39" s="229">
        <v>0</v>
      </c>
      <c r="L39" s="234">
        <v>0</v>
      </c>
      <c r="M39" s="234">
        <v>0</v>
      </c>
      <c r="N39" s="235">
        <v>0</v>
      </c>
      <c r="O39" s="235">
        <v>0</v>
      </c>
      <c r="P39" s="235">
        <v>0</v>
      </c>
    </row>
    <row r="40" spans="1:16" ht="12.75">
      <c r="A40" s="258"/>
      <c r="B40" s="236">
        <v>75095</v>
      </c>
      <c r="C40" s="574" t="s">
        <v>176</v>
      </c>
      <c r="D40" s="220">
        <f>SUM(D41+D42)</f>
        <v>375921</v>
      </c>
      <c r="E40" s="219">
        <f>SUM(F40:L40)</f>
        <v>56000</v>
      </c>
      <c r="F40" s="220">
        <v>0</v>
      </c>
      <c r="G40" s="219">
        <f>G42</f>
        <v>56000</v>
      </c>
      <c r="H40" s="220">
        <v>0</v>
      </c>
      <c r="I40" s="219">
        <v>0</v>
      </c>
      <c r="J40" s="234">
        <v>0</v>
      </c>
      <c r="K40" s="234">
        <v>0</v>
      </c>
      <c r="L40" s="234">
        <v>0</v>
      </c>
      <c r="M40" s="234">
        <f>SUM(M41:M41)</f>
        <v>319921</v>
      </c>
      <c r="N40" s="237">
        <f>SUM(N41:N41)</f>
        <v>319921</v>
      </c>
      <c r="O40" s="237">
        <f>SUM(O41:O41)</f>
        <v>0</v>
      </c>
      <c r="P40" s="237">
        <v>0</v>
      </c>
    </row>
    <row r="41" spans="1:16" ht="12.75">
      <c r="A41" s="258"/>
      <c r="B41" s="573"/>
      <c r="C41" s="239" t="s">
        <v>404</v>
      </c>
      <c r="D41" s="240">
        <f>M41</f>
        <v>319921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1">
        <v>0</v>
      </c>
      <c r="K41" s="241">
        <v>0</v>
      </c>
      <c r="L41" s="242">
        <v>0</v>
      </c>
      <c r="M41" s="242">
        <v>319921</v>
      </c>
      <c r="N41" s="235">
        <v>319921</v>
      </c>
      <c r="O41" s="235">
        <v>0</v>
      </c>
      <c r="P41" s="235">
        <v>0</v>
      </c>
    </row>
    <row r="42" spans="1:16" ht="12.75">
      <c r="A42" s="264"/>
      <c r="B42" s="573"/>
      <c r="C42" s="239" t="s">
        <v>405</v>
      </c>
      <c r="D42" s="240">
        <f>E42</f>
        <v>56000</v>
      </c>
      <c r="E42" s="240">
        <f>SUM(F42:L42)</f>
        <v>56000</v>
      </c>
      <c r="F42" s="240">
        <v>0</v>
      </c>
      <c r="G42" s="240">
        <v>56000</v>
      </c>
      <c r="H42" s="240">
        <v>0</v>
      </c>
      <c r="I42" s="240">
        <v>0</v>
      </c>
      <c r="J42" s="241">
        <v>0</v>
      </c>
      <c r="K42" s="241">
        <v>0</v>
      </c>
      <c r="L42" s="242">
        <v>0</v>
      </c>
      <c r="M42" s="242">
        <v>0</v>
      </c>
      <c r="N42" s="235">
        <v>0</v>
      </c>
      <c r="O42" s="235">
        <v>0</v>
      </c>
      <c r="P42" s="235">
        <v>0</v>
      </c>
    </row>
    <row r="43" spans="1:16" ht="12.75">
      <c r="A43" s="248"/>
      <c r="B43" s="249"/>
      <c r="C43" s="249"/>
      <c r="D43" s="250"/>
      <c r="E43" s="250"/>
      <c r="F43" s="250"/>
      <c r="G43" s="250"/>
      <c r="H43" s="250"/>
      <c r="I43" s="250"/>
      <c r="J43" s="251"/>
      <c r="K43" s="251"/>
      <c r="L43" s="251"/>
      <c r="M43" s="251"/>
      <c r="N43" s="252"/>
      <c r="O43" s="252"/>
      <c r="P43" s="252"/>
    </row>
    <row r="44" spans="1:16" ht="12.75">
      <c r="A44" s="248"/>
      <c r="B44" s="249"/>
      <c r="C44" s="249"/>
      <c r="D44" s="250"/>
      <c r="E44" s="250"/>
      <c r="F44" s="250"/>
      <c r="G44" s="250"/>
      <c r="H44" s="250"/>
      <c r="I44" s="250"/>
      <c r="J44" s="251"/>
      <c r="K44" s="251"/>
      <c r="L44" s="251"/>
      <c r="M44" s="251"/>
      <c r="N44" s="252"/>
      <c r="O44" s="252"/>
      <c r="P44" s="252"/>
    </row>
    <row r="45" spans="1:16" ht="15">
      <c r="A45" s="248"/>
      <c r="B45" s="249"/>
      <c r="C45" s="249"/>
      <c r="D45" s="250"/>
      <c r="E45" s="250"/>
      <c r="F45" s="250"/>
      <c r="G45" s="141"/>
      <c r="H45" s="278" t="s">
        <v>462</v>
      </c>
      <c r="I45" s="141"/>
      <c r="J45" s="251"/>
      <c r="K45" s="251"/>
      <c r="L45" s="251"/>
      <c r="M45" s="251"/>
      <c r="N45" s="252"/>
      <c r="O45" s="252"/>
      <c r="P45" s="252"/>
    </row>
    <row r="46" spans="1:16" ht="15">
      <c r="A46" s="248"/>
      <c r="B46" s="249"/>
      <c r="C46" s="249"/>
      <c r="D46" s="250"/>
      <c r="E46" s="250"/>
      <c r="F46" s="250"/>
      <c r="G46" s="141"/>
      <c r="H46" s="278"/>
      <c r="I46" s="141"/>
      <c r="J46" s="251"/>
      <c r="K46" s="251"/>
      <c r="L46" s="251"/>
      <c r="M46" s="251"/>
      <c r="N46" s="252"/>
      <c r="O46" s="252"/>
      <c r="P46" s="252"/>
    </row>
    <row r="47" spans="1:16" ht="12.75">
      <c r="A47" s="253"/>
      <c r="B47" s="191"/>
      <c r="C47" s="191"/>
      <c r="D47" s="192"/>
      <c r="E47" s="193"/>
      <c r="F47" s="194"/>
      <c r="G47" s="195" t="s">
        <v>69</v>
      </c>
      <c r="H47" s="196"/>
      <c r="I47" s="196"/>
      <c r="J47" s="197"/>
      <c r="K47" s="197"/>
      <c r="L47" s="198"/>
      <c r="M47" s="199"/>
      <c r="N47" s="200"/>
      <c r="O47" s="200"/>
      <c r="P47" s="201"/>
    </row>
    <row r="48" spans="1:16" ht="12.75">
      <c r="A48" s="254"/>
      <c r="B48" s="202"/>
      <c r="C48" s="202"/>
      <c r="D48" s="203"/>
      <c r="E48" s="255"/>
      <c r="F48" s="205"/>
      <c r="G48" s="206" t="s">
        <v>145</v>
      </c>
      <c r="H48" s="206"/>
      <c r="I48" s="206"/>
      <c r="J48" s="207"/>
      <c r="K48" s="207"/>
      <c r="L48" s="201"/>
      <c r="M48" s="202"/>
      <c r="N48" s="199" t="s">
        <v>145</v>
      </c>
      <c r="O48" s="200"/>
      <c r="P48" s="201"/>
    </row>
    <row r="49" spans="1:16" ht="12.75">
      <c r="A49" s="210" t="s">
        <v>1</v>
      </c>
      <c r="B49" s="208" t="s">
        <v>2</v>
      </c>
      <c r="C49" s="208" t="s">
        <v>146</v>
      </c>
      <c r="D49" s="203"/>
      <c r="E49" s="203"/>
      <c r="F49" s="203" t="s">
        <v>147</v>
      </c>
      <c r="G49" s="203" t="s">
        <v>6</v>
      </c>
      <c r="H49" s="209" t="s">
        <v>148</v>
      </c>
      <c r="I49" s="203" t="s">
        <v>149</v>
      </c>
      <c r="J49" s="209" t="s">
        <v>150</v>
      </c>
      <c r="K49" s="203" t="s">
        <v>151</v>
      </c>
      <c r="L49" s="210" t="s">
        <v>6</v>
      </c>
      <c r="M49" s="210" t="s">
        <v>151</v>
      </c>
      <c r="N49" s="211"/>
      <c r="O49" s="177" t="s">
        <v>145</v>
      </c>
      <c r="P49" s="177"/>
    </row>
    <row r="50" spans="1:16" ht="12.75">
      <c r="A50" s="210"/>
      <c r="B50" s="208"/>
      <c r="C50" s="208"/>
      <c r="D50" s="203" t="s">
        <v>68</v>
      </c>
      <c r="E50" s="203" t="s">
        <v>6</v>
      </c>
      <c r="F50" s="203" t="s">
        <v>152</v>
      </c>
      <c r="G50" s="203" t="s">
        <v>153</v>
      </c>
      <c r="H50" s="209" t="s">
        <v>154</v>
      </c>
      <c r="I50" s="203" t="s">
        <v>155</v>
      </c>
      <c r="J50" s="209" t="s">
        <v>156</v>
      </c>
      <c r="K50" s="203" t="s">
        <v>292</v>
      </c>
      <c r="L50" s="210" t="s">
        <v>235</v>
      </c>
      <c r="M50" s="210" t="s">
        <v>157</v>
      </c>
      <c r="N50" s="212" t="s">
        <v>297</v>
      </c>
      <c r="O50" s="210" t="s">
        <v>301</v>
      </c>
      <c r="P50" s="210" t="s">
        <v>305</v>
      </c>
    </row>
    <row r="51" spans="1:16" ht="12.75">
      <c r="A51" s="210"/>
      <c r="B51" s="208"/>
      <c r="C51" s="208"/>
      <c r="D51" s="203" t="s">
        <v>473</v>
      </c>
      <c r="E51" s="203" t="s">
        <v>158</v>
      </c>
      <c r="F51" s="203" t="s">
        <v>159</v>
      </c>
      <c r="G51" s="203" t="s">
        <v>160</v>
      </c>
      <c r="H51" s="209" t="s">
        <v>158</v>
      </c>
      <c r="I51" s="203" t="s">
        <v>161</v>
      </c>
      <c r="J51" s="209" t="s">
        <v>162</v>
      </c>
      <c r="K51" s="203" t="s">
        <v>293</v>
      </c>
      <c r="L51" s="210" t="s">
        <v>295</v>
      </c>
      <c r="M51" s="210"/>
      <c r="N51" s="211" t="s">
        <v>298</v>
      </c>
      <c r="O51" s="210" t="s">
        <v>302</v>
      </c>
      <c r="P51" s="210" t="s">
        <v>306</v>
      </c>
    </row>
    <row r="52" spans="1:16" ht="12.75">
      <c r="A52" s="210"/>
      <c r="B52" s="208"/>
      <c r="C52" s="208"/>
      <c r="D52" s="203" t="s">
        <v>309</v>
      </c>
      <c r="E52" s="203"/>
      <c r="F52" s="203" t="s">
        <v>163</v>
      </c>
      <c r="G52" s="203" t="s">
        <v>164</v>
      </c>
      <c r="H52" s="209"/>
      <c r="I52" s="203" t="s">
        <v>165</v>
      </c>
      <c r="J52" s="209" t="s">
        <v>166</v>
      </c>
      <c r="K52" s="203" t="s">
        <v>294</v>
      </c>
      <c r="L52" s="210" t="s">
        <v>296</v>
      </c>
      <c r="M52" s="210"/>
      <c r="N52" s="211" t="s">
        <v>299</v>
      </c>
      <c r="O52" s="210" t="s">
        <v>166</v>
      </c>
      <c r="P52" s="210" t="s">
        <v>307</v>
      </c>
    </row>
    <row r="53" spans="1:16" ht="12.75">
      <c r="A53" s="210"/>
      <c r="B53" s="208"/>
      <c r="C53" s="208"/>
      <c r="D53" s="203"/>
      <c r="E53" s="203"/>
      <c r="F53" s="203"/>
      <c r="G53" s="203"/>
      <c r="H53" s="209"/>
      <c r="I53" s="203"/>
      <c r="J53" s="209" t="s">
        <v>167</v>
      </c>
      <c r="K53" s="203"/>
      <c r="L53" s="210"/>
      <c r="M53" s="210"/>
      <c r="N53" s="211" t="s">
        <v>300</v>
      </c>
      <c r="O53" s="210" t="s">
        <v>303</v>
      </c>
      <c r="P53" s="210" t="s">
        <v>308</v>
      </c>
    </row>
    <row r="54" spans="1:16" ht="12.75">
      <c r="A54" s="210"/>
      <c r="B54" s="208"/>
      <c r="C54" s="208"/>
      <c r="D54" s="203"/>
      <c r="E54" s="203"/>
      <c r="F54" s="203"/>
      <c r="G54" s="203"/>
      <c r="H54" s="209"/>
      <c r="I54" s="203"/>
      <c r="J54" s="209" t="s">
        <v>304</v>
      </c>
      <c r="K54" s="203"/>
      <c r="L54" s="210"/>
      <c r="M54" s="210"/>
      <c r="N54" s="211"/>
      <c r="O54" s="203" t="s">
        <v>304</v>
      </c>
      <c r="P54" s="210"/>
    </row>
    <row r="55" spans="1:16" ht="12.75">
      <c r="A55" s="215"/>
      <c r="B55" s="213"/>
      <c r="C55" s="213"/>
      <c r="D55" s="214"/>
      <c r="E55" s="214"/>
      <c r="F55" s="214"/>
      <c r="G55" s="214"/>
      <c r="H55" s="209"/>
      <c r="I55" s="214"/>
      <c r="J55" s="209" t="s">
        <v>168</v>
      </c>
      <c r="K55" s="214"/>
      <c r="L55" s="215"/>
      <c r="M55" s="215"/>
      <c r="N55" s="216"/>
      <c r="O55" s="214" t="s">
        <v>168</v>
      </c>
      <c r="P55" s="215"/>
    </row>
    <row r="56" spans="1:16" ht="12.75">
      <c r="A56" s="215">
        <v>1</v>
      </c>
      <c r="B56" s="215">
        <v>2</v>
      </c>
      <c r="C56" s="88">
        <v>3</v>
      </c>
      <c r="D56" s="89">
        <v>4</v>
      </c>
      <c r="E56" s="89">
        <v>5</v>
      </c>
      <c r="F56" s="89">
        <v>6</v>
      </c>
      <c r="G56" s="89">
        <v>7</v>
      </c>
      <c r="H56" s="89">
        <v>8</v>
      </c>
      <c r="I56" s="89">
        <v>9</v>
      </c>
      <c r="J56" s="89">
        <v>10</v>
      </c>
      <c r="K56" s="89">
        <v>11</v>
      </c>
      <c r="L56" s="88">
        <v>12</v>
      </c>
      <c r="M56" s="88">
        <v>13</v>
      </c>
      <c r="N56" s="88">
        <v>14</v>
      </c>
      <c r="O56" s="88">
        <v>15</v>
      </c>
      <c r="P56" s="88">
        <v>16</v>
      </c>
    </row>
    <row r="57" spans="1:16" ht="12.75">
      <c r="A57" s="626">
        <v>754</v>
      </c>
      <c r="B57" s="610"/>
      <c r="C57" s="626" t="s">
        <v>177</v>
      </c>
      <c r="D57" s="627"/>
      <c r="E57" s="628"/>
      <c r="F57" s="627"/>
      <c r="G57" s="628"/>
      <c r="H57" s="627"/>
      <c r="I57" s="628"/>
      <c r="J57" s="629"/>
      <c r="K57" s="630"/>
      <c r="L57" s="631"/>
      <c r="M57" s="631"/>
      <c r="N57" s="632"/>
      <c r="O57" s="631"/>
      <c r="P57" s="633"/>
    </row>
    <row r="58" spans="1:16" ht="12.75">
      <c r="A58" s="617"/>
      <c r="B58" s="617"/>
      <c r="C58" s="617" t="s">
        <v>178</v>
      </c>
      <c r="D58" s="634">
        <f>D59+D60</f>
        <v>3434970</v>
      </c>
      <c r="E58" s="618">
        <f>E59+E60</f>
        <v>3434970</v>
      </c>
      <c r="F58" s="634">
        <f>SUM(F59:F60)</f>
        <v>2976536</v>
      </c>
      <c r="G58" s="618">
        <f>G59+G60</f>
        <v>288891</v>
      </c>
      <c r="H58" s="634">
        <v>0</v>
      </c>
      <c r="I58" s="618">
        <f>I59</f>
        <v>169543</v>
      </c>
      <c r="J58" s="621">
        <v>0</v>
      </c>
      <c r="K58" s="635">
        <v>0</v>
      </c>
      <c r="L58" s="621">
        <v>0</v>
      </c>
      <c r="M58" s="621">
        <v>0</v>
      </c>
      <c r="N58" s="636">
        <v>0</v>
      </c>
      <c r="O58" s="637">
        <v>0</v>
      </c>
      <c r="P58" s="638">
        <v>0</v>
      </c>
    </row>
    <row r="59" spans="1:16" ht="12.75">
      <c r="A59" s="265"/>
      <c r="B59" s="266">
        <v>75411</v>
      </c>
      <c r="C59" s="575" t="s">
        <v>179</v>
      </c>
      <c r="D59" s="227">
        <f>E59</f>
        <v>3422000</v>
      </c>
      <c r="E59" s="227">
        <f>SUM(F59:L59)</f>
        <v>3422000</v>
      </c>
      <c r="F59" s="227">
        <v>2976536</v>
      </c>
      <c r="G59" s="227">
        <v>275921</v>
      </c>
      <c r="H59" s="227">
        <v>0</v>
      </c>
      <c r="I59" s="227">
        <v>169543</v>
      </c>
      <c r="J59" s="229">
        <v>0</v>
      </c>
      <c r="K59" s="233">
        <v>0</v>
      </c>
      <c r="L59" s="234">
        <v>0</v>
      </c>
      <c r="M59" s="234">
        <v>0</v>
      </c>
      <c r="N59" s="237">
        <v>0</v>
      </c>
      <c r="O59" s="235">
        <v>0</v>
      </c>
      <c r="P59" s="235">
        <v>0</v>
      </c>
    </row>
    <row r="60" spans="1:16" ht="12.75">
      <c r="A60" s="267"/>
      <c r="B60" s="232">
        <v>75421</v>
      </c>
      <c r="C60" s="268" t="s">
        <v>180</v>
      </c>
      <c r="D60" s="233">
        <f>E60+M60</f>
        <v>12970</v>
      </c>
      <c r="E60" s="233">
        <f>SUM(F60:L60)</f>
        <v>12970</v>
      </c>
      <c r="F60" s="233">
        <v>0</v>
      </c>
      <c r="G60" s="233">
        <v>12970</v>
      </c>
      <c r="H60" s="233">
        <v>0</v>
      </c>
      <c r="I60" s="233">
        <v>0</v>
      </c>
      <c r="J60" s="229">
        <v>0</v>
      </c>
      <c r="K60" s="268"/>
      <c r="L60" s="234"/>
      <c r="M60" s="234">
        <v>0</v>
      </c>
      <c r="N60" s="237">
        <v>0</v>
      </c>
      <c r="O60" s="235">
        <v>0</v>
      </c>
      <c r="P60" s="235">
        <v>0</v>
      </c>
    </row>
    <row r="61" spans="1:16" ht="12.75">
      <c r="A61" s="610">
        <v>757</v>
      </c>
      <c r="B61" s="623"/>
      <c r="C61" s="623" t="s">
        <v>181</v>
      </c>
      <c r="D61" s="624">
        <f>D62+D63</f>
        <v>461094</v>
      </c>
      <c r="E61" s="624">
        <f>E62+E63</f>
        <v>461094</v>
      </c>
      <c r="F61" s="624">
        <v>0</v>
      </c>
      <c r="G61" s="624">
        <v>0</v>
      </c>
      <c r="H61" s="624">
        <v>0</v>
      </c>
      <c r="I61" s="624">
        <v>0</v>
      </c>
      <c r="J61" s="614">
        <v>0</v>
      </c>
      <c r="K61" s="614">
        <f>K63</f>
        <v>4534</v>
      </c>
      <c r="L61" s="639">
        <v>456560</v>
      </c>
      <c r="M61" s="614">
        <v>0</v>
      </c>
      <c r="N61" s="640">
        <v>0</v>
      </c>
      <c r="O61" s="640">
        <v>0</v>
      </c>
      <c r="P61" s="640">
        <v>0</v>
      </c>
    </row>
    <row r="62" spans="1:16" ht="12.75">
      <c r="A62" s="270"/>
      <c r="B62" s="231">
        <v>75702</v>
      </c>
      <c r="C62" s="268" t="s">
        <v>182</v>
      </c>
      <c r="D62" s="233">
        <f>E62</f>
        <v>456560</v>
      </c>
      <c r="E62" s="233">
        <v>456560</v>
      </c>
      <c r="F62" s="233">
        <v>0</v>
      </c>
      <c r="G62" s="233">
        <v>0</v>
      </c>
      <c r="H62" s="233">
        <v>0</v>
      </c>
      <c r="I62" s="233">
        <v>0</v>
      </c>
      <c r="J62" s="229">
        <v>0</v>
      </c>
      <c r="K62" s="234">
        <v>0</v>
      </c>
      <c r="L62" s="269">
        <v>456560</v>
      </c>
      <c r="M62" s="234">
        <v>0</v>
      </c>
      <c r="N62" s="235">
        <v>0</v>
      </c>
      <c r="O62" s="235">
        <v>0</v>
      </c>
      <c r="P62" s="235">
        <v>0</v>
      </c>
    </row>
    <row r="63" spans="1:16" ht="12.75">
      <c r="A63" s="264"/>
      <c r="B63" s="236">
        <v>75704</v>
      </c>
      <c r="C63" s="268" t="s">
        <v>452</v>
      </c>
      <c r="D63" s="233">
        <f>E63</f>
        <v>4534</v>
      </c>
      <c r="E63" s="233">
        <v>4534</v>
      </c>
      <c r="F63" s="233">
        <v>0</v>
      </c>
      <c r="G63" s="233">
        <v>0</v>
      </c>
      <c r="H63" s="233">
        <v>0</v>
      </c>
      <c r="I63" s="233">
        <v>0</v>
      </c>
      <c r="J63" s="229">
        <v>0</v>
      </c>
      <c r="K63" s="234">
        <v>4534</v>
      </c>
      <c r="L63" s="234">
        <v>0</v>
      </c>
      <c r="M63" s="234">
        <v>0</v>
      </c>
      <c r="N63" s="235">
        <v>0</v>
      </c>
      <c r="O63" s="235">
        <v>0</v>
      </c>
      <c r="P63" s="235">
        <v>0</v>
      </c>
    </row>
    <row r="64" spans="1:16" ht="12.75">
      <c r="A64" s="626">
        <v>758</v>
      </c>
      <c r="B64" s="610"/>
      <c r="C64" s="623" t="s">
        <v>112</v>
      </c>
      <c r="D64" s="624">
        <f>D65</f>
        <v>310000</v>
      </c>
      <c r="E64" s="624">
        <f>E65</f>
        <v>310000</v>
      </c>
      <c r="F64" s="624"/>
      <c r="G64" s="624">
        <f>G65</f>
        <v>310000</v>
      </c>
      <c r="H64" s="624">
        <v>0</v>
      </c>
      <c r="I64" s="624">
        <v>0</v>
      </c>
      <c r="J64" s="614">
        <v>0</v>
      </c>
      <c r="K64" s="614">
        <v>0</v>
      </c>
      <c r="L64" s="614">
        <v>0</v>
      </c>
      <c r="M64" s="614">
        <v>0</v>
      </c>
      <c r="N64" s="640">
        <v>0</v>
      </c>
      <c r="O64" s="640">
        <v>0</v>
      </c>
      <c r="P64" s="640">
        <v>0</v>
      </c>
    </row>
    <row r="65" spans="1:16" ht="12.75">
      <c r="A65" s="270"/>
      <c r="B65" s="271">
        <v>75818</v>
      </c>
      <c r="C65" s="576" t="s">
        <v>183</v>
      </c>
      <c r="D65" s="233">
        <f>D66+D67</f>
        <v>310000</v>
      </c>
      <c r="E65" s="233">
        <f>E66+E67</f>
        <v>310000</v>
      </c>
      <c r="F65" s="233"/>
      <c r="G65" s="233">
        <f>G66+G67</f>
        <v>310000</v>
      </c>
      <c r="H65" s="233">
        <v>0</v>
      </c>
      <c r="I65" s="233">
        <v>0</v>
      </c>
      <c r="J65" s="229">
        <v>0</v>
      </c>
      <c r="K65" s="234">
        <v>0</v>
      </c>
      <c r="L65" s="234">
        <v>0</v>
      </c>
      <c r="M65" s="234">
        <v>0</v>
      </c>
      <c r="N65" s="237">
        <v>0</v>
      </c>
      <c r="O65" s="237">
        <v>0</v>
      </c>
      <c r="P65" s="237">
        <v>0</v>
      </c>
    </row>
    <row r="66" spans="1:16" ht="12.75">
      <c r="A66" s="272"/>
      <c r="B66" s="273"/>
      <c r="C66" s="239" t="s">
        <v>184</v>
      </c>
      <c r="D66" s="240">
        <v>200000</v>
      </c>
      <c r="E66" s="240">
        <v>200000</v>
      </c>
      <c r="F66" s="240"/>
      <c r="G66" s="240">
        <v>200000</v>
      </c>
      <c r="H66" s="240">
        <v>0</v>
      </c>
      <c r="I66" s="240">
        <v>0</v>
      </c>
      <c r="J66" s="242">
        <v>0</v>
      </c>
      <c r="K66" s="242">
        <v>0</v>
      </c>
      <c r="L66" s="242">
        <v>0</v>
      </c>
      <c r="M66" s="242">
        <v>0</v>
      </c>
      <c r="N66" s="235">
        <v>0</v>
      </c>
      <c r="O66" s="235">
        <v>0</v>
      </c>
      <c r="P66" s="235">
        <v>0</v>
      </c>
    </row>
    <row r="67" spans="1:16" ht="12.75">
      <c r="A67" s="274"/>
      <c r="B67" s="275"/>
      <c r="C67" s="239" t="s">
        <v>185</v>
      </c>
      <c r="D67" s="240">
        <v>110000</v>
      </c>
      <c r="E67" s="240">
        <v>110000</v>
      </c>
      <c r="F67" s="240"/>
      <c r="G67" s="240">
        <v>110000</v>
      </c>
      <c r="H67" s="240">
        <v>0</v>
      </c>
      <c r="I67" s="240">
        <v>0</v>
      </c>
      <c r="J67" s="242">
        <v>0</v>
      </c>
      <c r="K67" s="242">
        <v>0</v>
      </c>
      <c r="L67" s="242">
        <v>0</v>
      </c>
      <c r="M67" s="242">
        <v>0</v>
      </c>
      <c r="N67" s="235">
        <v>0</v>
      </c>
      <c r="O67" s="235">
        <v>0</v>
      </c>
      <c r="P67" s="235">
        <v>0</v>
      </c>
    </row>
    <row r="68" spans="1:16" ht="12.75">
      <c r="A68" s="610">
        <v>801</v>
      </c>
      <c r="B68" s="626"/>
      <c r="C68" s="623" t="s">
        <v>117</v>
      </c>
      <c r="D68" s="624">
        <f>E68+M68</f>
        <v>15347812</v>
      </c>
      <c r="E68" s="641">
        <f>E69+E71+E76+E78+E83+E102+E117+E74+E113</f>
        <v>15197812</v>
      </c>
      <c r="F68" s="624">
        <f>F69+F71+F76+F78+F83+F74+F113+F117</f>
        <v>11643925</v>
      </c>
      <c r="G68" s="624">
        <f>G69+G71+G76+G78+G83+G102+G117+G74+G113</f>
        <v>2496206</v>
      </c>
      <c r="H68" s="641">
        <f>H71+H78+H83</f>
        <v>953200</v>
      </c>
      <c r="I68" s="624">
        <f>I69+I71+I76+I78+I83+I74+I102+I113</f>
        <v>104481</v>
      </c>
      <c r="J68" s="639">
        <v>0</v>
      </c>
      <c r="K68" s="614">
        <v>0</v>
      </c>
      <c r="L68" s="614">
        <v>0</v>
      </c>
      <c r="M68" s="614">
        <f>M69</f>
        <v>150000</v>
      </c>
      <c r="N68" s="614">
        <v>150000</v>
      </c>
      <c r="O68" s="614">
        <v>0</v>
      </c>
      <c r="P68" s="614">
        <v>0</v>
      </c>
    </row>
    <row r="69" spans="1:16" ht="12.75">
      <c r="A69" s="270"/>
      <c r="B69" s="236">
        <v>80102</v>
      </c>
      <c r="C69" s="231" t="s">
        <v>186</v>
      </c>
      <c r="D69" s="233">
        <f>D70</f>
        <v>1246475</v>
      </c>
      <c r="E69" s="233">
        <f>E70</f>
        <v>1096475</v>
      </c>
      <c r="F69" s="233">
        <f>F70</f>
        <v>913321</v>
      </c>
      <c r="G69" s="233">
        <f>G70</f>
        <v>158336</v>
      </c>
      <c r="H69" s="233">
        <v>0</v>
      </c>
      <c r="I69" s="233">
        <f>I70</f>
        <v>24818</v>
      </c>
      <c r="J69" s="269">
        <v>0</v>
      </c>
      <c r="K69" s="234">
        <v>0</v>
      </c>
      <c r="L69" s="234">
        <v>0</v>
      </c>
      <c r="M69" s="234">
        <f>M70</f>
        <v>150000</v>
      </c>
      <c r="N69" s="235">
        <f>N70</f>
        <v>150000</v>
      </c>
      <c r="O69" s="235">
        <v>0</v>
      </c>
      <c r="P69" s="235">
        <v>0</v>
      </c>
    </row>
    <row r="70" spans="1:16" ht="12.75">
      <c r="A70" s="272"/>
      <c r="B70" s="282"/>
      <c r="C70" s="239" t="s">
        <v>358</v>
      </c>
      <c r="D70" s="240">
        <f>E70+M70</f>
        <v>1246475</v>
      </c>
      <c r="E70" s="240">
        <f>SUM(F70:L70)</f>
        <v>1096475</v>
      </c>
      <c r="F70" s="240">
        <v>913321</v>
      </c>
      <c r="G70" s="240">
        <v>158336</v>
      </c>
      <c r="H70" s="240">
        <v>0</v>
      </c>
      <c r="I70" s="240">
        <v>24818</v>
      </c>
      <c r="J70" s="242">
        <v>0</v>
      </c>
      <c r="K70" s="242">
        <v>0</v>
      </c>
      <c r="L70" s="242">
        <v>0</v>
      </c>
      <c r="M70" s="242">
        <v>150000</v>
      </c>
      <c r="N70" s="235">
        <v>150000</v>
      </c>
      <c r="O70" s="235">
        <v>0</v>
      </c>
      <c r="P70" s="235">
        <v>0</v>
      </c>
    </row>
    <row r="71" spans="1:16" ht="12.75">
      <c r="A71" s="258"/>
      <c r="B71" s="283">
        <v>80111</v>
      </c>
      <c r="C71" s="231" t="s">
        <v>187</v>
      </c>
      <c r="D71" s="233">
        <f>E71+M71</f>
        <v>1410637</v>
      </c>
      <c r="E71" s="233">
        <f>E72+E73</f>
        <v>1410637</v>
      </c>
      <c r="F71" s="233">
        <f>F72</f>
        <v>605252</v>
      </c>
      <c r="G71" s="233">
        <f>G72</f>
        <v>32946</v>
      </c>
      <c r="H71" s="233">
        <f>H72+H73</f>
        <v>742213</v>
      </c>
      <c r="I71" s="233">
        <f>I72</f>
        <v>30226</v>
      </c>
      <c r="J71" s="229">
        <v>0</v>
      </c>
      <c r="K71" s="234">
        <v>0</v>
      </c>
      <c r="L71" s="234">
        <v>0</v>
      </c>
      <c r="M71" s="237">
        <v>0</v>
      </c>
      <c r="N71" s="237">
        <v>0</v>
      </c>
      <c r="O71" s="237">
        <v>0</v>
      </c>
      <c r="P71" s="237">
        <v>0</v>
      </c>
    </row>
    <row r="72" spans="1:16" ht="12.75">
      <c r="A72" s="272"/>
      <c r="B72" s="284"/>
      <c r="C72" s="239" t="s">
        <v>358</v>
      </c>
      <c r="D72" s="240">
        <f>E72+M72</f>
        <v>668424</v>
      </c>
      <c r="E72" s="240">
        <f>SUM(F72:L72)</f>
        <v>668424</v>
      </c>
      <c r="F72" s="240">
        <v>605252</v>
      </c>
      <c r="G72" s="240">
        <v>32946</v>
      </c>
      <c r="H72" s="240"/>
      <c r="I72" s="240">
        <v>30226</v>
      </c>
      <c r="J72" s="242">
        <v>0</v>
      </c>
      <c r="K72" s="242">
        <v>0</v>
      </c>
      <c r="L72" s="242">
        <v>0</v>
      </c>
      <c r="M72" s="235">
        <v>0</v>
      </c>
      <c r="N72" s="235">
        <v>0</v>
      </c>
      <c r="O72" s="235">
        <v>0</v>
      </c>
      <c r="P72" s="235">
        <v>0</v>
      </c>
    </row>
    <row r="73" spans="1:16" ht="12.75">
      <c r="A73" s="272"/>
      <c r="B73" s="282"/>
      <c r="C73" s="239" t="s">
        <v>188</v>
      </c>
      <c r="D73" s="240">
        <f>E73</f>
        <v>742213</v>
      </c>
      <c r="E73" s="240">
        <f>SUM(F73:L73)</f>
        <v>742213</v>
      </c>
      <c r="F73" s="240">
        <v>0</v>
      </c>
      <c r="G73" s="240">
        <v>0</v>
      </c>
      <c r="H73" s="240">
        <v>742213</v>
      </c>
      <c r="I73" s="240">
        <v>0</v>
      </c>
      <c r="J73" s="241">
        <v>0</v>
      </c>
      <c r="K73" s="242">
        <v>0</v>
      </c>
      <c r="L73" s="242">
        <v>0</v>
      </c>
      <c r="M73" s="235">
        <v>0</v>
      </c>
      <c r="N73" s="235">
        <v>0</v>
      </c>
      <c r="O73" s="235">
        <v>0</v>
      </c>
      <c r="P73" s="235">
        <v>0</v>
      </c>
    </row>
    <row r="74" spans="1:16" ht="12.75">
      <c r="A74" s="272"/>
      <c r="B74" s="283">
        <v>80134</v>
      </c>
      <c r="C74" s="231" t="s">
        <v>359</v>
      </c>
      <c r="D74" s="233">
        <f>E74+M74</f>
        <v>283570</v>
      </c>
      <c r="E74" s="233">
        <f>E75</f>
        <v>283570</v>
      </c>
      <c r="F74" s="233">
        <f>F75</f>
        <v>263559</v>
      </c>
      <c r="G74" s="233">
        <f>G75</f>
        <v>12436</v>
      </c>
      <c r="H74" s="233">
        <f>H75</f>
        <v>0</v>
      </c>
      <c r="I74" s="233">
        <f>I75</f>
        <v>7575</v>
      </c>
      <c r="J74" s="229">
        <v>0</v>
      </c>
      <c r="K74" s="234">
        <v>0</v>
      </c>
      <c r="L74" s="234">
        <v>0</v>
      </c>
      <c r="M74" s="237">
        <v>0</v>
      </c>
      <c r="N74" s="237">
        <v>0</v>
      </c>
      <c r="O74" s="237">
        <v>0</v>
      </c>
      <c r="P74" s="237">
        <v>0</v>
      </c>
    </row>
    <row r="75" spans="1:16" ht="12.75">
      <c r="A75" s="272"/>
      <c r="B75" s="284"/>
      <c r="C75" s="239" t="s">
        <v>358</v>
      </c>
      <c r="D75" s="240">
        <f>E75</f>
        <v>283570</v>
      </c>
      <c r="E75" s="240">
        <f>SUM(F75:L75)</f>
        <v>283570</v>
      </c>
      <c r="F75" s="240">
        <v>263559</v>
      </c>
      <c r="G75" s="240">
        <v>12436</v>
      </c>
      <c r="H75" s="240">
        <v>0</v>
      </c>
      <c r="I75" s="240">
        <v>7575</v>
      </c>
      <c r="J75" s="241">
        <v>0</v>
      </c>
      <c r="K75" s="242">
        <v>0</v>
      </c>
      <c r="L75" s="242">
        <v>0</v>
      </c>
      <c r="M75" s="235">
        <v>0</v>
      </c>
      <c r="N75" s="235">
        <v>0</v>
      </c>
      <c r="O75" s="235">
        <v>0</v>
      </c>
      <c r="P75" s="235">
        <v>0</v>
      </c>
    </row>
    <row r="76" spans="1:16" ht="12.75">
      <c r="A76" s="272"/>
      <c r="B76" s="236">
        <v>80144</v>
      </c>
      <c r="C76" s="231" t="s">
        <v>189</v>
      </c>
      <c r="D76" s="233">
        <f>D77</f>
        <v>582774</v>
      </c>
      <c r="E76" s="233">
        <f>E77</f>
        <v>582774</v>
      </c>
      <c r="F76" s="233">
        <f>F77</f>
        <v>537730</v>
      </c>
      <c r="G76" s="233">
        <f>G77</f>
        <v>26342</v>
      </c>
      <c r="H76" s="233">
        <v>0</v>
      </c>
      <c r="I76" s="233">
        <f>I77</f>
        <v>18702</v>
      </c>
      <c r="J76" s="229">
        <v>0</v>
      </c>
      <c r="K76" s="234">
        <v>0</v>
      </c>
      <c r="L76" s="242">
        <v>0</v>
      </c>
      <c r="M76" s="235">
        <v>0</v>
      </c>
      <c r="N76" s="235">
        <v>0</v>
      </c>
      <c r="O76" s="235">
        <v>0</v>
      </c>
      <c r="P76" s="235">
        <v>0</v>
      </c>
    </row>
    <row r="77" spans="1:16" ht="12.75">
      <c r="A77" s="272"/>
      <c r="B77" s="282"/>
      <c r="C77" s="239" t="s">
        <v>358</v>
      </c>
      <c r="D77" s="240">
        <f>E77</f>
        <v>582774</v>
      </c>
      <c r="E77" s="240">
        <f>SUM(F77:M77)</f>
        <v>582774</v>
      </c>
      <c r="F77" s="240">
        <v>537730</v>
      </c>
      <c r="G77" s="240">
        <v>26342</v>
      </c>
      <c r="H77" s="240">
        <v>0</v>
      </c>
      <c r="I77" s="240">
        <v>18702</v>
      </c>
      <c r="J77" s="241">
        <v>0</v>
      </c>
      <c r="K77" s="242">
        <v>0</v>
      </c>
      <c r="L77" s="242">
        <v>0</v>
      </c>
      <c r="M77" s="235">
        <v>0</v>
      </c>
      <c r="N77" s="235">
        <v>0</v>
      </c>
      <c r="O77" s="235">
        <v>0</v>
      </c>
      <c r="P77" s="235">
        <v>0</v>
      </c>
    </row>
    <row r="78" spans="1:16" ht="12.75">
      <c r="A78" s="258"/>
      <c r="B78" s="236">
        <v>80120</v>
      </c>
      <c r="C78" s="231" t="s">
        <v>190</v>
      </c>
      <c r="D78" s="233">
        <f aca="true" t="shared" si="1" ref="D78:I78">SUM(D79:D82)</f>
        <v>3016652</v>
      </c>
      <c r="E78" s="233">
        <f>SUM(E79:E82)</f>
        <v>3016652</v>
      </c>
      <c r="F78" s="233">
        <f>SUM(F79:F82)</f>
        <v>2493935</v>
      </c>
      <c r="G78" s="233">
        <f t="shared" si="1"/>
        <v>422251</v>
      </c>
      <c r="H78" s="233">
        <f t="shared" si="1"/>
        <v>93773</v>
      </c>
      <c r="I78" s="233">
        <f t="shared" si="1"/>
        <v>6693</v>
      </c>
      <c r="J78" s="234">
        <v>0</v>
      </c>
      <c r="K78" s="234">
        <v>0</v>
      </c>
      <c r="L78" s="234">
        <v>0</v>
      </c>
      <c r="M78" s="237">
        <v>0</v>
      </c>
      <c r="N78" s="237">
        <v>0</v>
      </c>
      <c r="O78" s="237">
        <v>0</v>
      </c>
      <c r="P78" s="237">
        <v>0</v>
      </c>
    </row>
    <row r="79" spans="1:16" ht="12.75">
      <c r="A79" s="272"/>
      <c r="B79" s="284"/>
      <c r="C79" s="239" t="s">
        <v>314</v>
      </c>
      <c r="D79" s="240">
        <f>E79</f>
        <v>785456</v>
      </c>
      <c r="E79" s="240">
        <f>SUM(F79:L79)</f>
        <v>785456</v>
      </c>
      <c r="F79" s="240">
        <v>660656</v>
      </c>
      <c r="G79" s="240">
        <v>120800</v>
      </c>
      <c r="H79" s="240">
        <v>0</v>
      </c>
      <c r="I79" s="240">
        <v>4000</v>
      </c>
      <c r="J79" s="242">
        <v>0</v>
      </c>
      <c r="K79" s="242">
        <v>0</v>
      </c>
      <c r="L79" s="242">
        <v>0</v>
      </c>
      <c r="M79" s="235">
        <v>0</v>
      </c>
      <c r="N79" s="235">
        <v>0</v>
      </c>
      <c r="O79" s="235">
        <v>0</v>
      </c>
      <c r="P79" s="235">
        <v>0</v>
      </c>
    </row>
    <row r="80" spans="1:16" ht="12.75">
      <c r="A80" s="272"/>
      <c r="B80" s="284"/>
      <c r="C80" s="239" t="s">
        <v>191</v>
      </c>
      <c r="D80" s="240">
        <f>E80</f>
        <v>2024549</v>
      </c>
      <c r="E80" s="240">
        <f>SUM(F80:L80)</f>
        <v>2024549</v>
      </c>
      <c r="F80" s="240">
        <v>1727919</v>
      </c>
      <c r="G80" s="240">
        <v>293937</v>
      </c>
      <c r="H80" s="240">
        <v>0</v>
      </c>
      <c r="I80" s="240">
        <v>2693</v>
      </c>
      <c r="J80" s="242">
        <v>0</v>
      </c>
      <c r="K80" s="242">
        <v>0</v>
      </c>
      <c r="L80" s="242">
        <v>0</v>
      </c>
      <c r="M80" s="235">
        <v>0</v>
      </c>
      <c r="N80" s="235">
        <v>0</v>
      </c>
      <c r="O80" s="235">
        <v>0</v>
      </c>
      <c r="P80" s="235">
        <v>0</v>
      </c>
    </row>
    <row r="81" spans="1:16" ht="12.75">
      <c r="A81" s="272"/>
      <c r="B81" s="284"/>
      <c r="C81" s="239" t="s">
        <v>194</v>
      </c>
      <c r="D81" s="240">
        <f>E81</f>
        <v>112874</v>
      </c>
      <c r="E81" s="240">
        <f>SUM(F81:L81)</f>
        <v>112874</v>
      </c>
      <c r="F81" s="240">
        <v>105360</v>
      </c>
      <c r="G81" s="240">
        <v>7514</v>
      </c>
      <c r="H81" s="240">
        <v>0</v>
      </c>
      <c r="I81" s="240">
        <v>0</v>
      </c>
      <c r="J81" s="242">
        <v>0</v>
      </c>
      <c r="K81" s="242">
        <v>0</v>
      </c>
      <c r="L81" s="242">
        <v>0</v>
      </c>
      <c r="M81" s="235">
        <v>0</v>
      </c>
      <c r="N81" s="235">
        <v>0</v>
      </c>
      <c r="O81" s="235">
        <v>0</v>
      </c>
      <c r="P81" s="235">
        <v>0</v>
      </c>
    </row>
    <row r="82" spans="1:16" ht="12.75">
      <c r="A82" s="272"/>
      <c r="B82" s="284"/>
      <c r="C82" s="239" t="s">
        <v>192</v>
      </c>
      <c r="D82" s="240">
        <f>E82</f>
        <v>93773</v>
      </c>
      <c r="E82" s="240">
        <f>SUM(F82:L82)</f>
        <v>93773</v>
      </c>
      <c r="F82" s="240">
        <v>0</v>
      </c>
      <c r="G82" s="240">
        <v>0</v>
      </c>
      <c r="H82" s="240">
        <v>93773</v>
      </c>
      <c r="I82" s="240">
        <v>0</v>
      </c>
      <c r="J82" s="242">
        <v>0</v>
      </c>
      <c r="K82" s="242">
        <v>0</v>
      </c>
      <c r="L82" s="242">
        <v>0</v>
      </c>
      <c r="M82" s="235">
        <v>0</v>
      </c>
      <c r="N82" s="235">
        <v>0</v>
      </c>
      <c r="O82" s="235">
        <v>0</v>
      </c>
      <c r="P82" s="235">
        <v>0</v>
      </c>
    </row>
    <row r="83" spans="1:16" ht="12.75">
      <c r="A83" s="258"/>
      <c r="B83" s="236">
        <v>80130</v>
      </c>
      <c r="C83" s="238" t="s">
        <v>193</v>
      </c>
      <c r="D83" s="227">
        <f aca="true" t="shared" si="2" ref="D83:I83">SUM(D84:D88)</f>
        <v>7733824</v>
      </c>
      <c r="E83" s="227">
        <f t="shared" si="2"/>
        <v>7733824</v>
      </c>
      <c r="F83" s="227">
        <f t="shared" si="2"/>
        <v>6582471</v>
      </c>
      <c r="G83" s="227">
        <f t="shared" si="2"/>
        <v>1017964</v>
      </c>
      <c r="H83" s="227">
        <f t="shared" si="2"/>
        <v>117214</v>
      </c>
      <c r="I83" s="227">
        <f t="shared" si="2"/>
        <v>16175</v>
      </c>
      <c r="J83" s="229">
        <v>0</v>
      </c>
      <c r="K83" s="229">
        <v>0</v>
      </c>
      <c r="L83" s="234">
        <v>0</v>
      </c>
      <c r="M83" s="237">
        <v>0</v>
      </c>
      <c r="N83" s="237">
        <v>0</v>
      </c>
      <c r="O83" s="237">
        <v>0</v>
      </c>
      <c r="P83" s="237">
        <v>0</v>
      </c>
    </row>
    <row r="84" spans="1:16" ht="12.75">
      <c r="A84" s="272"/>
      <c r="B84" s="284"/>
      <c r="C84" s="239" t="s">
        <v>314</v>
      </c>
      <c r="D84" s="240">
        <f>E84</f>
        <v>1109175</v>
      </c>
      <c r="E84" s="240">
        <f>F84+G84+I84</f>
        <v>1109175</v>
      </c>
      <c r="F84" s="240">
        <v>856569</v>
      </c>
      <c r="G84" s="240">
        <v>246400</v>
      </c>
      <c r="H84" s="240">
        <v>0</v>
      </c>
      <c r="I84" s="240">
        <v>6206</v>
      </c>
      <c r="J84" s="242">
        <v>0</v>
      </c>
      <c r="K84" s="242">
        <v>0</v>
      </c>
      <c r="L84" s="242">
        <v>0</v>
      </c>
      <c r="M84" s="235">
        <v>0</v>
      </c>
      <c r="N84" s="235">
        <v>0</v>
      </c>
      <c r="O84" s="235">
        <v>0</v>
      </c>
      <c r="P84" s="235">
        <v>0</v>
      </c>
    </row>
    <row r="85" spans="1:16" ht="12.75">
      <c r="A85" s="272"/>
      <c r="B85" s="284"/>
      <c r="C85" s="239" t="s">
        <v>191</v>
      </c>
      <c r="D85" s="240">
        <f>E85</f>
        <v>357384</v>
      </c>
      <c r="E85" s="240">
        <f>F85+G85+I85</f>
        <v>357384</v>
      </c>
      <c r="F85" s="240">
        <v>308097</v>
      </c>
      <c r="G85" s="240">
        <v>48615</v>
      </c>
      <c r="H85" s="240">
        <v>0</v>
      </c>
      <c r="I85" s="240">
        <v>672</v>
      </c>
      <c r="J85" s="242">
        <v>0</v>
      </c>
      <c r="K85" s="242">
        <v>0</v>
      </c>
      <c r="L85" s="242">
        <v>0</v>
      </c>
      <c r="M85" s="235">
        <v>0</v>
      </c>
      <c r="N85" s="235">
        <v>0</v>
      </c>
      <c r="O85" s="235">
        <v>0</v>
      </c>
      <c r="P85" s="235">
        <v>0</v>
      </c>
    </row>
    <row r="86" spans="1:16" ht="12.75">
      <c r="A86" s="273"/>
      <c r="B86" s="284"/>
      <c r="C86" s="239" t="s">
        <v>194</v>
      </c>
      <c r="D86" s="240">
        <f>E86</f>
        <v>6150051</v>
      </c>
      <c r="E86" s="240">
        <f>F86+G86+I86</f>
        <v>6150051</v>
      </c>
      <c r="F86" s="240">
        <v>5417805</v>
      </c>
      <c r="G86" s="240">
        <v>722949</v>
      </c>
      <c r="H86" s="240">
        <v>0</v>
      </c>
      <c r="I86" s="240">
        <v>9297</v>
      </c>
      <c r="J86" s="242">
        <v>0</v>
      </c>
      <c r="K86" s="242">
        <v>0</v>
      </c>
      <c r="L86" s="242">
        <v>0</v>
      </c>
      <c r="M86" s="235">
        <v>0</v>
      </c>
      <c r="N86" s="235">
        <v>0</v>
      </c>
      <c r="O86" s="235">
        <v>0</v>
      </c>
      <c r="P86" s="235">
        <v>0</v>
      </c>
    </row>
    <row r="87" spans="1:16" ht="12.75">
      <c r="A87" s="183"/>
      <c r="B87" s="285"/>
      <c r="C87" s="239" t="s">
        <v>192</v>
      </c>
      <c r="D87" s="240">
        <f>E87</f>
        <v>29588</v>
      </c>
      <c r="E87" s="240">
        <f>H87</f>
        <v>29588</v>
      </c>
      <c r="F87" s="240">
        <v>0</v>
      </c>
      <c r="G87" s="240">
        <v>0</v>
      </c>
      <c r="H87" s="240">
        <v>29588</v>
      </c>
      <c r="I87" s="240">
        <v>0</v>
      </c>
      <c r="J87" s="242">
        <v>0</v>
      </c>
      <c r="K87" s="242">
        <v>0</v>
      </c>
      <c r="L87" s="242">
        <v>0</v>
      </c>
      <c r="M87" s="235">
        <v>0</v>
      </c>
      <c r="N87" s="235">
        <v>0</v>
      </c>
      <c r="O87" s="235">
        <v>0</v>
      </c>
      <c r="P87" s="235">
        <v>0</v>
      </c>
    </row>
    <row r="88" spans="1:16" ht="12.75">
      <c r="A88" s="184"/>
      <c r="B88" s="286"/>
      <c r="C88" s="239" t="s">
        <v>315</v>
      </c>
      <c r="D88" s="240">
        <f>E88</f>
        <v>87626</v>
      </c>
      <c r="E88" s="240">
        <f>H88</f>
        <v>87626</v>
      </c>
      <c r="F88" s="240">
        <v>0</v>
      </c>
      <c r="G88" s="240">
        <v>0</v>
      </c>
      <c r="H88" s="240">
        <v>87626</v>
      </c>
      <c r="I88" s="240">
        <v>0</v>
      </c>
      <c r="J88" s="241">
        <v>0</v>
      </c>
      <c r="K88" s="242">
        <v>0</v>
      </c>
      <c r="L88" s="242">
        <v>0</v>
      </c>
      <c r="M88" s="235">
        <v>0</v>
      </c>
      <c r="N88" s="235">
        <v>0</v>
      </c>
      <c r="O88" s="235">
        <v>0</v>
      </c>
      <c r="P88" s="235">
        <v>0</v>
      </c>
    </row>
    <row r="89" spans="1:16" ht="12.75">
      <c r="A89" s="182"/>
      <c r="B89" s="182"/>
      <c r="C89" s="277"/>
      <c r="D89" s="278"/>
      <c r="E89" s="278"/>
      <c r="F89" s="278"/>
      <c r="G89" s="278"/>
      <c r="H89" s="278"/>
      <c r="I89" s="278"/>
      <c r="J89" s="279"/>
      <c r="K89" s="279"/>
      <c r="L89" s="279"/>
      <c r="M89" s="252"/>
      <c r="N89" s="252"/>
      <c r="O89" s="252"/>
      <c r="P89" s="252"/>
    </row>
    <row r="90" spans="1:16" ht="12.75">
      <c r="A90" s="182"/>
      <c r="B90" s="182"/>
      <c r="C90" s="277"/>
      <c r="D90" s="278"/>
      <c r="E90" s="278"/>
      <c r="F90" s="278"/>
      <c r="G90" s="278"/>
      <c r="H90" s="278" t="s">
        <v>463</v>
      </c>
      <c r="I90" s="278"/>
      <c r="J90" s="279"/>
      <c r="K90" s="279"/>
      <c r="L90" s="279"/>
      <c r="M90" s="252"/>
      <c r="N90" s="252"/>
      <c r="O90" s="252"/>
      <c r="P90" s="252"/>
    </row>
    <row r="91" spans="1:16" ht="12.75">
      <c r="A91" s="182"/>
      <c r="B91" s="182"/>
      <c r="C91" s="277"/>
      <c r="D91" s="278"/>
      <c r="E91" s="278"/>
      <c r="F91" s="278"/>
      <c r="G91" s="278"/>
      <c r="H91" s="278"/>
      <c r="I91" s="278"/>
      <c r="J91" s="279"/>
      <c r="K91" s="279"/>
      <c r="L91" s="279"/>
      <c r="M91" s="252"/>
      <c r="N91" s="252"/>
      <c r="O91" s="252"/>
      <c r="P91" s="252"/>
    </row>
    <row r="92" spans="1:16" ht="12.75">
      <c r="A92" s="253"/>
      <c r="B92" s="191"/>
      <c r="C92" s="191"/>
      <c r="D92" s="192"/>
      <c r="E92" s="193"/>
      <c r="F92" s="194"/>
      <c r="G92" s="195" t="s">
        <v>69</v>
      </c>
      <c r="H92" s="196"/>
      <c r="I92" s="196"/>
      <c r="J92" s="197"/>
      <c r="K92" s="197"/>
      <c r="L92" s="198"/>
      <c r="M92" s="199"/>
      <c r="N92" s="200"/>
      <c r="O92" s="200"/>
      <c r="P92" s="201"/>
    </row>
    <row r="93" spans="1:16" ht="12.75">
      <c r="A93" s="254"/>
      <c r="B93" s="202"/>
      <c r="C93" s="202"/>
      <c r="D93" s="203"/>
      <c r="E93" s="255"/>
      <c r="F93" s="205"/>
      <c r="G93" s="206" t="s">
        <v>145</v>
      </c>
      <c r="H93" s="206"/>
      <c r="I93" s="206"/>
      <c r="J93" s="207"/>
      <c r="K93" s="207"/>
      <c r="L93" s="201"/>
      <c r="M93" s="202"/>
      <c r="N93" s="199" t="s">
        <v>145</v>
      </c>
      <c r="O93" s="200"/>
      <c r="P93" s="201"/>
    </row>
    <row r="94" spans="1:16" ht="12.75">
      <c r="A94" s="210" t="s">
        <v>1</v>
      </c>
      <c r="B94" s="208" t="s">
        <v>2</v>
      </c>
      <c r="C94" s="208" t="s">
        <v>146</v>
      </c>
      <c r="D94" s="203"/>
      <c r="E94" s="203"/>
      <c r="F94" s="203" t="s">
        <v>453</v>
      </c>
      <c r="G94" s="203" t="s">
        <v>6</v>
      </c>
      <c r="H94" s="209" t="s">
        <v>148</v>
      </c>
      <c r="I94" s="203" t="s">
        <v>149</v>
      </c>
      <c r="J94" s="209" t="s">
        <v>150</v>
      </c>
      <c r="K94" s="203" t="s">
        <v>151</v>
      </c>
      <c r="L94" s="210" t="s">
        <v>6</v>
      </c>
      <c r="M94" s="210" t="s">
        <v>151</v>
      </c>
      <c r="N94" s="211"/>
      <c r="O94" s="177" t="s">
        <v>145</v>
      </c>
      <c r="P94" s="177"/>
    </row>
    <row r="95" spans="1:16" ht="12.75">
      <c r="A95" s="210"/>
      <c r="B95" s="208"/>
      <c r="C95" s="208"/>
      <c r="D95" s="203" t="s">
        <v>68</v>
      </c>
      <c r="E95" s="203" t="s">
        <v>6</v>
      </c>
      <c r="F95" s="203" t="s">
        <v>152</v>
      </c>
      <c r="G95" s="203" t="s">
        <v>153</v>
      </c>
      <c r="H95" s="209" t="s">
        <v>154</v>
      </c>
      <c r="I95" s="203" t="s">
        <v>155</v>
      </c>
      <c r="J95" s="209" t="s">
        <v>156</v>
      </c>
      <c r="K95" s="203" t="s">
        <v>292</v>
      </c>
      <c r="L95" s="210" t="s">
        <v>235</v>
      </c>
      <c r="M95" s="210" t="s">
        <v>157</v>
      </c>
      <c r="N95" s="212" t="s">
        <v>297</v>
      </c>
      <c r="O95" s="210" t="s">
        <v>301</v>
      </c>
      <c r="P95" s="210" t="s">
        <v>305</v>
      </c>
    </row>
    <row r="96" spans="1:16" ht="12.75">
      <c r="A96" s="210"/>
      <c r="B96" s="208"/>
      <c r="C96" s="208"/>
      <c r="D96" s="203" t="s">
        <v>473</v>
      </c>
      <c r="E96" s="203" t="s">
        <v>158</v>
      </c>
      <c r="F96" s="203" t="s">
        <v>159</v>
      </c>
      <c r="G96" s="203" t="s">
        <v>454</v>
      </c>
      <c r="H96" s="209" t="s">
        <v>158</v>
      </c>
      <c r="I96" s="203" t="s">
        <v>161</v>
      </c>
      <c r="J96" s="209" t="s">
        <v>455</v>
      </c>
      <c r="K96" s="203" t="s">
        <v>293</v>
      </c>
      <c r="L96" s="210" t="s">
        <v>295</v>
      </c>
      <c r="M96" s="210"/>
      <c r="N96" s="211" t="s">
        <v>298</v>
      </c>
      <c r="O96" s="210" t="s">
        <v>302</v>
      </c>
      <c r="P96" s="210" t="s">
        <v>306</v>
      </c>
    </row>
    <row r="97" spans="1:16" ht="12.75">
      <c r="A97" s="210"/>
      <c r="B97" s="208"/>
      <c r="C97" s="208"/>
      <c r="D97" s="203" t="s">
        <v>309</v>
      </c>
      <c r="E97" s="203"/>
      <c r="F97" s="203" t="s">
        <v>163</v>
      </c>
      <c r="G97" s="203" t="s">
        <v>164</v>
      </c>
      <c r="H97" s="209"/>
      <c r="I97" s="203" t="s">
        <v>165</v>
      </c>
      <c r="J97" s="209" t="s">
        <v>166</v>
      </c>
      <c r="K97" s="203" t="s">
        <v>294</v>
      </c>
      <c r="L97" s="210" t="s">
        <v>296</v>
      </c>
      <c r="M97" s="210"/>
      <c r="N97" s="211" t="s">
        <v>456</v>
      </c>
      <c r="O97" s="210" t="s">
        <v>166</v>
      </c>
      <c r="P97" s="210" t="s">
        <v>307</v>
      </c>
    </row>
    <row r="98" spans="1:16" ht="12.75">
      <c r="A98" s="210"/>
      <c r="B98" s="208"/>
      <c r="C98" s="208"/>
      <c r="D98" s="203"/>
      <c r="E98" s="203"/>
      <c r="F98" s="203"/>
      <c r="G98" s="203"/>
      <c r="H98" s="209"/>
      <c r="I98" s="203"/>
      <c r="J98" s="209" t="s">
        <v>167</v>
      </c>
      <c r="K98" s="203"/>
      <c r="L98" s="210"/>
      <c r="M98" s="210"/>
      <c r="N98" s="211" t="s">
        <v>457</v>
      </c>
      <c r="O98" s="210" t="s">
        <v>303</v>
      </c>
      <c r="P98" s="210" t="s">
        <v>308</v>
      </c>
    </row>
    <row r="99" spans="1:16" ht="12.75">
      <c r="A99" s="210"/>
      <c r="B99" s="208"/>
      <c r="C99" s="208"/>
      <c r="D99" s="203"/>
      <c r="E99" s="203"/>
      <c r="F99" s="203"/>
      <c r="G99" s="203"/>
      <c r="H99" s="209"/>
      <c r="I99" s="203"/>
      <c r="J99" s="209" t="s">
        <v>304</v>
      </c>
      <c r="K99" s="203"/>
      <c r="L99" s="210"/>
      <c r="M99" s="210"/>
      <c r="N99" s="211"/>
      <c r="O99" s="203" t="s">
        <v>304</v>
      </c>
      <c r="P99" s="210"/>
    </row>
    <row r="100" spans="1:16" ht="12.75">
      <c r="A100" s="215"/>
      <c r="B100" s="213"/>
      <c r="C100" s="213"/>
      <c r="D100" s="214"/>
      <c r="E100" s="214"/>
      <c r="F100" s="214"/>
      <c r="G100" s="214"/>
      <c r="H100" s="209"/>
      <c r="I100" s="214"/>
      <c r="J100" s="209" t="s">
        <v>168</v>
      </c>
      <c r="K100" s="214"/>
      <c r="L100" s="215"/>
      <c r="M100" s="215"/>
      <c r="N100" s="216"/>
      <c r="O100" s="214" t="s">
        <v>168</v>
      </c>
      <c r="P100" s="215"/>
    </row>
    <row r="101" spans="1:16" ht="12.75">
      <c r="A101" s="215">
        <v>1</v>
      </c>
      <c r="B101" s="215">
        <v>2</v>
      </c>
      <c r="C101" s="88">
        <v>3</v>
      </c>
      <c r="D101" s="89">
        <v>4</v>
      </c>
      <c r="E101" s="89">
        <v>5</v>
      </c>
      <c r="F101" s="89">
        <v>6</v>
      </c>
      <c r="G101" s="89">
        <v>7</v>
      </c>
      <c r="H101" s="89">
        <v>8</v>
      </c>
      <c r="I101" s="89">
        <v>9</v>
      </c>
      <c r="J101" s="89">
        <v>10</v>
      </c>
      <c r="K101" s="89">
        <v>11</v>
      </c>
      <c r="L101" s="88">
        <v>12</v>
      </c>
      <c r="M101" s="88">
        <v>13</v>
      </c>
      <c r="N101" s="88">
        <v>14</v>
      </c>
      <c r="O101" s="88">
        <v>15</v>
      </c>
      <c r="P101" s="88">
        <v>16</v>
      </c>
    </row>
    <row r="102" spans="1:16" ht="12.75">
      <c r="A102" s="267"/>
      <c r="B102" s="271">
        <v>80146</v>
      </c>
      <c r="C102" s="231" t="s">
        <v>195</v>
      </c>
      <c r="D102" s="233">
        <f>SUM(D103:D107)</f>
        <v>70368</v>
      </c>
      <c r="E102" s="233">
        <f>SUM(E103:E107)</f>
        <v>70368</v>
      </c>
      <c r="F102" s="233">
        <v>0</v>
      </c>
      <c r="G102" s="233">
        <f>SUM(G103:G107)</f>
        <v>70368</v>
      </c>
      <c r="H102" s="233">
        <v>0</v>
      </c>
      <c r="I102" s="233">
        <v>0</v>
      </c>
      <c r="J102" s="229">
        <v>0</v>
      </c>
      <c r="K102" s="234">
        <v>0</v>
      </c>
      <c r="L102" s="234">
        <v>0</v>
      </c>
      <c r="M102" s="237">
        <v>0</v>
      </c>
      <c r="N102" s="237">
        <v>0</v>
      </c>
      <c r="O102" s="237">
        <v>0</v>
      </c>
      <c r="P102" s="237">
        <v>0</v>
      </c>
    </row>
    <row r="103" spans="1:16" ht="12.75">
      <c r="A103" s="273"/>
      <c r="B103" s="273"/>
      <c r="C103" s="239" t="s">
        <v>358</v>
      </c>
      <c r="D103" s="240">
        <f>E103</f>
        <v>15742</v>
      </c>
      <c r="E103" s="240">
        <f>G103</f>
        <v>15742</v>
      </c>
      <c r="F103" s="240">
        <v>0</v>
      </c>
      <c r="G103" s="240">
        <v>15742</v>
      </c>
      <c r="H103" s="240">
        <v>0</v>
      </c>
      <c r="I103" s="240">
        <v>0</v>
      </c>
      <c r="J103" s="242">
        <v>0</v>
      </c>
      <c r="K103" s="242">
        <v>0</v>
      </c>
      <c r="L103" s="242">
        <v>0</v>
      </c>
      <c r="M103" s="235">
        <v>0</v>
      </c>
      <c r="N103" s="235">
        <v>0</v>
      </c>
      <c r="O103" s="235">
        <v>0</v>
      </c>
      <c r="P103" s="235">
        <v>0</v>
      </c>
    </row>
    <row r="104" spans="1:16" ht="12.75">
      <c r="A104" s="273"/>
      <c r="B104" s="273"/>
      <c r="C104" s="239" t="s">
        <v>314</v>
      </c>
      <c r="D104" s="240">
        <f>E104</f>
        <v>9023</v>
      </c>
      <c r="E104" s="240">
        <f>G104</f>
        <v>9023</v>
      </c>
      <c r="F104" s="240">
        <v>0</v>
      </c>
      <c r="G104" s="240">
        <v>9023</v>
      </c>
      <c r="H104" s="240">
        <v>0</v>
      </c>
      <c r="I104" s="240">
        <v>0</v>
      </c>
      <c r="J104" s="242">
        <v>0</v>
      </c>
      <c r="K104" s="242">
        <v>0</v>
      </c>
      <c r="L104" s="242">
        <v>0</v>
      </c>
      <c r="M104" s="235">
        <v>0</v>
      </c>
      <c r="N104" s="235">
        <v>0</v>
      </c>
      <c r="O104" s="235">
        <v>0</v>
      </c>
      <c r="P104" s="235">
        <v>0</v>
      </c>
    </row>
    <row r="105" spans="1:16" ht="12.75">
      <c r="A105" s="273"/>
      <c r="B105" s="273"/>
      <c r="C105" s="239" t="s">
        <v>191</v>
      </c>
      <c r="D105" s="240">
        <f>E105</f>
        <v>12098</v>
      </c>
      <c r="E105" s="240">
        <f>G105</f>
        <v>12098</v>
      </c>
      <c r="F105" s="240">
        <v>0</v>
      </c>
      <c r="G105" s="240">
        <v>12098</v>
      </c>
      <c r="H105" s="240">
        <v>0</v>
      </c>
      <c r="I105" s="240">
        <v>0</v>
      </c>
      <c r="J105" s="242">
        <v>0</v>
      </c>
      <c r="K105" s="242">
        <v>0</v>
      </c>
      <c r="L105" s="242">
        <v>0</v>
      </c>
      <c r="M105" s="235">
        <v>0</v>
      </c>
      <c r="N105" s="235">
        <v>0</v>
      </c>
      <c r="O105" s="235">
        <v>0</v>
      </c>
      <c r="P105" s="235">
        <v>0</v>
      </c>
    </row>
    <row r="106" spans="1:16" ht="12.75">
      <c r="A106" s="273"/>
      <c r="B106" s="273"/>
      <c r="C106" s="239" t="s">
        <v>194</v>
      </c>
      <c r="D106" s="240">
        <f>E106</f>
        <v>22950</v>
      </c>
      <c r="E106" s="240">
        <f>G106</f>
        <v>22950</v>
      </c>
      <c r="F106" s="240">
        <v>0</v>
      </c>
      <c r="G106" s="240">
        <v>22950</v>
      </c>
      <c r="H106" s="240">
        <v>0</v>
      </c>
      <c r="I106" s="240">
        <v>0</v>
      </c>
      <c r="J106" s="242">
        <v>0</v>
      </c>
      <c r="K106" s="242">
        <v>0</v>
      </c>
      <c r="L106" s="242">
        <v>0</v>
      </c>
      <c r="M106" s="235">
        <v>0</v>
      </c>
      <c r="N106" s="235">
        <v>0</v>
      </c>
      <c r="O106" s="235">
        <v>0</v>
      </c>
      <c r="P106" s="235">
        <v>0</v>
      </c>
    </row>
    <row r="107" spans="1:16" ht="12.75">
      <c r="A107" s="273"/>
      <c r="B107" s="275"/>
      <c r="C107" s="239" t="s">
        <v>361</v>
      </c>
      <c r="D107" s="240">
        <f>E107</f>
        <v>10555</v>
      </c>
      <c r="E107" s="240">
        <f>G107</f>
        <v>10555</v>
      </c>
      <c r="F107" s="240">
        <v>0</v>
      </c>
      <c r="G107" s="240">
        <v>10555</v>
      </c>
      <c r="H107" s="240">
        <v>0</v>
      </c>
      <c r="I107" s="240">
        <v>0</v>
      </c>
      <c r="J107" s="242">
        <v>0</v>
      </c>
      <c r="K107" s="242">
        <v>0</v>
      </c>
      <c r="L107" s="242">
        <v>0</v>
      </c>
      <c r="M107" s="235">
        <v>0</v>
      </c>
      <c r="N107" s="235">
        <v>0</v>
      </c>
      <c r="O107" s="235">
        <v>0</v>
      </c>
      <c r="P107" s="235">
        <v>0</v>
      </c>
    </row>
    <row r="108" spans="1:16" ht="12.75">
      <c r="A108" s="273"/>
      <c r="B108" s="283">
        <v>80150</v>
      </c>
      <c r="C108" s="231" t="s">
        <v>407</v>
      </c>
      <c r="D108" s="233"/>
      <c r="E108" s="233"/>
      <c r="F108" s="233"/>
      <c r="G108" s="233"/>
      <c r="H108" s="233"/>
      <c r="I108" s="233"/>
      <c r="J108" s="234"/>
      <c r="K108" s="234"/>
      <c r="L108" s="234"/>
      <c r="M108" s="237"/>
      <c r="N108" s="237"/>
      <c r="O108" s="237"/>
      <c r="P108" s="237"/>
    </row>
    <row r="109" spans="1:16" ht="12.75">
      <c r="A109" s="273"/>
      <c r="B109" s="284"/>
      <c r="C109" s="231" t="s">
        <v>408</v>
      </c>
      <c r="D109" s="233"/>
      <c r="E109" s="233"/>
      <c r="F109" s="233"/>
      <c r="G109" s="233"/>
      <c r="H109" s="233"/>
      <c r="I109" s="233"/>
      <c r="J109" s="234"/>
      <c r="K109" s="234"/>
      <c r="L109" s="234"/>
      <c r="M109" s="237"/>
      <c r="N109" s="237"/>
      <c r="O109" s="237"/>
      <c r="P109" s="237"/>
    </row>
    <row r="110" spans="1:16" ht="12.75">
      <c r="A110" s="273"/>
      <c r="B110" s="284"/>
      <c r="C110" s="231" t="s">
        <v>409</v>
      </c>
      <c r="D110" s="233"/>
      <c r="E110" s="233"/>
      <c r="F110" s="233"/>
      <c r="G110" s="233"/>
      <c r="H110" s="233"/>
      <c r="I110" s="233"/>
      <c r="J110" s="234"/>
      <c r="K110" s="234"/>
      <c r="L110" s="234"/>
      <c r="M110" s="237"/>
      <c r="N110" s="237"/>
      <c r="O110" s="237"/>
      <c r="P110" s="237"/>
    </row>
    <row r="111" spans="1:16" ht="12.75">
      <c r="A111" s="273"/>
      <c r="B111" s="284"/>
      <c r="C111" s="231" t="s">
        <v>458</v>
      </c>
      <c r="D111" s="233"/>
      <c r="E111" s="233"/>
      <c r="F111" s="233"/>
      <c r="G111" s="233"/>
      <c r="H111" s="233"/>
      <c r="I111" s="233"/>
      <c r="J111" s="234"/>
      <c r="K111" s="234"/>
      <c r="L111" s="234"/>
      <c r="M111" s="237"/>
      <c r="N111" s="237"/>
      <c r="O111" s="237"/>
      <c r="P111" s="237"/>
    </row>
    <row r="112" spans="1:16" ht="12.75">
      <c r="A112" s="273"/>
      <c r="B112" s="284"/>
      <c r="C112" s="231" t="s">
        <v>410</v>
      </c>
      <c r="D112" s="233"/>
      <c r="E112" s="233"/>
      <c r="F112" s="233"/>
      <c r="G112" s="233"/>
      <c r="H112" s="233"/>
      <c r="I112" s="233"/>
      <c r="J112" s="234"/>
      <c r="K112" s="234"/>
      <c r="L112" s="234"/>
      <c r="M112" s="237"/>
      <c r="N112" s="237"/>
      <c r="O112" s="237"/>
      <c r="P112" s="237"/>
    </row>
    <row r="113" spans="1:16" ht="12.75">
      <c r="A113" s="273"/>
      <c r="B113" s="284"/>
      <c r="C113" s="231" t="s">
        <v>459</v>
      </c>
      <c r="D113" s="233">
        <f>E113+M113</f>
        <v>327129</v>
      </c>
      <c r="E113" s="233">
        <f>E114+E115+E116</f>
        <v>327129</v>
      </c>
      <c r="F113" s="233">
        <f>F114+F115+F116</f>
        <v>247657</v>
      </c>
      <c r="G113" s="233">
        <f>G114+G115+G116</f>
        <v>79180</v>
      </c>
      <c r="H113" s="233">
        <v>0</v>
      </c>
      <c r="I113" s="233">
        <f>I114+I115+I116</f>
        <v>292</v>
      </c>
      <c r="J113" s="234">
        <v>0</v>
      </c>
      <c r="K113" s="234">
        <v>0</v>
      </c>
      <c r="L113" s="234">
        <v>0</v>
      </c>
      <c r="M113" s="237">
        <v>0</v>
      </c>
      <c r="N113" s="237">
        <v>0</v>
      </c>
      <c r="O113" s="237">
        <v>0</v>
      </c>
      <c r="P113" s="237">
        <v>0</v>
      </c>
    </row>
    <row r="114" spans="1:16" ht="12.75">
      <c r="A114" s="273"/>
      <c r="B114" s="284"/>
      <c r="C114" s="239" t="s">
        <v>314</v>
      </c>
      <c r="D114" s="240">
        <f>E114</f>
        <v>14179</v>
      </c>
      <c r="E114" s="240">
        <f>SUM(F114:L114)</f>
        <v>14179</v>
      </c>
      <c r="F114" s="240">
        <v>14179</v>
      </c>
      <c r="G114" s="240">
        <v>0</v>
      </c>
      <c r="H114" s="240">
        <v>0</v>
      </c>
      <c r="I114" s="240">
        <v>0</v>
      </c>
      <c r="J114" s="242">
        <v>0</v>
      </c>
      <c r="K114" s="242">
        <v>0</v>
      </c>
      <c r="L114" s="242">
        <v>0</v>
      </c>
      <c r="M114" s="235">
        <v>0</v>
      </c>
      <c r="N114" s="235">
        <v>0</v>
      </c>
      <c r="O114" s="235">
        <v>0</v>
      </c>
      <c r="P114" s="235">
        <v>0</v>
      </c>
    </row>
    <row r="115" spans="1:16" ht="12.75">
      <c r="A115" s="273"/>
      <c r="B115" s="284"/>
      <c r="C115" s="239" t="s">
        <v>191</v>
      </c>
      <c r="D115" s="240">
        <f>E115</f>
        <v>80784</v>
      </c>
      <c r="E115" s="240">
        <f>SUM(F115:L115)</f>
        <v>80784</v>
      </c>
      <c r="F115" s="240">
        <v>69144</v>
      </c>
      <c r="G115" s="240">
        <v>11524</v>
      </c>
      <c r="H115" s="240">
        <v>0</v>
      </c>
      <c r="I115" s="240">
        <v>116</v>
      </c>
      <c r="J115" s="242">
        <v>0</v>
      </c>
      <c r="K115" s="242">
        <v>0</v>
      </c>
      <c r="L115" s="242">
        <v>0</v>
      </c>
      <c r="M115" s="235">
        <v>0</v>
      </c>
      <c r="N115" s="235">
        <v>0</v>
      </c>
      <c r="O115" s="235">
        <v>0</v>
      </c>
      <c r="P115" s="235">
        <v>0</v>
      </c>
    </row>
    <row r="116" spans="1:16" ht="12.75">
      <c r="A116" s="273"/>
      <c r="B116" s="284"/>
      <c r="C116" s="239" t="s">
        <v>194</v>
      </c>
      <c r="D116" s="240">
        <f>E116</f>
        <v>232166</v>
      </c>
      <c r="E116" s="240">
        <f>SUM(F116:L116)</f>
        <v>232166</v>
      </c>
      <c r="F116" s="240">
        <v>164334</v>
      </c>
      <c r="G116" s="240">
        <v>67656</v>
      </c>
      <c r="H116" s="240">
        <v>0</v>
      </c>
      <c r="I116" s="240">
        <v>176</v>
      </c>
      <c r="J116" s="242">
        <v>0</v>
      </c>
      <c r="K116" s="242">
        <v>0</v>
      </c>
      <c r="L116" s="242">
        <v>0</v>
      </c>
      <c r="M116" s="235">
        <v>0</v>
      </c>
      <c r="N116" s="235">
        <v>0</v>
      </c>
      <c r="O116" s="235">
        <v>0</v>
      </c>
      <c r="P116" s="235">
        <v>0</v>
      </c>
    </row>
    <row r="117" spans="1:16" ht="12.75">
      <c r="A117" s="267"/>
      <c r="B117" s="236">
        <v>80195</v>
      </c>
      <c r="C117" s="231" t="s">
        <v>176</v>
      </c>
      <c r="D117" s="233">
        <f>SUM(D118:D122)</f>
        <v>676383</v>
      </c>
      <c r="E117" s="233">
        <f>SUM(E118:E122)</f>
        <v>676383</v>
      </c>
      <c r="F117" s="233">
        <v>0</v>
      </c>
      <c r="G117" s="233">
        <f>SUM(G118:G122)</f>
        <v>676383</v>
      </c>
      <c r="H117" s="233">
        <v>0</v>
      </c>
      <c r="I117" s="233">
        <v>0</v>
      </c>
      <c r="J117" s="234">
        <v>0</v>
      </c>
      <c r="K117" s="234">
        <v>0</v>
      </c>
      <c r="L117" s="234">
        <v>0</v>
      </c>
      <c r="M117" s="237">
        <v>0</v>
      </c>
      <c r="N117" s="237">
        <v>0</v>
      </c>
      <c r="O117" s="237">
        <v>0</v>
      </c>
      <c r="P117" s="237">
        <v>0</v>
      </c>
    </row>
    <row r="118" spans="1:16" ht="12.75">
      <c r="A118" s="273"/>
      <c r="B118" s="284"/>
      <c r="C118" s="239" t="s">
        <v>358</v>
      </c>
      <c r="D118" s="240">
        <f>E118</f>
        <v>2645</v>
      </c>
      <c r="E118" s="240">
        <v>2645</v>
      </c>
      <c r="F118" s="240">
        <v>0</v>
      </c>
      <c r="G118" s="240">
        <v>2645</v>
      </c>
      <c r="H118" s="240">
        <v>0</v>
      </c>
      <c r="I118" s="240">
        <v>0</v>
      </c>
      <c r="J118" s="242">
        <v>0</v>
      </c>
      <c r="K118" s="242">
        <v>0</v>
      </c>
      <c r="L118" s="242">
        <v>0</v>
      </c>
      <c r="M118" s="235">
        <v>0</v>
      </c>
      <c r="N118" s="235">
        <v>0</v>
      </c>
      <c r="O118" s="235">
        <v>0</v>
      </c>
      <c r="P118" s="235">
        <v>0</v>
      </c>
    </row>
    <row r="119" spans="1:16" ht="12.75">
      <c r="A119" s="273"/>
      <c r="B119" s="284"/>
      <c r="C119" s="239" t="s">
        <v>314</v>
      </c>
      <c r="D119" s="240">
        <f>E119</f>
        <v>27498</v>
      </c>
      <c r="E119" s="240">
        <v>27498</v>
      </c>
      <c r="F119" s="240">
        <v>0</v>
      </c>
      <c r="G119" s="240">
        <v>27498</v>
      </c>
      <c r="H119" s="240">
        <v>0</v>
      </c>
      <c r="I119" s="240">
        <v>0</v>
      </c>
      <c r="J119" s="242">
        <v>0</v>
      </c>
      <c r="K119" s="242">
        <v>0</v>
      </c>
      <c r="L119" s="242">
        <v>0</v>
      </c>
      <c r="M119" s="235">
        <v>0</v>
      </c>
      <c r="N119" s="235">
        <v>0</v>
      </c>
      <c r="O119" s="235">
        <v>0</v>
      </c>
      <c r="P119" s="235">
        <v>0</v>
      </c>
    </row>
    <row r="120" spans="1:16" ht="12.75">
      <c r="A120" s="273"/>
      <c r="B120" s="284"/>
      <c r="C120" s="239" t="s">
        <v>191</v>
      </c>
      <c r="D120" s="240">
        <f>E120</f>
        <v>24100</v>
      </c>
      <c r="E120" s="240">
        <v>24100</v>
      </c>
      <c r="F120" s="240">
        <v>0</v>
      </c>
      <c r="G120" s="240">
        <v>24100</v>
      </c>
      <c r="H120" s="240">
        <v>0</v>
      </c>
      <c r="I120" s="240">
        <v>0</v>
      </c>
      <c r="J120" s="242">
        <v>0</v>
      </c>
      <c r="K120" s="242">
        <v>0</v>
      </c>
      <c r="L120" s="242">
        <v>0</v>
      </c>
      <c r="M120" s="235">
        <v>0</v>
      </c>
      <c r="N120" s="235">
        <v>0</v>
      </c>
      <c r="O120" s="235">
        <v>0</v>
      </c>
      <c r="P120" s="235">
        <v>0</v>
      </c>
    </row>
    <row r="121" spans="1:16" ht="12.75">
      <c r="A121" s="273"/>
      <c r="B121" s="284"/>
      <c r="C121" s="239" t="s">
        <v>194</v>
      </c>
      <c r="D121" s="240">
        <f>E121</f>
        <v>43390</v>
      </c>
      <c r="E121" s="240">
        <v>43390</v>
      </c>
      <c r="F121" s="240">
        <v>0</v>
      </c>
      <c r="G121" s="240">
        <v>43390</v>
      </c>
      <c r="H121" s="240">
        <v>0</v>
      </c>
      <c r="I121" s="240">
        <v>0</v>
      </c>
      <c r="J121" s="242">
        <v>0</v>
      </c>
      <c r="K121" s="242">
        <v>0</v>
      </c>
      <c r="L121" s="242">
        <v>0</v>
      </c>
      <c r="M121" s="235">
        <v>0</v>
      </c>
      <c r="N121" s="235">
        <v>0</v>
      </c>
      <c r="O121" s="235">
        <v>0</v>
      </c>
      <c r="P121" s="235">
        <v>0</v>
      </c>
    </row>
    <row r="122" spans="1:16" ht="12.75">
      <c r="A122" s="273"/>
      <c r="B122" s="284"/>
      <c r="C122" s="239" t="s">
        <v>411</v>
      </c>
      <c r="D122" s="240">
        <f>E122</f>
        <v>578750</v>
      </c>
      <c r="E122" s="240">
        <v>578750</v>
      </c>
      <c r="F122" s="240">
        <v>0</v>
      </c>
      <c r="G122" s="240">
        <v>578750</v>
      </c>
      <c r="H122" s="240">
        <v>0</v>
      </c>
      <c r="I122" s="240">
        <v>0</v>
      </c>
      <c r="J122" s="242">
        <v>0</v>
      </c>
      <c r="K122" s="242">
        <v>0</v>
      </c>
      <c r="L122" s="242">
        <v>0</v>
      </c>
      <c r="M122" s="235">
        <v>0</v>
      </c>
      <c r="N122" s="235">
        <v>0</v>
      </c>
      <c r="O122" s="235">
        <v>0</v>
      </c>
      <c r="P122" s="235">
        <v>0</v>
      </c>
    </row>
    <row r="123" spans="1:16" s="10" customFormat="1" ht="12.75">
      <c r="A123" s="623">
        <v>851</v>
      </c>
      <c r="B123" s="623"/>
      <c r="C123" s="623" t="s">
        <v>123</v>
      </c>
      <c r="D123" s="624">
        <f>E123+M123</f>
        <v>3717252</v>
      </c>
      <c r="E123" s="624">
        <f>E124+E125+E128+E131</f>
        <v>3348252</v>
      </c>
      <c r="F123" s="624">
        <v>0</v>
      </c>
      <c r="G123" s="624">
        <f>G124+G125+G128</f>
        <v>2508843</v>
      </c>
      <c r="H123" s="624">
        <v>0</v>
      </c>
      <c r="I123" s="624">
        <v>0</v>
      </c>
      <c r="J123" s="614">
        <f>J131</f>
        <v>839409</v>
      </c>
      <c r="K123" s="614">
        <f>K124</f>
        <v>0</v>
      </c>
      <c r="L123" s="614">
        <v>0</v>
      </c>
      <c r="M123" s="614">
        <v>369000</v>
      </c>
      <c r="N123" s="642">
        <v>369000</v>
      </c>
      <c r="O123" s="642">
        <v>0</v>
      </c>
      <c r="P123" s="642">
        <v>0</v>
      </c>
    </row>
    <row r="124" spans="1:16" s="10" customFormat="1" ht="12.75">
      <c r="A124" s="271"/>
      <c r="B124" s="231">
        <v>85111</v>
      </c>
      <c r="C124" s="231" t="s">
        <v>279</v>
      </c>
      <c r="D124" s="233">
        <f>E124+M124</f>
        <v>702843</v>
      </c>
      <c r="E124" s="233">
        <v>333843</v>
      </c>
      <c r="F124" s="233">
        <v>0</v>
      </c>
      <c r="G124" s="233">
        <v>333843</v>
      </c>
      <c r="H124" s="233">
        <v>0</v>
      </c>
      <c r="I124" s="233">
        <v>0</v>
      </c>
      <c r="J124" s="234">
        <v>0</v>
      </c>
      <c r="K124" s="234">
        <v>0</v>
      </c>
      <c r="L124" s="234">
        <v>0</v>
      </c>
      <c r="M124" s="234">
        <v>369000</v>
      </c>
      <c r="N124" s="287">
        <v>369000</v>
      </c>
      <c r="O124" s="287">
        <v>0</v>
      </c>
      <c r="P124" s="287">
        <v>0</v>
      </c>
    </row>
    <row r="125" spans="1:16" s="10" customFormat="1" ht="12.75">
      <c r="A125" s="265"/>
      <c r="B125" s="236">
        <v>85117</v>
      </c>
      <c r="C125" s="231" t="s">
        <v>377</v>
      </c>
      <c r="D125" s="233">
        <v>10000</v>
      </c>
      <c r="E125" s="233">
        <v>10000</v>
      </c>
      <c r="F125" s="233"/>
      <c r="G125" s="233">
        <v>10000</v>
      </c>
      <c r="H125" s="233">
        <v>0</v>
      </c>
      <c r="I125" s="233">
        <v>0</v>
      </c>
      <c r="J125" s="234">
        <v>0</v>
      </c>
      <c r="K125" s="234">
        <v>0</v>
      </c>
      <c r="L125" s="234">
        <v>0</v>
      </c>
      <c r="M125" s="234">
        <v>0</v>
      </c>
      <c r="N125" s="287">
        <v>0</v>
      </c>
      <c r="O125" s="288">
        <v>0</v>
      </c>
      <c r="P125" s="287">
        <v>0</v>
      </c>
    </row>
    <row r="126" spans="1:16" ht="12.75">
      <c r="A126" s="572"/>
      <c r="B126" s="236">
        <v>85156</v>
      </c>
      <c r="C126" s="231" t="s">
        <v>376</v>
      </c>
      <c r="D126" s="233"/>
      <c r="E126" s="233"/>
      <c r="F126" s="233"/>
      <c r="G126" s="233"/>
      <c r="H126" s="233"/>
      <c r="I126" s="233"/>
      <c r="J126" s="234"/>
      <c r="K126" s="234"/>
      <c r="L126" s="234"/>
      <c r="M126" s="234"/>
      <c r="N126" s="235"/>
      <c r="O126" s="235"/>
      <c r="P126" s="235"/>
    </row>
    <row r="127" spans="1:16" ht="12.75">
      <c r="A127" s="572"/>
      <c r="B127" s="283"/>
      <c r="C127" s="231" t="s">
        <v>197</v>
      </c>
      <c r="D127" s="233"/>
      <c r="E127" s="233"/>
      <c r="F127" s="233"/>
      <c r="G127" s="233"/>
      <c r="H127" s="233"/>
      <c r="I127" s="233"/>
      <c r="J127" s="229"/>
      <c r="K127" s="234"/>
      <c r="L127" s="234"/>
      <c r="M127" s="234"/>
      <c r="N127" s="237"/>
      <c r="O127" s="237"/>
      <c r="P127" s="237"/>
    </row>
    <row r="128" spans="1:16" ht="12.75">
      <c r="A128" s="572"/>
      <c r="B128" s="283"/>
      <c r="C128" s="231" t="s">
        <v>198</v>
      </c>
      <c r="D128" s="233">
        <f>D129+D130</f>
        <v>2165000</v>
      </c>
      <c r="E128" s="233">
        <v>2165000</v>
      </c>
      <c r="F128" s="233">
        <v>0</v>
      </c>
      <c r="G128" s="233">
        <f>G129+G130</f>
        <v>2165000</v>
      </c>
      <c r="H128" s="233">
        <v>0</v>
      </c>
      <c r="I128" s="233">
        <f>I129+I130</f>
        <v>0</v>
      </c>
      <c r="J128" s="229">
        <v>0</v>
      </c>
      <c r="K128" s="234">
        <v>0</v>
      </c>
      <c r="L128" s="234">
        <v>0</v>
      </c>
      <c r="M128" s="234">
        <v>0</v>
      </c>
      <c r="N128" s="237">
        <v>0</v>
      </c>
      <c r="O128" s="237">
        <v>0</v>
      </c>
      <c r="P128" s="237">
        <v>0</v>
      </c>
    </row>
    <row r="129" spans="1:16" ht="12.75">
      <c r="A129" s="254"/>
      <c r="B129" s="299"/>
      <c r="C129" s="239" t="s">
        <v>199</v>
      </c>
      <c r="D129" s="592">
        <f>E129</f>
        <v>2140000</v>
      </c>
      <c r="E129" s="592">
        <v>2140000</v>
      </c>
      <c r="F129" s="592">
        <v>0</v>
      </c>
      <c r="G129" s="592">
        <v>2140000</v>
      </c>
      <c r="H129" s="592">
        <v>0</v>
      </c>
      <c r="I129" s="592">
        <v>0</v>
      </c>
      <c r="J129" s="263">
        <v>0</v>
      </c>
      <c r="K129" s="263">
        <v>0</v>
      </c>
      <c r="L129" s="263">
        <v>0</v>
      </c>
      <c r="M129" s="263">
        <v>0</v>
      </c>
      <c r="N129" s="593">
        <v>0</v>
      </c>
      <c r="O129" s="593">
        <v>0</v>
      </c>
      <c r="P129" s="593">
        <v>0</v>
      </c>
    </row>
    <row r="130" spans="1:16" ht="12.75">
      <c r="A130" s="254"/>
      <c r="B130" s="298"/>
      <c r="C130" s="239" t="s">
        <v>368</v>
      </c>
      <c r="D130" s="592">
        <f>E130</f>
        <v>25000</v>
      </c>
      <c r="E130" s="592">
        <v>25000</v>
      </c>
      <c r="F130" s="592">
        <v>0</v>
      </c>
      <c r="G130" s="592">
        <v>25000</v>
      </c>
      <c r="H130" s="592">
        <v>0</v>
      </c>
      <c r="I130" s="592">
        <v>0</v>
      </c>
      <c r="J130" s="263">
        <v>0</v>
      </c>
      <c r="K130" s="263">
        <v>0</v>
      </c>
      <c r="L130" s="263">
        <v>0</v>
      </c>
      <c r="M130" s="263">
        <v>0</v>
      </c>
      <c r="N130" s="593">
        <v>0</v>
      </c>
      <c r="O130" s="593">
        <v>0</v>
      </c>
      <c r="P130" s="593">
        <v>0</v>
      </c>
    </row>
    <row r="131" spans="1:16" ht="12.75">
      <c r="A131" s="336"/>
      <c r="B131" s="238">
        <v>85195</v>
      </c>
      <c r="C131" s="231" t="s">
        <v>210</v>
      </c>
      <c r="D131" s="233">
        <f>E131</f>
        <v>839409</v>
      </c>
      <c r="E131" s="233">
        <f>SUM(F131:L131)</f>
        <v>839409</v>
      </c>
      <c r="F131" s="233">
        <v>0</v>
      </c>
      <c r="G131" s="233">
        <v>0</v>
      </c>
      <c r="H131" s="233">
        <v>0</v>
      </c>
      <c r="I131" s="233">
        <v>0</v>
      </c>
      <c r="J131" s="234">
        <v>839409</v>
      </c>
      <c r="K131" s="234">
        <v>0</v>
      </c>
      <c r="L131" s="234">
        <v>0</v>
      </c>
      <c r="M131" s="234">
        <v>0</v>
      </c>
      <c r="N131" s="237">
        <v>0</v>
      </c>
      <c r="O131" s="237">
        <v>0</v>
      </c>
      <c r="P131" s="237">
        <v>0</v>
      </c>
    </row>
    <row r="132" spans="1:16" ht="12.75">
      <c r="A132" s="188"/>
      <c r="B132" s="249"/>
      <c r="C132" s="249"/>
      <c r="D132" s="250"/>
      <c r="E132" s="250"/>
      <c r="F132" s="250"/>
      <c r="G132" s="250"/>
      <c r="H132" s="250"/>
      <c r="I132" s="250"/>
      <c r="J132" s="251"/>
      <c r="K132" s="251"/>
      <c r="L132" s="251"/>
      <c r="M132" s="251"/>
      <c r="N132" s="583"/>
      <c r="O132" s="583"/>
      <c r="P132" s="583"/>
    </row>
    <row r="133" spans="1:16" ht="12.75">
      <c r="A133" s="188"/>
      <c r="B133" s="249"/>
      <c r="C133" s="249"/>
      <c r="D133" s="250"/>
      <c r="E133" s="250"/>
      <c r="F133" s="250"/>
      <c r="G133" s="250"/>
      <c r="H133" s="250"/>
      <c r="I133" s="250"/>
      <c r="J133" s="251"/>
      <c r="K133" s="251"/>
      <c r="L133" s="251"/>
      <c r="M133" s="251"/>
      <c r="N133" s="583"/>
      <c r="O133" s="583"/>
      <c r="P133" s="583"/>
    </row>
    <row r="134" spans="1:16" ht="12.75">
      <c r="A134" s="188"/>
      <c r="B134" s="249"/>
      <c r="C134" s="249"/>
      <c r="D134" s="250"/>
      <c r="E134" s="250"/>
      <c r="F134" s="250"/>
      <c r="G134" s="250"/>
      <c r="H134" s="250"/>
      <c r="I134" s="250"/>
      <c r="J134" s="251"/>
      <c r="K134" s="251"/>
      <c r="L134" s="251"/>
      <c r="M134" s="251"/>
      <c r="N134" s="583"/>
      <c r="O134" s="583"/>
      <c r="P134" s="583"/>
    </row>
    <row r="135" spans="1:16" ht="12.75">
      <c r="A135" s="188"/>
      <c r="B135" s="249"/>
      <c r="C135" s="249"/>
      <c r="D135" s="250"/>
      <c r="E135" s="250"/>
      <c r="F135" s="250"/>
      <c r="G135" s="250"/>
      <c r="H135" s="278" t="s">
        <v>464</v>
      </c>
      <c r="I135" s="250"/>
      <c r="J135" s="251"/>
      <c r="K135" s="251"/>
      <c r="L135" s="251"/>
      <c r="M135" s="251"/>
      <c r="N135" s="583"/>
      <c r="O135" s="583"/>
      <c r="P135" s="583"/>
    </row>
    <row r="136" spans="1:16" ht="12.75">
      <c r="A136" s="188"/>
      <c r="B136" s="249"/>
      <c r="C136" s="249"/>
      <c r="D136" s="250"/>
      <c r="E136" s="250"/>
      <c r="F136" s="250"/>
      <c r="G136" s="250"/>
      <c r="H136" s="250"/>
      <c r="I136" s="250"/>
      <c r="J136" s="251"/>
      <c r="K136" s="251"/>
      <c r="L136" s="251"/>
      <c r="M136" s="251"/>
      <c r="N136" s="583"/>
      <c r="O136" s="583"/>
      <c r="P136" s="583"/>
    </row>
    <row r="137" spans="1:16" ht="12.75">
      <c r="A137" s="253"/>
      <c r="B137" s="191"/>
      <c r="C137" s="191"/>
      <c r="D137" s="192"/>
      <c r="E137" s="193"/>
      <c r="F137" s="194"/>
      <c r="G137" s="195" t="s">
        <v>69</v>
      </c>
      <c r="H137" s="196"/>
      <c r="I137" s="196"/>
      <c r="J137" s="197"/>
      <c r="K137" s="197"/>
      <c r="L137" s="198"/>
      <c r="M137" s="199"/>
      <c r="N137" s="200"/>
      <c r="O137" s="200"/>
      <c r="P137" s="201"/>
    </row>
    <row r="138" spans="1:16" ht="12.75">
      <c r="A138" s="254"/>
      <c r="B138" s="202"/>
      <c r="C138" s="202"/>
      <c r="D138" s="203"/>
      <c r="E138" s="255"/>
      <c r="F138" s="205"/>
      <c r="G138" s="206" t="s">
        <v>145</v>
      </c>
      <c r="H138" s="206"/>
      <c r="I138" s="206"/>
      <c r="J138" s="207"/>
      <c r="K138" s="207"/>
      <c r="L138" s="201"/>
      <c r="M138" s="202"/>
      <c r="N138" s="199" t="s">
        <v>145</v>
      </c>
      <c r="O138" s="200"/>
      <c r="P138" s="201"/>
    </row>
    <row r="139" spans="1:16" ht="12.75">
      <c r="A139" s="210" t="s">
        <v>1</v>
      </c>
      <c r="B139" s="208" t="s">
        <v>2</v>
      </c>
      <c r="C139" s="208" t="s">
        <v>146</v>
      </c>
      <c r="D139" s="203"/>
      <c r="E139" s="203"/>
      <c r="F139" s="203" t="s">
        <v>147</v>
      </c>
      <c r="G139" s="203" t="s">
        <v>6</v>
      </c>
      <c r="H139" s="209" t="s">
        <v>148</v>
      </c>
      <c r="I139" s="203" t="s">
        <v>149</v>
      </c>
      <c r="J139" s="209" t="s">
        <v>150</v>
      </c>
      <c r="K139" s="203" t="s">
        <v>151</v>
      </c>
      <c r="L139" s="210" t="s">
        <v>6</v>
      </c>
      <c r="M139" s="210" t="s">
        <v>151</v>
      </c>
      <c r="N139" s="211"/>
      <c r="O139" s="177" t="s">
        <v>145</v>
      </c>
      <c r="P139" s="177"/>
    </row>
    <row r="140" spans="1:16" ht="12.75">
      <c r="A140" s="210"/>
      <c r="B140" s="208"/>
      <c r="C140" s="208"/>
      <c r="D140" s="203" t="s">
        <v>68</v>
      </c>
      <c r="E140" s="203" t="s">
        <v>6</v>
      </c>
      <c r="F140" s="203" t="s">
        <v>152</v>
      </c>
      <c r="G140" s="203" t="s">
        <v>153</v>
      </c>
      <c r="H140" s="209" t="s">
        <v>154</v>
      </c>
      <c r="I140" s="203" t="s">
        <v>155</v>
      </c>
      <c r="J140" s="209" t="s">
        <v>156</v>
      </c>
      <c r="K140" s="203" t="s">
        <v>292</v>
      </c>
      <c r="L140" s="210" t="s">
        <v>235</v>
      </c>
      <c r="M140" s="210" t="s">
        <v>157</v>
      </c>
      <c r="N140" s="212" t="s">
        <v>297</v>
      </c>
      <c r="O140" s="210" t="s">
        <v>301</v>
      </c>
      <c r="P140" s="210" t="s">
        <v>305</v>
      </c>
    </row>
    <row r="141" spans="1:16" ht="12.75">
      <c r="A141" s="210"/>
      <c r="B141" s="208"/>
      <c r="C141" s="208"/>
      <c r="D141" s="203" t="s">
        <v>473</v>
      </c>
      <c r="E141" s="203" t="s">
        <v>158</v>
      </c>
      <c r="F141" s="203" t="s">
        <v>159</v>
      </c>
      <c r="G141" s="203" t="s">
        <v>160</v>
      </c>
      <c r="H141" s="209" t="s">
        <v>158</v>
      </c>
      <c r="I141" s="203" t="s">
        <v>161</v>
      </c>
      <c r="J141" s="209" t="s">
        <v>162</v>
      </c>
      <c r="K141" s="203" t="s">
        <v>293</v>
      </c>
      <c r="L141" s="210" t="s">
        <v>295</v>
      </c>
      <c r="M141" s="210"/>
      <c r="N141" s="211" t="s">
        <v>298</v>
      </c>
      <c r="O141" s="210" t="s">
        <v>302</v>
      </c>
      <c r="P141" s="210" t="s">
        <v>306</v>
      </c>
    </row>
    <row r="142" spans="1:16" ht="12.75">
      <c r="A142" s="210"/>
      <c r="B142" s="208"/>
      <c r="C142" s="208"/>
      <c r="D142" s="203" t="s">
        <v>309</v>
      </c>
      <c r="E142" s="203"/>
      <c r="F142" s="203" t="s">
        <v>163</v>
      </c>
      <c r="G142" s="203" t="s">
        <v>164</v>
      </c>
      <c r="H142" s="209"/>
      <c r="I142" s="203" t="s">
        <v>165</v>
      </c>
      <c r="J142" s="209" t="s">
        <v>166</v>
      </c>
      <c r="K142" s="203" t="s">
        <v>294</v>
      </c>
      <c r="L142" s="210" t="s">
        <v>296</v>
      </c>
      <c r="M142" s="210"/>
      <c r="N142" s="211" t="s">
        <v>299</v>
      </c>
      <c r="O142" s="210" t="s">
        <v>166</v>
      </c>
      <c r="P142" s="210" t="s">
        <v>307</v>
      </c>
    </row>
    <row r="143" spans="1:16" ht="12.75">
      <c r="A143" s="210"/>
      <c r="B143" s="208"/>
      <c r="C143" s="208"/>
      <c r="D143" s="203"/>
      <c r="E143" s="203"/>
      <c r="F143" s="203"/>
      <c r="G143" s="203"/>
      <c r="H143" s="209"/>
      <c r="I143" s="203"/>
      <c r="J143" s="209" t="s">
        <v>167</v>
      </c>
      <c r="K143" s="203"/>
      <c r="L143" s="210"/>
      <c r="M143" s="210"/>
      <c r="N143" s="211" t="s">
        <v>300</v>
      </c>
      <c r="O143" s="210" t="s">
        <v>303</v>
      </c>
      <c r="P143" s="210" t="s">
        <v>308</v>
      </c>
    </row>
    <row r="144" spans="1:16" ht="12.75">
      <c r="A144" s="210"/>
      <c r="B144" s="208"/>
      <c r="C144" s="208"/>
      <c r="D144" s="203"/>
      <c r="E144" s="203"/>
      <c r="F144" s="203"/>
      <c r="G144" s="203"/>
      <c r="H144" s="209"/>
      <c r="I144" s="203"/>
      <c r="J144" s="209" t="s">
        <v>304</v>
      </c>
      <c r="K144" s="203"/>
      <c r="L144" s="210"/>
      <c r="M144" s="210"/>
      <c r="N144" s="211"/>
      <c r="O144" s="203" t="s">
        <v>304</v>
      </c>
      <c r="P144" s="210"/>
    </row>
    <row r="145" spans="1:16" ht="12.75">
      <c r="A145" s="215"/>
      <c r="B145" s="213"/>
      <c r="C145" s="213"/>
      <c r="D145" s="214"/>
      <c r="E145" s="214"/>
      <c r="F145" s="214"/>
      <c r="G145" s="214"/>
      <c r="H145" s="209"/>
      <c r="I145" s="214"/>
      <c r="J145" s="209" t="s">
        <v>168</v>
      </c>
      <c r="K145" s="214"/>
      <c r="L145" s="215"/>
      <c r="M145" s="215"/>
      <c r="N145" s="216"/>
      <c r="O145" s="214" t="s">
        <v>168</v>
      </c>
      <c r="P145" s="215"/>
    </row>
    <row r="146" spans="1:16" ht="12.75">
      <c r="A146" s="215">
        <v>1</v>
      </c>
      <c r="B146" s="215">
        <v>2</v>
      </c>
      <c r="C146" s="88">
        <v>3</v>
      </c>
      <c r="D146" s="89">
        <v>4</v>
      </c>
      <c r="E146" s="89">
        <v>5</v>
      </c>
      <c r="F146" s="89">
        <v>6</v>
      </c>
      <c r="G146" s="89">
        <v>7</v>
      </c>
      <c r="H146" s="89">
        <v>8</v>
      </c>
      <c r="I146" s="89">
        <v>9</v>
      </c>
      <c r="J146" s="89">
        <v>10</v>
      </c>
      <c r="K146" s="89">
        <v>11</v>
      </c>
      <c r="L146" s="88">
        <v>12</v>
      </c>
      <c r="M146" s="88">
        <v>13</v>
      </c>
      <c r="N146" s="88">
        <v>14</v>
      </c>
      <c r="O146" s="88">
        <v>15</v>
      </c>
      <c r="P146" s="88">
        <v>16</v>
      </c>
    </row>
    <row r="147" spans="1:16" ht="12.75">
      <c r="A147" s="626">
        <v>852</v>
      </c>
      <c r="B147" s="617"/>
      <c r="C147" s="623" t="s">
        <v>126</v>
      </c>
      <c r="D147" s="624">
        <f>D148+D152+D155+D158+D160+D162+D163</f>
        <v>11135091</v>
      </c>
      <c r="E147" s="641">
        <f>E148+E152+E155+E158+E160+E162+E163</f>
        <v>11135091</v>
      </c>
      <c r="F147" s="624">
        <f>F148+F152+F155+F160+F162+F158</f>
        <v>6299420</v>
      </c>
      <c r="G147" s="624">
        <f>G148+G152+G155+G158+G160+G162</f>
        <v>2956807</v>
      </c>
      <c r="H147" s="624">
        <f>H148+H152+H155+H158+H160+H162+H163</f>
        <v>103492</v>
      </c>
      <c r="I147" s="624">
        <f>I148+I152+I160+I155</f>
        <v>1775372</v>
      </c>
      <c r="J147" s="614">
        <v>0</v>
      </c>
      <c r="K147" s="614">
        <v>0</v>
      </c>
      <c r="L147" s="614">
        <v>0</v>
      </c>
      <c r="M147" s="614">
        <v>0</v>
      </c>
      <c r="N147" s="614"/>
      <c r="O147" s="614"/>
      <c r="P147" s="614"/>
    </row>
    <row r="148" spans="1:16" ht="12.75">
      <c r="A148" s="270"/>
      <c r="B148" s="236">
        <v>85201</v>
      </c>
      <c r="C148" s="231" t="s">
        <v>127</v>
      </c>
      <c r="D148" s="233">
        <f>SUM(D149:D151)</f>
        <v>2178751</v>
      </c>
      <c r="E148" s="233">
        <f>SUM(E149:E151)</f>
        <v>2178751</v>
      </c>
      <c r="F148" s="233">
        <f>F149</f>
        <v>1149720</v>
      </c>
      <c r="G148" s="233">
        <f>SUM(G149:G151)</f>
        <v>843453</v>
      </c>
      <c r="H148" s="233">
        <f>H151</f>
        <v>45356</v>
      </c>
      <c r="I148" s="233">
        <f>SUM(I149:I151)</f>
        <v>140222</v>
      </c>
      <c r="J148" s="234">
        <v>0</v>
      </c>
      <c r="K148" s="234">
        <v>0</v>
      </c>
      <c r="L148" s="234">
        <v>0</v>
      </c>
      <c r="M148" s="234">
        <v>0</v>
      </c>
      <c r="N148" s="237">
        <v>0</v>
      </c>
      <c r="O148" s="237">
        <v>0</v>
      </c>
      <c r="P148" s="237">
        <v>0</v>
      </c>
    </row>
    <row r="149" spans="1:16" ht="12.75">
      <c r="A149" s="258"/>
      <c r="B149" s="260"/>
      <c r="C149" s="239" t="s">
        <v>375</v>
      </c>
      <c r="D149" s="240">
        <f>E149</f>
        <v>1498195</v>
      </c>
      <c r="E149" s="240">
        <f>SUM(F149:L149)</f>
        <v>1498195</v>
      </c>
      <c r="F149" s="240">
        <v>1149720</v>
      </c>
      <c r="G149" s="240">
        <v>335745</v>
      </c>
      <c r="H149" s="240">
        <v>0</v>
      </c>
      <c r="I149" s="240">
        <v>12730</v>
      </c>
      <c r="J149" s="241">
        <v>0</v>
      </c>
      <c r="K149" s="290">
        <v>0</v>
      </c>
      <c r="L149" s="242">
        <v>0</v>
      </c>
      <c r="M149" s="242">
        <v>0</v>
      </c>
      <c r="N149" s="235">
        <v>0</v>
      </c>
      <c r="O149" s="235">
        <v>0</v>
      </c>
      <c r="P149" s="235">
        <v>0</v>
      </c>
    </row>
    <row r="150" spans="1:16" ht="12.75">
      <c r="A150" s="291"/>
      <c r="B150" s="292"/>
      <c r="C150" s="293" t="s">
        <v>200</v>
      </c>
      <c r="D150" s="294">
        <f>E150</f>
        <v>635200</v>
      </c>
      <c r="E150" s="294">
        <f>SUM(F150:L150)</f>
        <v>635200</v>
      </c>
      <c r="F150" s="294">
        <v>0</v>
      </c>
      <c r="G150" s="294">
        <v>507708</v>
      </c>
      <c r="H150" s="294">
        <v>0</v>
      </c>
      <c r="I150" s="294">
        <v>127492</v>
      </c>
      <c r="J150" s="295">
        <v>0</v>
      </c>
      <c r="K150" s="296">
        <v>0</v>
      </c>
      <c r="L150" s="297">
        <v>0</v>
      </c>
      <c r="M150" s="297">
        <v>0</v>
      </c>
      <c r="N150" s="235">
        <v>0</v>
      </c>
      <c r="O150" s="235">
        <v>0</v>
      </c>
      <c r="P150" s="235">
        <v>0</v>
      </c>
    </row>
    <row r="151" spans="1:16" ht="12.75">
      <c r="A151" s="254"/>
      <c r="B151" s="298"/>
      <c r="C151" s="239" t="s">
        <v>196</v>
      </c>
      <c r="D151" s="240">
        <f>E151</f>
        <v>45356</v>
      </c>
      <c r="E151" s="240">
        <f>H151</f>
        <v>45356</v>
      </c>
      <c r="F151" s="240">
        <v>0</v>
      </c>
      <c r="G151" s="240">
        <v>0</v>
      </c>
      <c r="H151" s="240">
        <v>45356</v>
      </c>
      <c r="I151" s="240">
        <v>0</v>
      </c>
      <c r="J151" s="241">
        <v>0</v>
      </c>
      <c r="K151" s="242">
        <v>0</v>
      </c>
      <c r="L151" s="242">
        <v>0</v>
      </c>
      <c r="M151" s="242">
        <v>0</v>
      </c>
      <c r="N151" s="235">
        <v>0</v>
      </c>
      <c r="O151" s="235">
        <v>0</v>
      </c>
      <c r="P151" s="235">
        <v>0</v>
      </c>
    </row>
    <row r="152" spans="1:16" ht="12.75">
      <c r="A152" s="254"/>
      <c r="B152" s="236">
        <v>85202</v>
      </c>
      <c r="C152" s="231" t="s">
        <v>201</v>
      </c>
      <c r="D152" s="233">
        <f>D153+D154</f>
        <v>6368400</v>
      </c>
      <c r="E152" s="233">
        <f>E153+E154</f>
        <v>6368400</v>
      </c>
      <c r="F152" s="233">
        <f>F153+F154</f>
        <v>4456848</v>
      </c>
      <c r="G152" s="233">
        <f>G153+G154</f>
        <v>1876552</v>
      </c>
      <c r="H152" s="233">
        <v>0</v>
      </c>
      <c r="I152" s="233">
        <f>I153+I154</f>
        <v>35000</v>
      </c>
      <c r="J152" s="234">
        <v>0</v>
      </c>
      <c r="K152" s="234">
        <v>0</v>
      </c>
      <c r="L152" s="234">
        <v>0</v>
      </c>
      <c r="M152" s="234">
        <v>0</v>
      </c>
      <c r="N152" s="237">
        <v>0</v>
      </c>
      <c r="O152" s="237">
        <v>0</v>
      </c>
      <c r="P152" s="237">
        <v>0</v>
      </c>
    </row>
    <row r="153" spans="1:16" ht="12.75">
      <c r="A153" s="254"/>
      <c r="B153" s="299"/>
      <c r="C153" s="239" t="s">
        <v>202</v>
      </c>
      <c r="D153" s="240">
        <f>E153</f>
        <v>2806644</v>
      </c>
      <c r="E153" s="240">
        <f>SUM(F153:L153)</f>
        <v>2806644</v>
      </c>
      <c r="F153" s="240">
        <v>1937802</v>
      </c>
      <c r="G153" s="240">
        <v>858842</v>
      </c>
      <c r="H153" s="240">
        <v>0</v>
      </c>
      <c r="I153" s="240">
        <v>10000</v>
      </c>
      <c r="J153" s="241">
        <v>0</v>
      </c>
      <c r="K153" s="242">
        <v>0</v>
      </c>
      <c r="L153" s="242">
        <v>0</v>
      </c>
      <c r="M153" s="242">
        <v>0</v>
      </c>
      <c r="N153" s="235">
        <v>0</v>
      </c>
      <c r="O153" s="235">
        <v>0</v>
      </c>
      <c r="P153" s="235">
        <v>0</v>
      </c>
    </row>
    <row r="154" spans="1:16" ht="12.75">
      <c r="A154" s="254"/>
      <c r="B154" s="298"/>
      <c r="C154" s="239" t="s">
        <v>203</v>
      </c>
      <c r="D154" s="240">
        <f>E154</f>
        <v>3561756</v>
      </c>
      <c r="E154" s="240">
        <f>SUM(F154:L154)</f>
        <v>3561756</v>
      </c>
      <c r="F154" s="240">
        <v>2519046</v>
      </c>
      <c r="G154" s="240">
        <v>1017710</v>
      </c>
      <c r="H154" s="240">
        <v>0</v>
      </c>
      <c r="I154" s="240">
        <v>25000</v>
      </c>
      <c r="J154" s="242">
        <v>0</v>
      </c>
      <c r="K154" s="242">
        <v>0</v>
      </c>
      <c r="L154" s="242">
        <v>0</v>
      </c>
      <c r="M154" s="242">
        <v>0</v>
      </c>
      <c r="N154" s="235">
        <v>0</v>
      </c>
      <c r="O154" s="235">
        <v>0</v>
      </c>
      <c r="P154" s="235">
        <v>0</v>
      </c>
    </row>
    <row r="155" spans="1:16" ht="12.75">
      <c r="A155" s="258"/>
      <c r="B155" s="271">
        <v>85204</v>
      </c>
      <c r="C155" s="238" t="s">
        <v>131</v>
      </c>
      <c r="D155" s="227">
        <f>D156+D157</f>
        <v>2110960</v>
      </c>
      <c r="E155" s="227">
        <f>E156+E157</f>
        <v>2110960</v>
      </c>
      <c r="F155" s="227">
        <f>F156</f>
        <v>294252</v>
      </c>
      <c r="G155" s="227">
        <f>G156+G157</f>
        <v>183972</v>
      </c>
      <c r="H155" s="227">
        <v>32736</v>
      </c>
      <c r="I155" s="227">
        <f>I156</f>
        <v>1600000</v>
      </c>
      <c r="J155" s="229">
        <v>0</v>
      </c>
      <c r="K155" s="229">
        <v>0</v>
      </c>
      <c r="L155" s="234">
        <v>0</v>
      </c>
      <c r="M155" s="234">
        <v>0</v>
      </c>
      <c r="N155" s="237">
        <v>0</v>
      </c>
      <c r="O155" s="237">
        <v>0</v>
      </c>
      <c r="P155" s="237">
        <v>0</v>
      </c>
    </row>
    <row r="156" spans="1:16" ht="12.75">
      <c r="A156" s="258"/>
      <c r="B156" s="267"/>
      <c r="C156" s="239" t="s">
        <v>200</v>
      </c>
      <c r="D156" s="240">
        <f>E156</f>
        <v>2078224</v>
      </c>
      <c r="E156" s="240">
        <f>SUM(F156:L156)</f>
        <v>2078224</v>
      </c>
      <c r="F156" s="240">
        <v>294252</v>
      </c>
      <c r="G156" s="240">
        <v>183972</v>
      </c>
      <c r="H156" s="240">
        <v>0</v>
      </c>
      <c r="I156" s="240">
        <v>1600000</v>
      </c>
      <c r="J156" s="300">
        <v>0</v>
      </c>
      <c r="K156" s="242">
        <v>0</v>
      </c>
      <c r="L156" s="242">
        <v>0</v>
      </c>
      <c r="M156" s="242">
        <v>0</v>
      </c>
      <c r="N156" s="235">
        <v>0</v>
      </c>
      <c r="O156" s="235">
        <v>0</v>
      </c>
      <c r="P156" s="235">
        <v>0</v>
      </c>
    </row>
    <row r="157" spans="1:16" ht="12.75">
      <c r="A157" s="258"/>
      <c r="B157" s="301"/>
      <c r="C157" s="239" t="s">
        <v>196</v>
      </c>
      <c r="D157" s="240">
        <f>E157</f>
        <v>32736</v>
      </c>
      <c r="E157" s="240">
        <f>H157</f>
        <v>32736</v>
      </c>
      <c r="F157" s="240">
        <v>0</v>
      </c>
      <c r="G157" s="240">
        <v>0</v>
      </c>
      <c r="H157" s="240">
        <v>32736</v>
      </c>
      <c r="I157" s="240">
        <v>0</v>
      </c>
      <c r="J157" s="241">
        <v>0</v>
      </c>
      <c r="K157" s="242">
        <v>0</v>
      </c>
      <c r="L157" s="242">
        <v>0</v>
      </c>
      <c r="M157" s="242">
        <v>0</v>
      </c>
      <c r="N157" s="235">
        <v>0</v>
      </c>
      <c r="O157" s="235">
        <v>0</v>
      </c>
      <c r="P157" s="235">
        <v>0</v>
      </c>
    </row>
    <row r="158" spans="1:16" ht="12.75">
      <c r="A158" s="258"/>
      <c r="B158" s="283">
        <v>85205</v>
      </c>
      <c r="C158" s="231" t="s">
        <v>285</v>
      </c>
      <c r="D158" s="233">
        <v>9000</v>
      </c>
      <c r="E158" s="233">
        <v>9000</v>
      </c>
      <c r="F158" s="233">
        <v>8000</v>
      </c>
      <c r="G158" s="233">
        <v>1000</v>
      </c>
      <c r="H158" s="233">
        <v>0</v>
      </c>
      <c r="I158" s="233">
        <v>0</v>
      </c>
      <c r="J158" s="229"/>
      <c r="K158" s="234">
        <v>0</v>
      </c>
      <c r="L158" s="234">
        <v>0</v>
      </c>
      <c r="M158" s="234">
        <v>0</v>
      </c>
      <c r="N158" s="237">
        <v>0</v>
      </c>
      <c r="O158" s="237">
        <v>0</v>
      </c>
      <c r="P158" s="237">
        <v>0</v>
      </c>
    </row>
    <row r="159" spans="1:16" ht="12.75">
      <c r="A159" s="258"/>
      <c r="B159" s="260"/>
      <c r="C159" s="239" t="s">
        <v>200</v>
      </c>
      <c r="D159" s="240">
        <v>9000</v>
      </c>
      <c r="E159" s="240">
        <v>9000</v>
      </c>
      <c r="F159" s="240">
        <v>8000</v>
      </c>
      <c r="G159" s="240">
        <v>1000</v>
      </c>
      <c r="H159" s="240">
        <v>0</v>
      </c>
      <c r="I159" s="240">
        <v>0</v>
      </c>
      <c r="J159" s="241">
        <v>0</v>
      </c>
      <c r="K159" s="242">
        <v>0</v>
      </c>
      <c r="L159" s="242">
        <v>0</v>
      </c>
      <c r="M159" s="242">
        <v>0</v>
      </c>
      <c r="N159" s="235">
        <v>0</v>
      </c>
      <c r="O159" s="235">
        <v>0</v>
      </c>
      <c r="P159" s="235">
        <v>0</v>
      </c>
    </row>
    <row r="160" spans="1:16" ht="12.75">
      <c r="A160" s="258"/>
      <c r="B160" s="236">
        <v>85218</v>
      </c>
      <c r="C160" s="231" t="s">
        <v>204</v>
      </c>
      <c r="D160" s="233">
        <f>E160</f>
        <v>440580</v>
      </c>
      <c r="E160" s="233">
        <f>SUM(F160:L160)</f>
        <v>440580</v>
      </c>
      <c r="F160" s="233">
        <v>389600</v>
      </c>
      <c r="G160" s="233">
        <v>50830</v>
      </c>
      <c r="H160" s="233">
        <v>0</v>
      </c>
      <c r="I160" s="233">
        <v>150</v>
      </c>
      <c r="J160" s="229">
        <v>0</v>
      </c>
      <c r="K160" s="234">
        <v>0</v>
      </c>
      <c r="L160" s="234">
        <v>0</v>
      </c>
      <c r="M160" s="234">
        <v>0</v>
      </c>
      <c r="N160" s="237">
        <v>0</v>
      </c>
      <c r="O160" s="237">
        <v>0</v>
      </c>
      <c r="P160" s="237">
        <v>0</v>
      </c>
    </row>
    <row r="161" spans="1:16" ht="12.75">
      <c r="A161" s="302"/>
      <c r="B161" s="271">
        <v>85220</v>
      </c>
      <c r="C161" s="236" t="s">
        <v>343</v>
      </c>
      <c r="D161" s="220"/>
      <c r="E161" s="219"/>
      <c r="F161" s="220"/>
      <c r="G161" s="219"/>
      <c r="H161" s="220"/>
      <c r="I161" s="219"/>
      <c r="J161" s="234"/>
      <c r="K161" s="221"/>
      <c r="L161" s="221"/>
      <c r="M161" s="221"/>
      <c r="N161" s="303"/>
      <c r="O161" s="224"/>
      <c r="P161" s="582"/>
    </row>
    <row r="162" spans="1:16" ht="12.75">
      <c r="A162" s="302"/>
      <c r="B162" s="301"/>
      <c r="C162" s="236" t="s">
        <v>344</v>
      </c>
      <c r="D162" s="220">
        <f>E162</f>
        <v>2000</v>
      </c>
      <c r="E162" s="219">
        <f>F162+G162</f>
        <v>2000</v>
      </c>
      <c r="F162" s="220">
        <v>1000</v>
      </c>
      <c r="G162" s="219">
        <v>1000</v>
      </c>
      <c r="H162" s="220">
        <v>0</v>
      </c>
      <c r="I162" s="219">
        <v>0</v>
      </c>
      <c r="J162" s="234">
        <v>0</v>
      </c>
      <c r="K162" s="221">
        <v>0</v>
      </c>
      <c r="L162" s="221">
        <v>0</v>
      </c>
      <c r="M162" s="221">
        <v>0</v>
      </c>
      <c r="N162" s="303">
        <v>0</v>
      </c>
      <c r="O162" s="304">
        <v>0</v>
      </c>
      <c r="P162" s="305">
        <v>0</v>
      </c>
    </row>
    <row r="163" spans="1:16" ht="12.75">
      <c r="A163" s="258"/>
      <c r="B163" s="283">
        <v>85295</v>
      </c>
      <c r="C163" s="236" t="s">
        <v>210</v>
      </c>
      <c r="D163" s="220">
        <f>E163</f>
        <v>25400</v>
      </c>
      <c r="E163" s="219">
        <f>SUM(F163:L163)</f>
        <v>25400</v>
      </c>
      <c r="F163" s="220">
        <v>0</v>
      </c>
      <c r="G163" s="219">
        <v>0</v>
      </c>
      <c r="H163" s="220">
        <v>25400</v>
      </c>
      <c r="I163" s="219">
        <v>0</v>
      </c>
      <c r="J163" s="222">
        <v>0</v>
      </c>
      <c r="K163" s="221">
        <v>0</v>
      </c>
      <c r="L163" s="221">
        <v>0</v>
      </c>
      <c r="M163" s="221">
        <v>0</v>
      </c>
      <c r="N163" s="303">
        <v>0</v>
      </c>
      <c r="O163" s="304">
        <v>0</v>
      </c>
      <c r="P163" s="305">
        <v>0</v>
      </c>
    </row>
    <row r="164" spans="1:16" ht="12.75">
      <c r="A164" s="610">
        <v>853</v>
      </c>
      <c r="B164" s="643"/>
      <c r="C164" s="610" t="s">
        <v>205</v>
      </c>
      <c r="D164" s="644"/>
      <c r="E164" s="611"/>
      <c r="F164" s="644"/>
      <c r="G164" s="611"/>
      <c r="H164" s="644"/>
      <c r="I164" s="611"/>
      <c r="J164" s="645"/>
      <c r="K164" s="613"/>
      <c r="L164" s="646"/>
      <c r="M164" s="613"/>
      <c r="N164" s="632"/>
      <c r="O164" s="631"/>
      <c r="P164" s="633"/>
    </row>
    <row r="165" spans="1:16" ht="12.75">
      <c r="A165" s="617"/>
      <c r="B165" s="647"/>
      <c r="C165" s="617" t="s">
        <v>206</v>
      </c>
      <c r="D165" s="634">
        <f>SUM(D166:D170)</f>
        <v>2384162</v>
      </c>
      <c r="E165" s="618">
        <f>SUM(E166:E170)</f>
        <v>2384162</v>
      </c>
      <c r="F165" s="634">
        <f>SUM(F166:F170)</f>
        <v>2078627</v>
      </c>
      <c r="G165" s="618">
        <f>SUM(G166:G170)</f>
        <v>259313</v>
      </c>
      <c r="H165" s="634">
        <f>H167</f>
        <v>45222</v>
      </c>
      <c r="I165" s="618">
        <v>1000</v>
      </c>
      <c r="J165" s="648"/>
      <c r="K165" s="621">
        <v>0</v>
      </c>
      <c r="L165" s="635">
        <v>0</v>
      </c>
      <c r="M165" s="621">
        <v>0</v>
      </c>
      <c r="N165" s="636">
        <v>0</v>
      </c>
      <c r="O165" s="621">
        <v>0</v>
      </c>
      <c r="P165" s="648">
        <v>0</v>
      </c>
    </row>
    <row r="166" spans="1:16" ht="12.75">
      <c r="A166" s="271"/>
      <c r="B166" s="271">
        <v>85311</v>
      </c>
      <c r="C166" s="231" t="s">
        <v>207</v>
      </c>
      <c r="D166" s="306"/>
      <c r="E166" s="233"/>
      <c r="F166" s="306"/>
      <c r="G166" s="233"/>
      <c r="H166" s="306"/>
      <c r="I166" s="233"/>
      <c r="J166" s="307"/>
      <c r="K166" s="234"/>
      <c r="L166" s="268"/>
      <c r="M166" s="234"/>
      <c r="N166" s="590"/>
      <c r="O166" s="237"/>
      <c r="P166" s="591"/>
    </row>
    <row r="167" spans="1:16" ht="12.75">
      <c r="A167" s="265"/>
      <c r="B167" s="266"/>
      <c r="C167" s="238" t="s">
        <v>208</v>
      </c>
      <c r="D167" s="228">
        <f>E167</f>
        <v>45222</v>
      </c>
      <c r="E167" s="227">
        <f>H167</f>
        <v>45222</v>
      </c>
      <c r="F167" s="228">
        <v>0</v>
      </c>
      <c r="G167" s="227">
        <v>0</v>
      </c>
      <c r="H167" s="228">
        <v>45222</v>
      </c>
      <c r="I167" s="227">
        <v>0</v>
      </c>
      <c r="J167" s="230">
        <v>0</v>
      </c>
      <c r="K167" s="234">
        <v>0</v>
      </c>
      <c r="L167" s="268">
        <v>0</v>
      </c>
      <c r="M167" s="234">
        <v>0</v>
      </c>
      <c r="N167" s="590">
        <v>0</v>
      </c>
      <c r="O167" s="237">
        <v>0</v>
      </c>
      <c r="P167" s="591">
        <v>0</v>
      </c>
    </row>
    <row r="168" spans="1:16" ht="12.75">
      <c r="A168" s="258"/>
      <c r="B168" s="232">
        <v>85321</v>
      </c>
      <c r="C168" s="266" t="s">
        <v>133</v>
      </c>
      <c r="D168" s="227">
        <f>E168</f>
        <v>104000</v>
      </c>
      <c r="E168" s="227">
        <f>F168+G168</f>
        <v>104000</v>
      </c>
      <c r="F168" s="227">
        <v>89477</v>
      </c>
      <c r="G168" s="227">
        <v>14523</v>
      </c>
      <c r="H168" s="227">
        <v>0</v>
      </c>
      <c r="I168" s="227">
        <v>0</v>
      </c>
      <c r="J168" s="229">
        <v>0</v>
      </c>
      <c r="K168" s="234">
        <v>0</v>
      </c>
      <c r="L168" s="268">
        <v>0</v>
      </c>
      <c r="M168" s="234">
        <v>0</v>
      </c>
      <c r="N168" s="590">
        <v>0</v>
      </c>
      <c r="O168" s="237">
        <v>0</v>
      </c>
      <c r="P168" s="591">
        <v>0</v>
      </c>
    </row>
    <row r="169" spans="1:16" ht="12.75">
      <c r="A169" s="258"/>
      <c r="B169" s="265">
        <v>85333</v>
      </c>
      <c r="C169" s="232" t="s">
        <v>209</v>
      </c>
      <c r="D169" s="233">
        <f>E169</f>
        <v>2086840</v>
      </c>
      <c r="E169" s="233">
        <f>SUM(F169:L169)</f>
        <v>2086840</v>
      </c>
      <c r="F169" s="233">
        <v>1841050</v>
      </c>
      <c r="G169" s="233">
        <v>244790</v>
      </c>
      <c r="H169" s="233">
        <v>0</v>
      </c>
      <c r="I169" s="233">
        <v>1000</v>
      </c>
      <c r="J169" s="229">
        <v>0</v>
      </c>
      <c r="K169" s="234">
        <v>0</v>
      </c>
      <c r="L169" s="233">
        <v>0</v>
      </c>
      <c r="M169" s="234">
        <v>0</v>
      </c>
      <c r="N169" s="590">
        <v>0</v>
      </c>
      <c r="O169" s="237">
        <v>0</v>
      </c>
      <c r="P169" s="591">
        <v>0</v>
      </c>
    </row>
    <row r="170" spans="1:16" ht="12.75">
      <c r="A170" s="264"/>
      <c r="B170" s="232">
        <v>85395</v>
      </c>
      <c r="C170" s="232" t="s">
        <v>210</v>
      </c>
      <c r="D170" s="233">
        <f>E170</f>
        <v>148100</v>
      </c>
      <c r="E170" s="233">
        <f>F170</f>
        <v>148100</v>
      </c>
      <c r="F170" s="233">
        <v>148100</v>
      </c>
      <c r="G170" s="233">
        <v>0</v>
      </c>
      <c r="H170" s="233">
        <v>0</v>
      </c>
      <c r="I170" s="233">
        <v>0</v>
      </c>
      <c r="J170" s="229">
        <v>0</v>
      </c>
      <c r="K170" s="234">
        <v>0</v>
      </c>
      <c r="L170" s="268">
        <v>0</v>
      </c>
      <c r="M170" s="234">
        <v>0</v>
      </c>
      <c r="N170" s="590">
        <v>0</v>
      </c>
      <c r="O170" s="237">
        <v>0</v>
      </c>
      <c r="P170" s="591">
        <v>0</v>
      </c>
    </row>
    <row r="171" spans="1:16" ht="12.75">
      <c r="A171" s="584"/>
      <c r="B171" s="249"/>
      <c r="C171" s="249"/>
      <c r="D171" s="250"/>
      <c r="E171" s="250"/>
      <c r="F171" s="250"/>
      <c r="G171" s="250"/>
      <c r="H171" s="250"/>
      <c r="I171" s="250"/>
      <c r="J171" s="251"/>
      <c r="K171" s="251"/>
      <c r="L171" s="585"/>
      <c r="M171" s="251"/>
      <c r="N171" s="252"/>
      <c r="O171" s="252"/>
      <c r="P171" s="252"/>
    </row>
    <row r="172" spans="1:16" ht="12.75">
      <c r="A172" s="584"/>
      <c r="B172" s="249"/>
      <c r="C172" s="249"/>
      <c r="D172" s="250"/>
      <c r="E172" s="250"/>
      <c r="F172" s="250"/>
      <c r="G172" s="250"/>
      <c r="H172" s="250"/>
      <c r="I172" s="250"/>
      <c r="J172" s="251"/>
      <c r="K172" s="251"/>
      <c r="L172" s="585"/>
      <c r="M172" s="251"/>
      <c r="N172" s="252"/>
      <c r="O172" s="252"/>
      <c r="P172" s="252"/>
    </row>
    <row r="173" spans="1:16" ht="12.75">
      <c r="A173" s="584"/>
      <c r="B173" s="249"/>
      <c r="C173" s="249"/>
      <c r="D173" s="250"/>
      <c r="E173" s="250"/>
      <c r="F173" s="250"/>
      <c r="G173" s="250"/>
      <c r="H173" s="250"/>
      <c r="I173" s="250"/>
      <c r="J173" s="251"/>
      <c r="K173" s="251"/>
      <c r="L173" s="585"/>
      <c r="M173" s="251"/>
      <c r="N173" s="252"/>
      <c r="O173" s="252"/>
      <c r="P173" s="252"/>
    </row>
    <row r="174" spans="1:16" ht="12.75">
      <c r="A174" s="584"/>
      <c r="B174" s="249"/>
      <c r="C174" s="249"/>
      <c r="D174" s="250"/>
      <c r="E174" s="250"/>
      <c r="F174" s="250"/>
      <c r="G174" s="250"/>
      <c r="H174" s="250"/>
      <c r="I174" s="250"/>
      <c r="J174" s="251"/>
      <c r="K174" s="251"/>
      <c r="L174" s="585"/>
      <c r="M174" s="251"/>
      <c r="N174" s="252"/>
      <c r="O174" s="252"/>
      <c r="P174" s="252"/>
    </row>
    <row r="175" spans="1:16" ht="12.75">
      <c r="A175" s="584"/>
      <c r="B175" s="249"/>
      <c r="C175" s="249"/>
      <c r="D175" s="250"/>
      <c r="E175" s="250"/>
      <c r="F175" s="250"/>
      <c r="G175" s="250"/>
      <c r="H175" s="250"/>
      <c r="I175" s="250"/>
      <c r="J175" s="251"/>
      <c r="K175" s="251"/>
      <c r="L175" s="585"/>
      <c r="M175" s="251"/>
      <c r="N175" s="252"/>
      <c r="O175" s="252"/>
      <c r="P175" s="252"/>
    </row>
    <row r="176" spans="1:16" ht="12.75">
      <c r="A176" s="584"/>
      <c r="B176" s="249"/>
      <c r="C176" s="249"/>
      <c r="D176" s="250"/>
      <c r="E176" s="250"/>
      <c r="F176" s="250"/>
      <c r="G176" s="250"/>
      <c r="H176" s="250"/>
      <c r="I176" s="250"/>
      <c r="J176" s="251"/>
      <c r="K176" s="251"/>
      <c r="L176" s="585"/>
      <c r="M176" s="251"/>
      <c r="N176" s="252"/>
      <c r="O176" s="252"/>
      <c r="P176" s="252"/>
    </row>
    <row r="177" spans="1:16" ht="12.75">
      <c r="A177" s="584"/>
      <c r="B177" s="249"/>
      <c r="C177" s="249"/>
      <c r="D177" s="250"/>
      <c r="E177" s="250"/>
      <c r="F177" s="250"/>
      <c r="G177" s="250"/>
      <c r="H177" s="250"/>
      <c r="I177" s="250"/>
      <c r="J177" s="251"/>
      <c r="K177" s="251"/>
      <c r="L177" s="585"/>
      <c r="M177" s="251"/>
      <c r="N177" s="252"/>
      <c r="O177" s="252"/>
      <c r="P177" s="252"/>
    </row>
    <row r="178" spans="1:16" ht="12.75">
      <c r="A178" s="584"/>
      <c r="B178" s="249"/>
      <c r="C178" s="249"/>
      <c r="D178" s="250"/>
      <c r="E178" s="250"/>
      <c r="F178" s="250"/>
      <c r="G178" s="250"/>
      <c r="H178" s="250"/>
      <c r="I178" s="250"/>
      <c r="J178" s="251"/>
      <c r="K178" s="251"/>
      <c r="L178" s="585"/>
      <c r="M178" s="251"/>
      <c r="N178" s="252"/>
      <c r="O178" s="252"/>
      <c r="P178" s="252"/>
    </row>
    <row r="179" spans="1:16" ht="12.75">
      <c r="A179" s="584"/>
      <c r="B179" s="249"/>
      <c r="C179" s="249"/>
      <c r="D179" s="250"/>
      <c r="E179" s="250"/>
      <c r="F179" s="250"/>
      <c r="G179" s="250"/>
      <c r="H179" s="250"/>
      <c r="I179" s="250"/>
      <c r="J179" s="251"/>
      <c r="K179" s="251"/>
      <c r="L179" s="585"/>
      <c r="M179" s="251"/>
      <c r="N179" s="252"/>
      <c r="O179" s="252"/>
      <c r="P179" s="252"/>
    </row>
    <row r="180" spans="1:16" ht="15">
      <c r="A180" s="249"/>
      <c r="B180" s="249"/>
      <c r="C180" s="249"/>
      <c r="D180" s="308"/>
      <c r="E180" s="308"/>
      <c r="F180" s="308"/>
      <c r="G180" s="141"/>
      <c r="H180" s="278" t="s">
        <v>465</v>
      </c>
      <c r="I180" s="141"/>
      <c r="J180" s="309"/>
      <c r="K180" s="309"/>
      <c r="L180" s="310"/>
      <c r="M180" s="180"/>
      <c r="N180" s="180"/>
      <c r="O180" s="180"/>
      <c r="P180" s="180"/>
    </row>
    <row r="181" spans="1:16" ht="15">
      <c r="A181" s="249"/>
      <c r="B181" s="249"/>
      <c r="C181" s="249"/>
      <c r="D181" s="308"/>
      <c r="E181" s="141"/>
      <c r="F181" s="308"/>
      <c r="G181" s="71"/>
      <c r="H181" s="141"/>
      <c r="I181" s="308"/>
      <c r="J181" s="309"/>
      <c r="K181" s="309"/>
      <c r="L181" s="310"/>
      <c r="M181" s="180"/>
      <c r="N181" s="180"/>
      <c r="O181" s="180"/>
      <c r="P181" s="180"/>
    </row>
    <row r="182" spans="1:16" ht="12.75">
      <c r="A182" s="253"/>
      <c r="B182" s="191"/>
      <c r="C182" s="191"/>
      <c r="D182" s="192"/>
      <c r="E182" s="193"/>
      <c r="F182" s="194"/>
      <c r="G182" s="195" t="s">
        <v>69</v>
      </c>
      <c r="H182" s="196"/>
      <c r="I182" s="196"/>
      <c r="J182" s="197"/>
      <c r="K182" s="197"/>
      <c r="L182" s="198"/>
      <c r="M182" s="199"/>
      <c r="N182" s="200"/>
      <c r="O182" s="200"/>
      <c r="P182" s="201"/>
    </row>
    <row r="183" spans="1:16" ht="12.75">
      <c r="A183" s="254"/>
      <c r="B183" s="202"/>
      <c r="C183" s="202"/>
      <c r="D183" s="203"/>
      <c r="E183" s="255"/>
      <c r="F183" s="205"/>
      <c r="G183" s="206" t="s">
        <v>145</v>
      </c>
      <c r="H183" s="206"/>
      <c r="I183" s="206"/>
      <c r="J183" s="207"/>
      <c r="K183" s="207"/>
      <c r="L183" s="201"/>
      <c r="M183" s="202"/>
      <c r="N183" s="199" t="s">
        <v>145</v>
      </c>
      <c r="O183" s="200"/>
      <c r="P183" s="201"/>
    </row>
    <row r="184" spans="1:16" ht="12.75">
      <c r="A184" s="210" t="s">
        <v>1</v>
      </c>
      <c r="B184" s="208" t="s">
        <v>2</v>
      </c>
      <c r="C184" s="208" t="s">
        <v>146</v>
      </c>
      <c r="D184" s="203"/>
      <c r="E184" s="203"/>
      <c r="F184" s="203" t="s">
        <v>147</v>
      </c>
      <c r="G184" s="203" t="s">
        <v>6</v>
      </c>
      <c r="H184" s="209" t="s">
        <v>148</v>
      </c>
      <c r="I184" s="203" t="s">
        <v>149</v>
      </c>
      <c r="J184" s="209" t="s">
        <v>150</v>
      </c>
      <c r="K184" s="203" t="s">
        <v>151</v>
      </c>
      <c r="L184" s="210" t="s">
        <v>6</v>
      </c>
      <c r="M184" s="210" t="s">
        <v>151</v>
      </c>
      <c r="N184" s="211"/>
      <c r="O184" s="177" t="s">
        <v>145</v>
      </c>
      <c r="P184" s="177"/>
    </row>
    <row r="185" spans="1:16" ht="12.75">
      <c r="A185" s="210"/>
      <c r="B185" s="208"/>
      <c r="C185" s="208"/>
      <c r="D185" s="203" t="s">
        <v>68</v>
      </c>
      <c r="E185" s="203" t="s">
        <v>6</v>
      </c>
      <c r="F185" s="203" t="s">
        <v>152</v>
      </c>
      <c r="G185" s="203" t="s">
        <v>153</v>
      </c>
      <c r="H185" s="209" t="s">
        <v>154</v>
      </c>
      <c r="I185" s="203" t="s">
        <v>155</v>
      </c>
      <c r="J185" s="209" t="s">
        <v>156</v>
      </c>
      <c r="K185" s="203" t="s">
        <v>292</v>
      </c>
      <c r="L185" s="210" t="s">
        <v>235</v>
      </c>
      <c r="M185" s="210" t="s">
        <v>157</v>
      </c>
      <c r="N185" s="212" t="s">
        <v>297</v>
      </c>
      <c r="O185" s="210" t="s">
        <v>301</v>
      </c>
      <c r="P185" s="210" t="s">
        <v>305</v>
      </c>
    </row>
    <row r="186" spans="1:16" ht="12.75">
      <c r="A186" s="210"/>
      <c r="B186" s="208"/>
      <c r="C186" s="208"/>
      <c r="D186" s="203" t="s">
        <v>473</v>
      </c>
      <c r="E186" s="203" t="s">
        <v>158</v>
      </c>
      <c r="F186" s="203" t="s">
        <v>159</v>
      </c>
      <c r="G186" s="203" t="s">
        <v>160</v>
      </c>
      <c r="H186" s="209" t="s">
        <v>158</v>
      </c>
      <c r="I186" s="203" t="s">
        <v>161</v>
      </c>
      <c r="J186" s="209" t="s">
        <v>162</v>
      </c>
      <c r="K186" s="203" t="s">
        <v>293</v>
      </c>
      <c r="L186" s="210" t="s">
        <v>295</v>
      </c>
      <c r="M186" s="210"/>
      <c r="N186" s="211" t="s">
        <v>298</v>
      </c>
      <c r="O186" s="210" t="s">
        <v>302</v>
      </c>
      <c r="P186" s="210" t="s">
        <v>306</v>
      </c>
    </row>
    <row r="187" spans="1:16" s="14" customFormat="1" ht="12.75">
      <c r="A187" s="210"/>
      <c r="B187" s="208"/>
      <c r="C187" s="208"/>
      <c r="D187" s="203" t="s">
        <v>309</v>
      </c>
      <c r="E187" s="203"/>
      <c r="F187" s="203" t="s">
        <v>163</v>
      </c>
      <c r="G187" s="203" t="s">
        <v>164</v>
      </c>
      <c r="H187" s="209"/>
      <c r="I187" s="203" t="s">
        <v>165</v>
      </c>
      <c r="J187" s="209" t="s">
        <v>166</v>
      </c>
      <c r="K187" s="203" t="s">
        <v>294</v>
      </c>
      <c r="L187" s="210" t="s">
        <v>296</v>
      </c>
      <c r="M187" s="210"/>
      <c r="N187" s="211" t="s">
        <v>299</v>
      </c>
      <c r="O187" s="210" t="s">
        <v>166</v>
      </c>
      <c r="P187" s="210" t="s">
        <v>307</v>
      </c>
    </row>
    <row r="188" spans="1:16" s="18" customFormat="1" ht="12.75">
      <c r="A188" s="210"/>
      <c r="B188" s="208"/>
      <c r="C188" s="208"/>
      <c r="D188" s="203"/>
      <c r="E188" s="203"/>
      <c r="F188" s="203"/>
      <c r="G188" s="203"/>
      <c r="H188" s="209"/>
      <c r="I188" s="203"/>
      <c r="J188" s="209" t="s">
        <v>167</v>
      </c>
      <c r="K188" s="203"/>
      <c r="L188" s="210"/>
      <c r="M188" s="210"/>
      <c r="N188" s="211" t="s">
        <v>300</v>
      </c>
      <c r="O188" s="210" t="s">
        <v>303</v>
      </c>
      <c r="P188" s="210" t="s">
        <v>308</v>
      </c>
    </row>
    <row r="189" spans="1:16" ht="12.75">
      <c r="A189" s="210"/>
      <c r="B189" s="208"/>
      <c r="C189" s="208"/>
      <c r="D189" s="203"/>
      <c r="E189" s="203"/>
      <c r="F189" s="203"/>
      <c r="G189" s="203"/>
      <c r="H189" s="209"/>
      <c r="I189" s="203"/>
      <c r="J189" s="209" t="s">
        <v>304</v>
      </c>
      <c r="K189" s="203"/>
      <c r="L189" s="210"/>
      <c r="M189" s="210"/>
      <c r="N189" s="211"/>
      <c r="O189" s="203" t="s">
        <v>304</v>
      </c>
      <c r="P189" s="210"/>
    </row>
    <row r="190" spans="1:16" ht="12.75">
      <c r="A190" s="215"/>
      <c r="B190" s="213"/>
      <c r="C190" s="213"/>
      <c r="D190" s="214"/>
      <c r="E190" s="214"/>
      <c r="F190" s="214"/>
      <c r="G190" s="214"/>
      <c r="H190" s="209"/>
      <c r="I190" s="214"/>
      <c r="J190" s="209" t="s">
        <v>168</v>
      </c>
      <c r="K190" s="214"/>
      <c r="L190" s="215"/>
      <c r="M190" s="215"/>
      <c r="N190" s="216"/>
      <c r="O190" s="214" t="s">
        <v>168</v>
      </c>
      <c r="P190" s="215"/>
    </row>
    <row r="191" spans="1:16" ht="12.75">
      <c r="A191" s="215">
        <v>1</v>
      </c>
      <c r="B191" s="215">
        <v>2</v>
      </c>
      <c r="C191" s="88">
        <v>3</v>
      </c>
      <c r="D191" s="89">
        <v>4</v>
      </c>
      <c r="E191" s="89">
        <v>5</v>
      </c>
      <c r="F191" s="89">
        <v>6</v>
      </c>
      <c r="G191" s="89">
        <v>7</v>
      </c>
      <c r="H191" s="89">
        <v>8</v>
      </c>
      <c r="I191" s="89">
        <v>9</v>
      </c>
      <c r="J191" s="89">
        <v>10</v>
      </c>
      <c r="K191" s="89">
        <v>11</v>
      </c>
      <c r="L191" s="88">
        <v>12</v>
      </c>
      <c r="M191" s="88">
        <v>13</v>
      </c>
      <c r="N191" s="88">
        <v>14</v>
      </c>
      <c r="O191" s="88">
        <v>15</v>
      </c>
      <c r="P191" s="88">
        <v>16</v>
      </c>
    </row>
    <row r="192" spans="1:16" ht="12.75">
      <c r="A192" s="626">
        <v>854</v>
      </c>
      <c r="B192" s="623"/>
      <c r="C192" s="617" t="s">
        <v>211</v>
      </c>
      <c r="D192" s="618">
        <f>E192+M192</f>
        <v>9913023</v>
      </c>
      <c r="E192" s="618">
        <f>E193+E198+E201+E204+E208+E210+E215+E206+E195</f>
        <v>9798023</v>
      </c>
      <c r="F192" s="618">
        <f>F193+F198+F201+F204+F206+F195</f>
        <v>4938256</v>
      </c>
      <c r="G192" s="618">
        <f>G193+G198+G201+G204+G210+G215+G206+G195</f>
        <v>2012591</v>
      </c>
      <c r="H192" s="649">
        <f>H208</f>
        <v>2738794</v>
      </c>
      <c r="I192" s="618">
        <f>I193+I198+I201+I204+I206+I195+I215</f>
        <v>108382</v>
      </c>
      <c r="J192" s="650"/>
      <c r="K192" s="621"/>
      <c r="L192" s="614"/>
      <c r="M192" s="614">
        <f>M193+M204</f>
        <v>115000</v>
      </c>
      <c r="N192" s="615">
        <f>N193</f>
        <v>115000</v>
      </c>
      <c r="O192" s="614">
        <v>0</v>
      </c>
      <c r="P192" s="651">
        <v>0</v>
      </c>
    </row>
    <row r="193" spans="1:16" ht="12.75">
      <c r="A193" s="270"/>
      <c r="B193" s="271">
        <v>85403</v>
      </c>
      <c r="C193" s="576" t="s">
        <v>139</v>
      </c>
      <c r="D193" s="233">
        <f>D194</f>
        <v>1468207</v>
      </c>
      <c r="E193" s="233">
        <f>E194</f>
        <v>1353207</v>
      </c>
      <c r="F193" s="233">
        <f>F194</f>
        <v>1126005</v>
      </c>
      <c r="G193" s="233">
        <f>G194</f>
        <v>202930</v>
      </c>
      <c r="H193" s="233">
        <v>0</v>
      </c>
      <c r="I193" s="233">
        <f>I194</f>
        <v>24272</v>
      </c>
      <c r="J193" s="234">
        <v>0</v>
      </c>
      <c r="K193" s="234">
        <v>0</v>
      </c>
      <c r="L193" s="234">
        <v>0</v>
      </c>
      <c r="M193" s="234">
        <f>M194</f>
        <v>115000</v>
      </c>
      <c r="N193" s="237">
        <f>N194</f>
        <v>115000</v>
      </c>
      <c r="O193" s="237">
        <v>0</v>
      </c>
      <c r="P193" s="237">
        <v>0</v>
      </c>
    </row>
    <row r="194" spans="1:16" s="18" customFormat="1" ht="12.75">
      <c r="A194" s="272"/>
      <c r="B194" s="579"/>
      <c r="C194" s="239" t="s">
        <v>358</v>
      </c>
      <c r="D194" s="240">
        <f>E194+M194</f>
        <v>1468207</v>
      </c>
      <c r="E194" s="240">
        <f>F194+G194+I194</f>
        <v>1353207</v>
      </c>
      <c r="F194" s="240">
        <v>1126005</v>
      </c>
      <c r="G194" s="240">
        <v>202930</v>
      </c>
      <c r="H194" s="240">
        <v>0</v>
      </c>
      <c r="I194" s="240">
        <v>24272</v>
      </c>
      <c r="J194" s="242">
        <v>0</v>
      </c>
      <c r="K194" s="242">
        <v>0</v>
      </c>
      <c r="L194" s="242">
        <v>0</v>
      </c>
      <c r="M194" s="242">
        <v>115000</v>
      </c>
      <c r="N194" s="235">
        <v>115000</v>
      </c>
      <c r="O194" s="235">
        <v>0</v>
      </c>
      <c r="P194" s="235">
        <v>0</v>
      </c>
    </row>
    <row r="195" spans="1:16" s="18" customFormat="1" ht="12.75">
      <c r="A195" s="272"/>
      <c r="B195" s="283">
        <v>85404</v>
      </c>
      <c r="C195" s="576" t="s">
        <v>406</v>
      </c>
      <c r="D195" s="233">
        <f>D196+D197</f>
        <v>77787</v>
      </c>
      <c r="E195" s="233">
        <f>E196+E197</f>
        <v>77787</v>
      </c>
      <c r="F195" s="233">
        <f>F196+F197</f>
        <v>69505</v>
      </c>
      <c r="G195" s="233">
        <f>G196+G197</f>
        <v>7249</v>
      </c>
      <c r="H195" s="233">
        <v>0</v>
      </c>
      <c r="I195" s="233">
        <f>I196+I197</f>
        <v>1033</v>
      </c>
      <c r="J195" s="229">
        <v>0</v>
      </c>
      <c r="K195" s="234">
        <v>0</v>
      </c>
      <c r="L195" s="234">
        <v>0</v>
      </c>
      <c r="M195" s="234">
        <v>0</v>
      </c>
      <c r="N195" s="237">
        <v>0</v>
      </c>
      <c r="O195" s="237">
        <v>0</v>
      </c>
      <c r="P195" s="237">
        <v>0</v>
      </c>
    </row>
    <row r="196" spans="1:16" s="18" customFormat="1" ht="12.75">
      <c r="A196" s="272"/>
      <c r="B196" s="299"/>
      <c r="C196" s="239" t="s">
        <v>358</v>
      </c>
      <c r="D196" s="240">
        <f>E196+M196</f>
        <v>54236</v>
      </c>
      <c r="E196" s="240">
        <f>SUM(F196:L196)</f>
        <v>54236</v>
      </c>
      <c r="F196" s="240">
        <v>51705</v>
      </c>
      <c r="G196" s="240">
        <v>1498</v>
      </c>
      <c r="H196" s="240"/>
      <c r="I196" s="240">
        <v>1033</v>
      </c>
      <c r="J196" s="241">
        <v>0</v>
      </c>
      <c r="K196" s="242">
        <v>0</v>
      </c>
      <c r="L196" s="242">
        <v>0</v>
      </c>
      <c r="M196" s="242">
        <v>0</v>
      </c>
      <c r="N196" s="235">
        <v>0</v>
      </c>
      <c r="O196" s="235">
        <v>0</v>
      </c>
      <c r="P196" s="235">
        <v>0</v>
      </c>
    </row>
    <row r="197" spans="1:16" s="18" customFormat="1" ht="12.75">
      <c r="A197" s="272"/>
      <c r="B197" s="299"/>
      <c r="C197" s="239" t="s">
        <v>213</v>
      </c>
      <c r="D197" s="240">
        <f>E197</f>
        <v>23551</v>
      </c>
      <c r="E197" s="240">
        <f>SUM(F197:L197)</f>
        <v>23551</v>
      </c>
      <c r="F197" s="240">
        <v>17800</v>
      </c>
      <c r="G197" s="240">
        <v>5751</v>
      </c>
      <c r="H197" s="240">
        <v>0</v>
      </c>
      <c r="I197" s="240">
        <v>0</v>
      </c>
      <c r="J197" s="241">
        <v>0</v>
      </c>
      <c r="K197" s="242">
        <v>0</v>
      </c>
      <c r="L197" s="242">
        <v>0</v>
      </c>
      <c r="M197" s="242">
        <v>0</v>
      </c>
      <c r="N197" s="235">
        <v>0</v>
      </c>
      <c r="O197" s="235">
        <v>0</v>
      </c>
      <c r="P197" s="235">
        <v>0</v>
      </c>
    </row>
    <row r="198" spans="1:16" ht="12.75">
      <c r="A198" s="258"/>
      <c r="B198" s="236">
        <v>85406</v>
      </c>
      <c r="C198" s="231" t="s">
        <v>212</v>
      </c>
      <c r="D198" s="233">
        <f>D199+D200</f>
        <v>1039170</v>
      </c>
      <c r="E198" s="233">
        <f>E199+E200</f>
        <v>1039170</v>
      </c>
      <c r="F198" s="233">
        <f>F199+F200</f>
        <v>886225</v>
      </c>
      <c r="G198" s="233">
        <f>G199+G200</f>
        <v>152675</v>
      </c>
      <c r="H198" s="233">
        <v>0</v>
      </c>
      <c r="I198" s="233">
        <f>I199+I200</f>
        <v>270</v>
      </c>
      <c r="J198" s="229">
        <v>0</v>
      </c>
      <c r="K198" s="234">
        <v>0</v>
      </c>
      <c r="L198" s="234">
        <v>0</v>
      </c>
      <c r="M198" s="234">
        <v>0</v>
      </c>
      <c r="N198" s="237">
        <v>0</v>
      </c>
      <c r="O198" s="237">
        <v>0</v>
      </c>
      <c r="P198" s="237">
        <v>0</v>
      </c>
    </row>
    <row r="199" spans="1:16" ht="12.75">
      <c r="A199" s="272"/>
      <c r="B199" s="299"/>
      <c r="C199" s="239" t="s">
        <v>213</v>
      </c>
      <c r="D199" s="240">
        <f>E199</f>
        <v>465050</v>
      </c>
      <c r="E199" s="240">
        <f>F199+G199</f>
        <v>465050</v>
      </c>
      <c r="F199" s="240">
        <v>397525</v>
      </c>
      <c r="G199" s="240">
        <v>67525</v>
      </c>
      <c r="H199" s="240">
        <v>0</v>
      </c>
      <c r="I199" s="240">
        <v>0</v>
      </c>
      <c r="J199" s="242">
        <v>0</v>
      </c>
      <c r="K199" s="234">
        <v>0</v>
      </c>
      <c r="L199" s="234">
        <v>0</v>
      </c>
      <c r="M199" s="234">
        <v>0</v>
      </c>
      <c r="N199" s="235">
        <v>0</v>
      </c>
      <c r="O199" s="235">
        <v>0</v>
      </c>
      <c r="P199" s="235">
        <v>0</v>
      </c>
    </row>
    <row r="200" spans="1:16" ht="12.75">
      <c r="A200" s="272"/>
      <c r="B200" s="298"/>
      <c r="C200" s="239" t="s">
        <v>214</v>
      </c>
      <c r="D200" s="240">
        <f>E200</f>
        <v>574120</v>
      </c>
      <c r="E200" s="240">
        <f>SUM(F200:L200)</f>
        <v>574120</v>
      </c>
      <c r="F200" s="240">
        <v>488700</v>
      </c>
      <c r="G200" s="240">
        <v>85150</v>
      </c>
      <c r="H200" s="240">
        <v>0</v>
      </c>
      <c r="I200" s="240">
        <v>270</v>
      </c>
      <c r="J200" s="242">
        <v>0</v>
      </c>
      <c r="K200" s="242">
        <v>0</v>
      </c>
      <c r="L200" s="242">
        <v>0</v>
      </c>
      <c r="M200" s="242">
        <v>0</v>
      </c>
      <c r="N200" s="235">
        <v>0</v>
      </c>
      <c r="O200" s="235">
        <v>0</v>
      </c>
      <c r="P200" s="235">
        <v>0</v>
      </c>
    </row>
    <row r="201" spans="1:16" ht="12.75">
      <c r="A201" s="258"/>
      <c r="B201" s="236">
        <v>85410</v>
      </c>
      <c r="C201" s="231" t="s">
        <v>215</v>
      </c>
      <c r="D201" s="233">
        <f>D202+D203</f>
        <v>2216495</v>
      </c>
      <c r="E201" s="233">
        <f>E202+E203</f>
        <v>2216495</v>
      </c>
      <c r="F201" s="233">
        <f>F202+F203</f>
        <v>1265481</v>
      </c>
      <c r="G201" s="233">
        <f>G202+G203</f>
        <v>943861</v>
      </c>
      <c r="H201" s="233">
        <v>0</v>
      </c>
      <c r="I201" s="233">
        <f>I202+I203</f>
        <v>7153</v>
      </c>
      <c r="J201" s="229">
        <v>0</v>
      </c>
      <c r="K201" s="234">
        <v>0</v>
      </c>
      <c r="L201" s="234">
        <v>0</v>
      </c>
      <c r="M201" s="234">
        <v>0</v>
      </c>
      <c r="N201" s="237">
        <v>0</v>
      </c>
      <c r="O201" s="237">
        <v>0</v>
      </c>
      <c r="P201" s="237">
        <v>0</v>
      </c>
    </row>
    <row r="202" spans="1:16" ht="12.75">
      <c r="A202" s="272"/>
      <c r="B202" s="299"/>
      <c r="C202" s="239" t="s">
        <v>194</v>
      </c>
      <c r="D202" s="240">
        <f>E202</f>
        <v>2021310</v>
      </c>
      <c r="E202" s="240">
        <f>F202+G202+I202</f>
        <v>2021310</v>
      </c>
      <c r="F202" s="240">
        <v>1203459</v>
      </c>
      <c r="G202" s="240">
        <v>815198</v>
      </c>
      <c r="H202" s="240">
        <v>0</v>
      </c>
      <c r="I202" s="240">
        <v>2653</v>
      </c>
      <c r="J202" s="242">
        <v>0</v>
      </c>
      <c r="K202" s="242">
        <v>0</v>
      </c>
      <c r="L202" s="242">
        <v>0</v>
      </c>
      <c r="M202" s="242">
        <v>0</v>
      </c>
      <c r="N202" s="235">
        <v>0</v>
      </c>
      <c r="O202" s="235">
        <v>0</v>
      </c>
      <c r="P202" s="235">
        <v>0</v>
      </c>
    </row>
    <row r="203" spans="1:16" ht="12.75">
      <c r="A203" s="272"/>
      <c r="B203" s="299"/>
      <c r="C203" s="239" t="s">
        <v>369</v>
      </c>
      <c r="D203" s="240">
        <f>E203</f>
        <v>195185</v>
      </c>
      <c r="E203" s="240">
        <f>F203+G203+I203</f>
        <v>195185</v>
      </c>
      <c r="F203" s="240">
        <v>62022</v>
      </c>
      <c r="G203" s="240">
        <v>128663</v>
      </c>
      <c r="H203" s="240">
        <v>0</v>
      </c>
      <c r="I203" s="240">
        <v>4500</v>
      </c>
      <c r="J203" s="242">
        <v>0</v>
      </c>
      <c r="K203" s="242">
        <v>0</v>
      </c>
      <c r="L203" s="242">
        <v>0</v>
      </c>
      <c r="M203" s="242">
        <v>0</v>
      </c>
      <c r="N203" s="235">
        <v>0</v>
      </c>
      <c r="O203" s="235">
        <v>0</v>
      </c>
      <c r="P203" s="235">
        <v>0</v>
      </c>
    </row>
    <row r="204" spans="1:16" ht="12.75">
      <c r="A204" s="258"/>
      <c r="B204" s="236">
        <v>85411</v>
      </c>
      <c r="C204" s="231" t="s">
        <v>142</v>
      </c>
      <c r="D204" s="233">
        <f>D205</f>
        <v>1311184</v>
      </c>
      <c r="E204" s="233">
        <f>E205</f>
        <v>1311184</v>
      </c>
      <c r="F204" s="233">
        <f>F205</f>
        <v>1014239</v>
      </c>
      <c r="G204" s="233">
        <f>G205</f>
        <v>288945</v>
      </c>
      <c r="H204" s="233">
        <v>0</v>
      </c>
      <c r="I204" s="233">
        <f>I205</f>
        <v>8000</v>
      </c>
      <c r="J204" s="229">
        <v>0</v>
      </c>
      <c r="K204" s="234">
        <v>0</v>
      </c>
      <c r="L204" s="234">
        <v>0</v>
      </c>
      <c r="M204" s="234">
        <v>0</v>
      </c>
      <c r="N204" s="237">
        <v>0</v>
      </c>
      <c r="O204" s="237">
        <v>0</v>
      </c>
      <c r="P204" s="237">
        <v>0</v>
      </c>
    </row>
    <row r="205" spans="1:16" ht="12.75">
      <c r="A205" s="272"/>
      <c r="B205" s="298"/>
      <c r="C205" s="239" t="s">
        <v>369</v>
      </c>
      <c r="D205" s="240">
        <f>E205</f>
        <v>1311184</v>
      </c>
      <c r="E205" s="240">
        <f>F205+G205+I205</f>
        <v>1311184</v>
      </c>
      <c r="F205" s="240">
        <v>1014239</v>
      </c>
      <c r="G205" s="240">
        <v>288945</v>
      </c>
      <c r="H205" s="240">
        <v>0</v>
      </c>
      <c r="I205" s="240">
        <v>8000</v>
      </c>
      <c r="J205" s="242">
        <v>0</v>
      </c>
      <c r="K205" s="242">
        <v>0</v>
      </c>
      <c r="L205" s="242">
        <v>0</v>
      </c>
      <c r="M205" s="242">
        <v>0</v>
      </c>
      <c r="N205" s="235">
        <v>0</v>
      </c>
      <c r="O205" s="235">
        <v>0</v>
      </c>
      <c r="P205" s="235">
        <v>0</v>
      </c>
    </row>
    <row r="206" spans="1:16" ht="12.75">
      <c r="A206" s="272"/>
      <c r="B206" s="283">
        <v>85419</v>
      </c>
      <c r="C206" s="231" t="s">
        <v>360</v>
      </c>
      <c r="D206" s="233">
        <f>D207</f>
        <v>650464</v>
      </c>
      <c r="E206" s="233">
        <f>E207</f>
        <v>650464</v>
      </c>
      <c r="F206" s="233">
        <f>F207</f>
        <v>576801</v>
      </c>
      <c r="G206" s="233">
        <f>G207</f>
        <v>69009</v>
      </c>
      <c r="H206" s="233">
        <v>0</v>
      </c>
      <c r="I206" s="233">
        <f>I207</f>
        <v>4654</v>
      </c>
      <c r="J206" s="234">
        <v>0</v>
      </c>
      <c r="K206" s="234">
        <v>0</v>
      </c>
      <c r="L206" s="234">
        <v>0</v>
      </c>
      <c r="M206" s="234">
        <v>0</v>
      </c>
      <c r="N206" s="237">
        <v>0</v>
      </c>
      <c r="O206" s="237">
        <v>0</v>
      </c>
      <c r="P206" s="237">
        <v>0</v>
      </c>
    </row>
    <row r="207" spans="1:16" ht="12.75">
      <c r="A207" s="272"/>
      <c r="B207" s="299"/>
      <c r="C207" s="239" t="s">
        <v>358</v>
      </c>
      <c r="D207" s="240">
        <f>E207+M207</f>
        <v>650464</v>
      </c>
      <c r="E207" s="240">
        <f>SUM(F207:L207)</f>
        <v>650464</v>
      </c>
      <c r="F207" s="240">
        <v>576801</v>
      </c>
      <c r="G207" s="240">
        <v>69009</v>
      </c>
      <c r="H207" s="240">
        <v>0</v>
      </c>
      <c r="I207" s="240">
        <v>4654</v>
      </c>
      <c r="J207" s="242">
        <v>0</v>
      </c>
      <c r="K207" s="242">
        <v>0</v>
      </c>
      <c r="L207" s="242">
        <v>0</v>
      </c>
      <c r="M207" s="242">
        <v>0</v>
      </c>
      <c r="N207" s="235">
        <v>0</v>
      </c>
      <c r="O207" s="235">
        <v>0</v>
      </c>
      <c r="P207" s="235">
        <v>0</v>
      </c>
    </row>
    <row r="208" spans="1:16" ht="12.75">
      <c r="A208" s="258"/>
      <c r="B208" s="236">
        <v>85420</v>
      </c>
      <c r="C208" s="231" t="s">
        <v>216</v>
      </c>
      <c r="D208" s="233">
        <f>E208</f>
        <v>2738794</v>
      </c>
      <c r="E208" s="233">
        <f>E209</f>
        <v>2738794</v>
      </c>
      <c r="F208" s="233">
        <v>0</v>
      </c>
      <c r="G208" s="233">
        <v>0</v>
      </c>
      <c r="H208" s="311">
        <f>H209</f>
        <v>2738794</v>
      </c>
      <c r="I208" s="233">
        <f>I209</f>
        <v>0</v>
      </c>
      <c r="J208" s="234">
        <v>0</v>
      </c>
      <c r="K208" s="234">
        <v>0</v>
      </c>
      <c r="L208" s="234">
        <v>0</v>
      </c>
      <c r="M208" s="234">
        <v>0</v>
      </c>
      <c r="N208" s="237">
        <v>0</v>
      </c>
      <c r="O208" s="237">
        <v>0</v>
      </c>
      <c r="P208" s="237">
        <v>0</v>
      </c>
    </row>
    <row r="209" spans="1:16" ht="12.75">
      <c r="A209" s="272"/>
      <c r="B209" s="298"/>
      <c r="C209" s="239" t="s">
        <v>217</v>
      </c>
      <c r="D209" s="240">
        <f>E209</f>
        <v>2738794</v>
      </c>
      <c r="E209" s="240">
        <f>H209</f>
        <v>2738794</v>
      </c>
      <c r="F209" s="240">
        <v>0</v>
      </c>
      <c r="G209" s="240">
        <v>0</v>
      </c>
      <c r="H209" s="312">
        <v>2738794</v>
      </c>
      <c r="I209" s="240">
        <v>0</v>
      </c>
      <c r="J209" s="241">
        <v>0</v>
      </c>
      <c r="K209" s="242">
        <v>0</v>
      </c>
      <c r="L209" s="242">
        <v>0</v>
      </c>
      <c r="M209" s="242">
        <v>0</v>
      </c>
      <c r="N209" s="235">
        <v>0</v>
      </c>
      <c r="O209" s="235">
        <v>0</v>
      </c>
      <c r="P209" s="235">
        <v>0</v>
      </c>
    </row>
    <row r="210" spans="1:16" ht="12.75">
      <c r="A210" s="258"/>
      <c r="B210" s="236">
        <v>85446</v>
      </c>
      <c r="C210" s="231" t="s">
        <v>218</v>
      </c>
      <c r="D210" s="233">
        <f>SUM(D211:D214)</f>
        <v>5534</v>
      </c>
      <c r="E210" s="233">
        <f>SUM(E211:E214)</f>
        <v>5534</v>
      </c>
      <c r="F210" s="233">
        <v>0</v>
      </c>
      <c r="G210" s="233">
        <f>SUM(G211:G214)</f>
        <v>5534</v>
      </c>
      <c r="H210" s="233">
        <v>0</v>
      </c>
      <c r="I210" s="233">
        <v>0</v>
      </c>
      <c r="J210" s="234">
        <v>0</v>
      </c>
      <c r="K210" s="234">
        <v>0</v>
      </c>
      <c r="L210" s="234">
        <v>0</v>
      </c>
      <c r="M210" s="234">
        <v>0</v>
      </c>
      <c r="N210" s="237">
        <v>0</v>
      </c>
      <c r="O210" s="237">
        <v>0</v>
      </c>
      <c r="P210" s="237">
        <v>0</v>
      </c>
    </row>
    <row r="211" spans="1:16" ht="12.75">
      <c r="A211" s="272"/>
      <c r="B211" s="299"/>
      <c r="C211" s="239" t="s">
        <v>213</v>
      </c>
      <c r="D211" s="240">
        <f>E211</f>
        <v>2119</v>
      </c>
      <c r="E211" s="240">
        <v>2119</v>
      </c>
      <c r="F211" s="240">
        <v>0</v>
      </c>
      <c r="G211" s="240">
        <v>2119</v>
      </c>
      <c r="H211" s="240">
        <v>0</v>
      </c>
      <c r="I211" s="240">
        <v>0</v>
      </c>
      <c r="J211" s="242">
        <v>0</v>
      </c>
      <c r="K211" s="242">
        <v>0</v>
      </c>
      <c r="L211" s="242">
        <v>0</v>
      </c>
      <c r="M211" s="242">
        <v>0</v>
      </c>
      <c r="N211" s="235">
        <v>0</v>
      </c>
      <c r="O211" s="235">
        <v>0</v>
      </c>
      <c r="P211" s="235">
        <v>0</v>
      </c>
    </row>
    <row r="212" spans="1:16" ht="12.75">
      <c r="A212" s="272"/>
      <c r="B212" s="299"/>
      <c r="C212" s="239" t="s">
        <v>214</v>
      </c>
      <c r="D212" s="240">
        <f>E212</f>
        <v>1794</v>
      </c>
      <c r="E212" s="240">
        <v>1794</v>
      </c>
      <c r="F212" s="240"/>
      <c r="G212" s="240">
        <v>1794</v>
      </c>
      <c r="H212" s="240">
        <v>0</v>
      </c>
      <c r="I212" s="240">
        <v>0</v>
      </c>
      <c r="J212" s="242">
        <v>0</v>
      </c>
      <c r="K212" s="242">
        <v>0</v>
      </c>
      <c r="L212" s="242">
        <v>0</v>
      </c>
      <c r="M212" s="242">
        <v>0</v>
      </c>
      <c r="N212" s="235">
        <v>0</v>
      </c>
      <c r="O212" s="235">
        <v>0</v>
      </c>
      <c r="P212" s="235">
        <v>0</v>
      </c>
    </row>
    <row r="213" spans="1:16" ht="12.75">
      <c r="A213" s="210"/>
      <c r="B213" s="285"/>
      <c r="C213" s="239" t="s">
        <v>369</v>
      </c>
      <c r="D213" s="240">
        <f>E213</f>
        <v>791</v>
      </c>
      <c r="E213" s="240">
        <f>G213</f>
        <v>791</v>
      </c>
      <c r="F213" s="240">
        <v>0</v>
      </c>
      <c r="G213" s="240">
        <v>791</v>
      </c>
      <c r="H213" s="240">
        <v>0</v>
      </c>
      <c r="I213" s="240">
        <v>0</v>
      </c>
      <c r="J213" s="242">
        <v>0</v>
      </c>
      <c r="K213" s="242">
        <v>0</v>
      </c>
      <c r="L213" s="242">
        <v>0</v>
      </c>
      <c r="M213" s="242">
        <v>0</v>
      </c>
      <c r="N213" s="235">
        <v>0</v>
      </c>
      <c r="O213" s="235">
        <v>0</v>
      </c>
      <c r="P213" s="235">
        <v>0</v>
      </c>
    </row>
    <row r="214" spans="1:16" ht="12.75">
      <c r="A214" s="210"/>
      <c r="B214" s="286"/>
      <c r="C214" s="239" t="s">
        <v>361</v>
      </c>
      <c r="D214" s="240">
        <f>E214</f>
        <v>830</v>
      </c>
      <c r="E214" s="240">
        <f>G214</f>
        <v>830</v>
      </c>
      <c r="F214" s="240">
        <v>0</v>
      </c>
      <c r="G214" s="240">
        <v>830</v>
      </c>
      <c r="H214" s="240">
        <v>0</v>
      </c>
      <c r="I214" s="240">
        <v>0</v>
      </c>
      <c r="J214" s="242">
        <v>0</v>
      </c>
      <c r="K214" s="242">
        <v>0</v>
      </c>
      <c r="L214" s="242">
        <v>0</v>
      </c>
      <c r="M214" s="242">
        <v>0</v>
      </c>
      <c r="N214" s="235">
        <v>0</v>
      </c>
      <c r="O214" s="235">
        <v>0</v>
      </c>
      <c r="P214" s="235">
        <v>0</v>
      </c>
    </row>
    <row r="215" spans="1:16" ht="12.75">
      <c r="A215" s="258"/>
      <c r="B215" s="236">
        <v>85495</v>
      </c>
      <c r="C215" s="231" t="s">
        <v>176</v>
      </c>
      <c r="D215" s="233">
        <f>SUM(D216:D221)</f>
        <v>405388</v>
      </c>
      <c r="E215" s="233">
        <f>SUM(E216:E221)</f>
        <v>405388</v>
      </c>
      <c r="F215" s="233">
        <v>0</v>
      </c>
      <c r="G215" s="233">
        <f>SUM(G216:G221)</f>
        <v>342388</v>
      </c>
      <c r="H215" s="233">
        <v>0</v>
      </c>
      <c r="I215" s="233">
        <f>I220</f>
        <v>63000</v>
      </c>
      <c r="J215" s="229">
        <v>0</v>
      </c>
      <c r="K215" s="234">
        <v>0</v>
      </c>
      <c r="L215" s="234">
        <v>0</v>
      </c>
      <c r="M215" s="234">
        <v>0</v>
      </c>
      <c r="N215" s="237">
        <v>0</v>
      </c>
      <c r="O215" s="237">
        <v>0</v>
      </c>
      <c r="P215" s="237">
        <v>0</v>
      </c>
    </row>
    <row r="216" spans="1:16" ht="12.75">
      <c r="A216" s="272"/>
      <c r="B216" s="299"/>
      <c r="C216" s="239" t="s">
        <v>358</v>
      </c>
      <c r="D216" s="240">
        <f>E216</f>
        <v>11340</v>
      </c>
      <c r="E216" s="240">
        <f>G216</f>
        <v>11340</v>
      </c>
      <c r="F216" s="240">
        <v>0</v>
      </c>
      <c r="G216" s="240">
        <v>11340</v>
      </c>
      <c r="H216" s="240">
        <v>0</v>
      </c>
      <c r="I216" s="240">
        <v>0</v>
      </c>
      <c r="J216" s="242">
        <v>0</v>
      </c>
      <c r="K216" s="242">
        <v>0</v>
      </c>
      <c r="L216" s="242">
        <v>0</v>
      </c>
      <c r="M216" s="242">
        <v>0</v>
      </c>
      <c r="N216" s="235">
        <v>0</v>
      </c>
      <c r="O216" s="235">
        <v>0</v>
      </c>
      <c r="P216" s="235">
        <v>0</v>
      </c>
    </row>
    <row r="217" spans="1:16" ht="12.75">
      <c r="A217" s="272"/>
      <c r="B217" s="299"/>
      <c r="C217" s="239" t="s">
        <v>213</v>
      </c>
      <c r="D217" s="240">
        <f>E217</f>
        <v>2877</v>
      </c>
      <c r="E217" s="240">
        <f>G217</f>
        <v>2877</v>
      </c>
      <c r="F217" s="240">
        <v>0</v>
      </c>
      <c r="G217" s="240">
        <v>2877</v>
      </c>
      <c r="H217" s="240">
        <v>0</v>
      </c>
      <c r="I217" s="240">
        <v>0</v>
      </c>
      <c r="J217" s="242">
        <v>0</v>
      </c>
      <c r="K217" s="242">
        <v>0</v>
      </c>
      <c r="L217" s="242">
        <v>0</v>
      </c>
      <c r="M217" s="242">
        <v>0</v>
      </c>
      <c r="N217" s="235">
        <v>0</v>
      </c>
      <c r="O217" s="235">
        <v>0</v>
      </c>
      <c r="P217" s="235">
        <v>0</v>
      </c>
    </row>
    <row r="218" spans="1:16" ht="12.75">
      <c r="A218" s="272"/>
      <c r="B218" s="299"/>
      <c r="C218" s="239" t="s">
        <v>214</v>
      </c>
      <c r="D218" s="240">
        <f>E218</f>
        <v>950</v>
      </c>
      <c r="E218" s="240">
        <f>G218</f>
        <v>950</v>
      </c>
      <c r="F218" s="240">
        <v>0</v>
      </c>
      <c r="G218" s="240">
        <v>950</v>
      </c>
      <c r="H218" s="240">
        <v>0</v>
      </c>
      <c r="I218" s="240">
        <v>0</v>
      </c>
      <c r="J218" s="242">
        <v>0</v>
      </c>
      <c r="K218" s="242">
        <v>0</v>
      </c>
      <c r="L218" s="242">
        <v>0</v>
      </c>
      <c r="M218" s="242">
        <v>0</v>
      </c>
      <c r="N218" s="235">
        <v>0</v>
      </c>
      <c r="O218" s="235">
        <v>0</v>
      </c>
      <c r="P218" s="235">
        <v>0</v>
      </c>
    </row>
    <row r="219" spans="1:16" ht="12.75">
      <c r="A219" s="272"/>
      <c r="B219" s="299"/>
      <c r="C219" s="239" t="s">
        <v>369</v>
      </c>
      <c r="D219" s="313">
        <f>E219</f>
        <v>1664</v>
      </c>
      <c r="E219" s="313">
        <f>G219</f>
        <v>1664</v>
      </c>
      <c r="F219" s="313">
        <v>0</v>
      </c>
      <c r="G219" s="313">
        <v>1664</v>
      </c>
      <c r="H219" s="313">
        <v>0</v>
      </c>
      <c r="I219" s="313">
        <v>0</v>
      </c>
      <c r="J219" s="314">
        <v>0</v>
      </c>
      <c r="K219" s="242">
        <v>0</v>
      </c>
      <c r="L219" s="242">
        <v>0</v>
      </c>
      <c r="M219" s="242">
        <v>0</v>
      </c>
      <c r="N219" s="235">
        <v>0</v>
      </c>
      <c r="O219" s="235">
        <v>0</v>
      </c>
      <c r="P219" s="235">
        <v>0</v>
      </c>
    </row>
    <row r="220" spans="1:16" ht="12.75">
      <c r="A220" s="272"/>
      <c r="B220" s="299"/>
      <c r="C220" s="261" t="s">
        <v>362</v>
      </c>
      <c r="D220" s="313">
        <v>63000</v>
      </c>
      <c r="E220" s="313">
        <v>63000</v>
      </c>
      <c r="F220" s="313">
        <v>0</v>
      </c>
      <c r="G220" s="313">
        <v>0</v>
      </c>
      <c r="H220" s="313">
        <v>0</v>
      </c>
      <c r="I220" s="313">
        <v>63000</v>
      </c>
      <c r="J220" s="314">
        <v>0</v>
      </c>
      <c r="K220" s="242">
        <v>0</v>
      </c>
      <c r="L220" s="242">
        <v>0</v>
      </c>
      <c r="M220" s="242">
        <v>0</v>
      </c>
      <c r="N220" s="235">
        <v>0</v>
      </c>
      <c r="O220" s="235">
        <v>0</v>
      </c>
      <c r="P220" s="235">
        <v>0</v>
      </c>
    </row>
    <row r="221" spans="1:16" ht="12.75">
      <c r="A221" s="274"/>
      <c r="B221" s="298"/>
      <c r="C221" s="181" t="s">
        <v>196</v>
      </c>
      <c r="D221" s="240">
        <f>E221</f>
        <v>325557</v>
      </c>
      <c r="E221" s="240">
        <v>325557</v>
      </c>
      <c r="F221" s="240">
        <v>0</v>
      </c>
      <c r="G221" s="240">
        <v>325557</v>
      </c>
      <c r="H221" s="240">
        <v>0</v>
      </c>
      <c r="I221" s="240">
        <v>0</v>
      </c>
      <c r="J221" s="242">
        <v>0</v>
      </c>
      <c r="K221" s="242">
        <v>0</v>
      </c>
      <c r="L221" s="242">
        <v>0</v>
      </c>
      <c r="M221" s="242">
        <v>0</v>
      </c>
      <c r="N221" s="235">
        <v>0</v>
      </c>
      <c r="O221" s="235">
        <v>0</v>
      </c>
      <c r="P221" s="235">
        <v>0</v>
      </c>
    </row>
    <row r="222" spans="1:16" ht="12.75">
      <c r="A222" s="315"/>
      <c r="B222" s="182"/>
      <c r="C222" s="276"/>
      <c r="D222" s="281"/>
      <c r="E222" s="281"/>
      <c r="F222" s="281"/>
      <c r="G222" s="281"/>
      <c r="H222" s="281"/>
      <c r="I222" s="281"/>
      <c r="J222" s="280"/>
      <c r="K222" s="280"/>
      <c r="L222" s="280"/>
      <c r="M222" s="280"/>
      <c r="N222" s="252"/>
      <c r="O222" s="252"/>
      <c r="P222" s="252"/>
    </row>
    <row r="223" spans="1:16" ht="12.75">
      <c r="A223" s="315"/>
      <c r="B223" s="182"/>
      <c r="C223" s="276"/>
      <c r="D223" s="281"/>
      <c r="E223" s="281"/>
      <c r="F223" s="281"/>
      <c r="G223" s="281"/>
      <c r="H223" s="281"/>
      <c r="I223" s="281"/>
      <c r="J223" s="280"/>
      <c r="K223" s="280"/>
      <c r="L223" s="280"/>
      <c r="M223" s="280"/>
      <c r="N223" s="252"/>
      <c r="O223" s="252"/>
      <c r="P223" s="252"/>
    </row>
    <row r="224" spans="1:16" ht="15">
      <c r="A224" s="315"/>
      <c r="B224" s="182"/>
      <c r="C224" s="276"/>
      <c r="D224" s="281"/>
      <c r="E224" s="281"/>
      <c r="F224" s="141"/>
      <c r="G224" s="141"/>
      <c r="H224" s="278" t="s">
        <v>466</v>
      </c>
      <c r="I224" s="141"/>
      <c r="J224" s="280"/>
      <c r="K224" s="280"/>
      <c r="L224" s="280"/>
      <c r="M224" s="280"/>
      <c r="N224" s="252"/>
      <c r="O224" s="252"/>
      <c r="P224" s="252"/>
    </row>
    <row r="225" spans="1:16" ht="15">
      <c r="A225" s="315"/>
      <c r="B225" s="182"/>
      <c r="C225" s="276"/>
      <c r="D225" s="141"/>
      <c r="E225" s="141"/>
      <c r="F225" s="71"/>
      <c r="G225" s="141"/>
      <c r="H225" s="141"/>
      <c r="I225" s="141"/>
      <c r="J225" s="316"/>
      <c r="K225" s="317"/>
      <c r="L225" s="317"/>
      <c r="M225" s="180"/>
      <c r="N225" s="180"/>
      <c r="O225" s="180"/>
      <c r="P225" s="180"/>
    </row>
    <row r="226" spans="1:16" ht="12.75">
      <c r="A226" s="253"/>
      <c r="B226" s="191"/>
      <c r="C226" s="191"/>
      <c r="D226" s="192"/>
      <c r="E226" s="193"/>
      <c r="F226" s="194"/>
      <c r="G226" s="195" t="s">
        <v>69</v>
      </c>
      <c r="H226" s="196"/>
      <c r="I226" s="196"/>
      <c r="J226" s="197"/>
      <c r="K226" s="197"/>
      <c r="L226" s="198"/>
      <c r="M226" s="199"/>
      <c r="N226" s="200"/>
      <c r="O226" s="200"/>
      <c r="P226" s="201"/>
    </row>
    <row r="227" spans="1:16" ht="12.75">
      <c r="A227" s="254"/>
      <c r="B227" s="202"/>
      <c r="C227" s="202"/>
      <c r="D227" s="203"/>
      <c r="E227" s="255"/>
      <c r="F227" s="205"/>
      <c r="G227" s="206" t="s">
        <v>145</v>
      </c>
      <c r="H227" s="206"/>
      <c r="I227" s="206"/>
      <c r="J227" s="207"/>
      <c r="K227" s="207"/>
      <c r="L227" s="201"/>
      <c r="M227" s="202"/>
      <c r="N227" s="199" t="s">
        <v>145</v>
      </c>
      <c r="O227" s="200"/>
      <c r="P227" s="201"/>
    </row>
    <row r="228" spans="1:16" ht="12.75">
      <c r="A228" s="210" t="s">
        <v>1</v>
      </c>
      <c r="B228" s="208" t="s">
        <v>2</v>
      </c>
      <c r="C228" s="208" t="s">
        <v>146</v>
      </c>
      <c r="D228" s="203"/>
      <c r="E228" s="203"/>
      <c r="F228" s="203" t="s">
        <v>147</v>
      </c>
      <c r="G228" s="203" t="s">
        <v>6</v>
      </c>
      <c r="H228" s="209" t="s">
        <v>148</v>
      </c>
      <c r="I228" s="203" t="s">
        <v>149</v>
      </c>
      <c r="J228" s="209" t="s">
        <v>150</v>
      </c>
      <c r="K228" s="203" t="s">
        <v>151</v>
      </c>
      <c r="L228" s="210" t="s">
        <v>6</v>
      </c>
      <c r="M228" s="210" t="s">
        <v>151</v>
      </c>
      <c r="N228" s="211"/>
      <c r="O228" s="177" t="s">
        <v>145</v>
      </c>
      <c r="P228" s="177"/>
    </row>
    <row r="229" spans="1:16" ht="12.75">
      <c r="A229" s="210"/>
      <c r="B229" s="208"/>
      <c r="C229" s="208"/>
      <c r="D229" s="203" t="s">
        <v>68</v>
      </c>
      <c r="E229" s="203" t="s">
        <v>6</v>
      </c>
      <c r="F229" s="203" t="s">
        <v>152</v>
      </c>
      <c r="G229" s="203" t="s">
        <v>153</v>
      </c>
      <c r="H229" s="209" t="s">
        <v>154</v>
      </c>
      <c r="I229" s="203" t="s">
        <v>155</v>
      </c>
      <c r="J229" s="209" t="s">
        <v>156</v>
      </c>
      <c r="K229" s="203" t="s">
        <v>292</v>
      </c>
      <c r="L229" s="210" t="s">
        <v>235</v>
      </c>
      <c r="M229" s="210" t="s">
        <v>157</v>
      </c>
      <c r="N229" s="212" t="s">
        <v>297</v>
      </c>
      <c r="O229" s="210" t="s">
        <v>301</v>
      </c>
      <c r="P229" s="210" t="s">
        <v>305</v>
      </c>
    </row>
    <row r="230" spans="1:16" ht="12.75">
      <c r="A230" s="210"/>
      <c r="B230" s="208"/>
      <c r="C230" s="208"/>
      <c r="D230" s="203" t="s">
        <v>473</v>
      </c>
      <c r="E230" s="203" t="s">
        <v>158</v>
      </c>
      <c r="F230" s="203" t="s">
        <v>159</v>
      </c>
      <c r="G230" s="203" t="s">
        <v>160</v>
      </c>
      <c r="H230" s="209" t="s">
        <v>158</v>
      </c>
      <c r="I230" s="203" t="s">
        <v>161</v>
      </c>
      <c r="J230" s="209" t="s">
        <v>162</v>
      </c>
      <c r="K230" s="203" t="s">
        <v>293</v>
      </c>
      <c r="L230" s="210" t="s">
        <v>295</v>
      </c>
      <c r="M230" s="210"/>
      <c r="N230" s="211" t="s">
        <v>298</v>
      </c>
      <c r="O230" s="210" t="s">
        <v>302</v>
      </c>
      <c r="P230" s="210" t="s">
        <v>306</v>
      </c>
    </row>
    <row r="231" spans="1:16" ht="12.75">
      <c r="A231" s="210"/>
      <c r="B231" s="208"/>
      <c r="C231" s="208"/>
      <c r="D231" s="203" t="s">
        <v>309</v>
      </c>
      <c r="E231" s="203"/>
      <c r="F231" s="203" t="s">
        <v>163</v>
      </c>
      <c r="G231" s="203" t="s">
        <v>164</v>
      </c>
      <c r="H231" s="209"/>
      <c r="I231" s="203" t="s">
        <v>165</v>
      </c>
      <c r="J231" s="209" t="s">
        <v>166</v>
      </c>
      <c r="K231" s="203" t="s">
        <v>294</v>
      </c>
      <c r="L231" s="210" t="s">
        <v>296</v>
      </c>
      <c r="M231" s="210"/>
      <c r="N231" s="211" t="s">
        <v>299</v>
      </c>
      <c r="O231" s="210" t="s">
        <v>166</v>
      </c>
      <c r="P231" s="210" t="s">
        <v>307</v>
      </c>
    </row>
    <row r="232" spans="1:16" ht="12.75">
      <c r="A232" s="210"/>
      <c r="B232" s="208"/>
      <c r="C232" s="208"/>
      <c r="D232" s="203"/>
      <c r="E232" s="203"/>
      <c r="F232" s="203"/>
      <c r="G232" s="203"/>
      <c r="H232" s="209"/>
      <c r="I232" s="203"/>
      <c r="J232" s="209" t="s">
        <v>167</v>
      </c>
      <c r="K232" s="203"/>
      <c r="L232" s="210"/>
      <c r="M232" s="210"/>
      <c r="N232" s="211" t="s">
        <v>300</v>
      </c>
      <c r="O232" s="210" t="s">
        <v>303</v>
      </c>
      <c r="P232" s="210" t="s">
        <v>308</v>
      </c>
    </row>
    <row r="233" spans="1:16" ht="12.75">
      <c r="A233" s="210"/>
      <c r="B233" s="208"/>
      <c r="C233" s="208"/>
      <c r="D233" s="203"/>
      <c r="E233" s="203"/>
      <c r="F233" s="203"/>
      <c r="G233" s="203"/>
      <c r="H233" s="209"/>
      <c r="I233" s="203"/>
      <c r="J233" s="209" t="s">
        <v>304</v>
      </c>
      <c r="K233" s="203"/>
      <c r="L233" s="210"/>
      <c r="M233" s="210"/>
      <c r="N233" s="211"/>
      <c r="O233" s="203" t="s">
        <v>304</v>
      </c>
      <c r="P233" s="210"/>
    </row>
    <row r="234" spans="1:16" s="19" customFormat="1" ht="12.75">
      <c r="A234" s="215"/>
      <c r="B234" s="213"/>
      <c r="C234" s="213"/>
      <c r="D234" s="214"/>
      <c r="E234" s="214"/>
      <c r="F234" s="214"/>
      <c r="G234" s="214"/>
      <c r="H234" s="209"/>
      <c r="I234" s="214"/>
      <c r="J234" s="209" t="s">
        <v>168</v>
      </c>
      <c r="K234" s="214"/>
      <c r="L234" s="215"/>
      <c r="M234" s="215"/>
      <c r="N234" s="216"/>
      <c r="O234" s="214" t="s">
        <v>168</v>
      </c>
      <c r="P234" s="215"/>
    </row>
    <row r="235" spans="1:16" ht="12.75">
      <c r="A235" s="215">
        <v>1</v>
      </c>
      <c r="B235" s="215">
        <v>2</v>
      </c>
      <c r="C235" s="88">
        <v>3</v>
      </c>
      <c r="D235" s="89">
        <v>4</v>
      </c>
      <c r="E235" s="89">
        <v>5</v>
      </c>
      <c r="F235" s="89">
        <v>6</v>
      </c>
      <c r="G235" s="89">
        <v>7</v>
      </c>
      <c r="H235" s="89">
        <v>8</v>
      </c>
      <c r="I235" s="89">
        <v>9</v>
      </c>
      <c r="J235" s="89">
        <v>10</v>
      </c>
      <c r="K235" s="89">
        <v>11</v>
      </c>
      <c r="L235" s="88">
        <v>12</v>
      </c>
      <c r="M235" s="88">
        <v>13</v>
      </c>
      <c r="N235" s="88">
        <v>14</v>
      </c>
      <c r="O235" s="88">
        <v>15</v>
      </c>
      <c r="P235" s="88">
        <v>16</v>
      </c>
    </row>
    <row r="236" spans="1:16" ht="12.75">
      <c r="A236" s="623">
        <v>900</v>
      </c>
      <c r="B236" s="652"/>
      <c r="C236" s="653" t="s">
        <v>286</v>
      </c>
      <c r="D236" s="611">
        <f>D239+D240</f>
        <v>757534</v>
      </c>
      <c r="E236" s="644">
        <f>E239+E240</f>
        <v>140000</v>
      </c>
      <c r="F236" s="611">
        <v>0</v>
      </c>
      <c r="G236" s="644">
        <f>G239+G240</f>
        <v>60000</v>
      </c>
      <c r="H236" s="611">
        <f>H239+H240</f>
        <v>80000</v>
      </c>
      <c r="I236" s="644">
        <v>0</v>
      </c>
      <c r="J236" s="613">
        <v>0</v>
      </c>
      <c r="K236" s="654">
        <v>0</v>
      </c>
      <c r="L236" s="613">
        <v>0</v>
      </c>
      <c r="M236" s="613">
        <f>M240+M239</f>
        <v>617534</v>
      </c>
      <c r="N236" s="614">
        <f>N240</f>
        <v>617534</v>
      </c>
      <c r="O236" s="614">
        <f>O240</f>
        <v>617534</v>
      </c>
      <c r="P236" s="614">
        <v>0</v>
      </c>
    </row>
    <row r="237" spans="1:16" ht="12.75">
      <c r="A237" s="272"/>
      <c r="B237" s="271">
        <v>90019</v>
      </c>
      <c r="C237" s="218" t="s">
        <v>287</v>
      </c>
      <c r="D237" s="219"/>
      <c r="E237" s="220"/>
      <c r="F237" s="219"/>
      <c r="G237" s="220"/>
      <c r="H237" s="219"/>
      <c r="I237" s="220"/>
      <c r="J237" s="221"/>
      <c r="K237" s="318"/>
      <c r="L237" s="221"/>
      <c r="M237" s="221"/>
      <c r="N237" s="235"/>
      <c r="O237" s="235"/>
      <c r="P237" s="235"/>
    </row>
    <row r="238" spans="1:16" ht="12.75">
      <c r="A238" s="272"/>
      <c r="B238" s="265"/>
      <c r="C238" s="218" t="s">
        <v>288</v>
      </c>
      <c r="D238" s="313"/>
      <c r="E238" s="319"/>
      <c r="F238" s="313"/>
      <c r="G238" s="319"/>
      <c r="H238" s="313"/>
      <c r="I238" s="319"/>
      <c r="J238" s="314"/>
      <c r="K238" s="320"/>
      <c r="L238" s="314"/>
      <c r="M238" s="314"/>
      <c r="N238" s="235"/>
      <c r="O238" s="235"/>
      <c r="P238" s="235"/>
    </row>
    <row r="239" spans="1:16" ht="12.75">
      <c r="A239" s="272"/>
      <c r="B239" s="266"/>
      <c r="C239" s="218" t="s">
        <v>289</v>
      </c>
      <c r="D239" s="219">
        <f>E239+M239</f>
        <v>140000</v>
      </c>
      <c r="E239" s="220">
        <f>SUM(F239:L239)</f>
        <v>140000</v>
      </c>
      <c r="F239" s="219">
        <v>0</v>
      </c>
      <c r="G239" s="220">
        <v>60000</v>
      </c>
      <c r="H239" s="219">
        <v>80000</v>
      </c>
      <c r="I239" s="220">
        <v>0</v>
      </c>
      <c r="J239" s="221">
        <v>0</v>
      </c>
      <c r="K239" s="318">
        <v>0</v>
      </c>
      <c r="L239" s="221">
        <v>0</v>
      </c>
      <c r="M239" s="221">
        <v>0</v>
      </c>
      <c r="N239" s="237">
        <v>0</v>
      </c>
      <c r="O239" s="237">
        <v>0</v>
      </c>
      <c r="P239" s="237">
        <v>0</v>
      </c>
    </row>
    <row r="240" spans="1:16" ht="12.75">
      <c r="A240" s="272"/>
      <c r="B240" s="283">
        <v>90095</v>
      </c>
      <c r="C240" s="218" t="s">
        <v>210</v>
      </c>
      <c r="D240" s="219">
        <f>D241</f>
        <v>617534</v>
      </c>
      <c r="E240" s="220">
        <f>SUM(F240:L240)</f>
        <v>0</v>
      </c>
      <c r="F240" s="219">
        <v>0</v>
      </c>
      <c r="G240" s="220">
        <v>0</v>
      </c>
      <c r="H240" s="219">
        <v>0</v>
      </c>
      <c r="I240" s="220">
        <v>0</v>
      </c>
      <c r="J240" s="221">
        <v>0</v>
      </c>
      <c r="K240" s="318">
        <v>0</v>
      </c>
      <c r="L240" s="318">
        <v>0</v>
      </c>
      <c r="M240" s="318">
        <f>M241</f>
        <v>617534</v>
      </c>
      <c r="N240" s="304">
        <f>N241</f>
        <v>617534</v>
      </c>
      <c r="O240" s="303">
        <v>617534</v>
      </c>
      <c r="P240" s="304">
        <v>0</v>
      </c>
    </row>
    <row r="241" spans="1:16" ht="12.75">
      <c r="A241" s="272"/>
      <c r="B241" s="283"/>
      <c r="C241" s="321" t="s">
        <v>460</v>
      </c>
      <c r="D241" s="322">
        <f>SUM(D242:D246)</f>
        <v>617534</v>
      </c>
      <c r="E241" s="323">
        <v>0</v>
      </c>
      <c r="F241" s="322">
        <v>0</v>
      </c>
      <c r="G241" s="323">
        <v>0</v>
      </c>
      <c r="H241" s="322">
        <v>0</v>
      </c>
      <c r="I241" s="323">
        <v>0</v>
      </c>
      <c r="J241" s="324">
        <v>0</v>
      </c>
      <c r="K241" s="325">
        <v>0</v>
      </c>
      <c r="L241" s="325">
        <v>0</v>
      </c>
      <c r="M241" s="325">
        <f>SUM(M242:M246)</f>
        <v>617534</v>
      </c>
      <c r="N241" s="326">
        <f>SUM(N242:N246)</f>
        <v>617534</v>
      </c>
      <c r="O241" s="327">
        <v>617534</v>
      </c>
      <c r="P241" s="328">
        <v>0</v>
      </c>
    </row>
    <row r="242" spans="1:16" ht="12.75">
      <c r="A242" s="272"/>
      <c r="B242" s="283"/>
      <c r="C242" s="329" t="s">
        <v>341</v>
      </c>
      <c r="D242" s="262">
        <f>E242+M242</f>
        <v>200000</v>
      </c>
      <c r="E242" s="319">
        <v>0</v>
      </c>
      <c r="F242" s="313">
        <v>0</v>
      </c>
      <c r="G242" s="319">
        <v>0</v>
      </c>
      <c r="H242" s="313">
        <v>0</v>
      </c>
      <c r="I242" s="319">
        <v>0</v>
      </c>
      <c r="J242" s="314">
        <v>0</v>
      </c>
      <c r="K242" s="320">
        <v>0</v>
      </c>
      <c r="L242" s="320">
        <v>0</v>
      </c>
      <c r="M242" s="330">
        <f>N242</f>
        <v>200000</v>
      </c>
      <c r="N242" s="331">
        <v>200000</v>
      </c>
      <c r="O242" s="332">
        <v>200000</v>
      </c>
      <c r="P242" s="224">
        <v>0</v>
      </c>
    </row>
    <row r="243" spans="1:16" ht="12.75">
      <c r="A243" s="272"/>
      <c r="B243" s="283"/>
      <c r="C243" s="329" t="s">
        <v>342</v>
      </c>
      <c r="D243" s="262">
        <f>E243+M243</f>
        <v>100000</v>
      </c>
      <c r="E243" s="319">
        <v>0</v>
      </c>
      <c r="F243" s="313">
        <v>0</v>
      </c>
      <c r="G243" s="319">
        <v>0</v>
      </c>
      <c r="H243" s="313">
        <v>0</v>
      </c>
      <c r="I243" s="319">
        <v>0</v>
      </c>
      <c r="J243" s="314">
        <v>0</v>
      </c>
      <c r="K243" s="320">
        <v>0</v>
      </c>
      <c r="L243" s="320">
        <v>0</v>
      </c>
      <c r="M243" s="330">
        <f>N243</f>
        <v>100000</v>
      </c>
      <c r="N243" s="331">
        <v>100000</v>
      </c>
      <c r="O243" s="332">
        <v>100000</v>
      </c>
      <c r="P243" s="224">
        <v>0</v>
      </c>
    </row>
    <row r="244" spans="1:16" ht="12.75">
      <c r="A244" s="272"/>
      <c r="B244" s="283"/>
      <c r="C244" s="329" t="s">
        <v>363</v>
      </c>
      <c r="D244" s="262">
        <f>E244+M244</f>
        <v>208319</v>
      </c>
      <c r="E244" s="319">
        <v>0</v>
      </c>
      <c r="F244" s="313">
        <v>0</v>
      </c>
      <c r="G244" s="319">
        <v>0</v>
      </c>
      <c r="H244" s="313">
        <v>0</v>
      </c>
      <c r="I244" s="319">
        <v>0</v>
      </c>
      <c r="J244" s="314">
        <v>0</v>
      </c>
      <c r="K244" s="320">
        <v>0</v>
      </c>
      <c r="L244" s="320">
        <v>0</v>
      </c>
      <c r="M244" s="330">
        <f>N244</f>
        <v>208319</v>
      </c>
      <c r="N244" s="331">
        <v>208319</v>
      </c>
      <c r="O244" s="332">
        <v>208319</v>
      </c>
      <c r="P244" s="224">
        <v>0</v>
      </c>
    </row>
    <row r="245" spans="1:16" ht="12.75">
      <c r="A245" s="272"/>
      <c r="B245" s="283"/>
      <c r="C245" s="329" t="s">
        <v>403</v>
      </c>
      <c r="D245" s="262">
        <f>M245</f>
        <v>67572</v>
      </c>
      <c r="E245" s="319">
        <v>0</v>
      </c>
      <c r="F245" s="313">
        <v>0</v>
      </c>
      <c r="G245" s="319">
        <v>0</v>
      </c>
      <c r="H245" s="313">
        <v>0</v>
      </c>
      <c r="I245" s="319">
        <v>0</v>
      </c>
      <c r="J245" s="314">
        <v>0</v>
      </c>
      <c r="K245" s="320">
        <v>0</v>
      </c>
      <c r="L245" s="320">
        <v>0</v>
      </c>
      <c r="M245" s="330">
        <v>67572</v>
      </c>
      <c r="N245" s="331">
        <v>67572</v>
      </c>
      <c r="O245" s="332">
        <v>67572</v>
      </c>
      <c r="P245" s="224">
        <v>0</v>
      </c>
    </row>
    <row r="246" spans="1:16" ht="12.75">
      <c r="A246" s="272"/>
      <c r="B246" s="283"/>
      <c r="C246" s="329" t="s">
        <v>461</v>
      </c>
      <c r="D246" s="262">
        <v>41643</v>
      </c>
      <c r="E246" s="319">
        <v>0</v>
      </c>
      <c r="F246" s="313">
        <v>0</v>
      </c>
      <c r="G246" s="319">
        <v>0</v>
      </c>
      <c r="H246" s="313">
        <v>0</v>
      </c>
      <c r="I246" s="319">
        <v>0</v>
      </c>
      <c r="J246" s="314">
        <v>0</v>
      </c>
      <c r="K246" s="320">
        <v>0</v>
      </c>
      <c r="L246" s="320">
        <v>0</v>
      </c>
      <c r="M246" s="330">
        <v>41643</v>
      </c>
      <c r="N246" s="331">
        <v>41643</v>
      </c>
      <c r="O246" s="332">
        <v>41643</v>
      </c>
      <c r="P246" s="224">
        <v>0</v>
      </c>
    </row>
    <row r="247" spans="1:16" ht="12.75">
      <c r="A247" s="610">
        <v>921</v>
      </c>
      <c r="B247" s="610"/>
      <c r="C247" s="653" t="s">
        <v>219</v>
      </c>
      <c r="D247" s="611"/>
      <c r="E247" s="644"/>
      <c r="F247" s="611"/>
      <c r="G247" s="644"/>
      <c r="H247" s="611"/>
      <c r="I247" s="644"/>
      <c r="J247" s="613"/>
      <c r="K247" s="654"/>
      <c r="L247" s="654"/>
      <c r="M247" s="654"/>
      <c r="N247" s="631"/>
      <c r="O247" s="632"/>
      <c r="P247" s="631"/>
    </row>
    <row r="248" spans="1:16" ht="12.75">
      <c r="A248" s="626"/>
      <c r="B248" s="617"/>
      <c r="C248" s="655" t="s">
        <v>220</v>
      </c>
      <c r="D248" s="618">
        <f>D249+D250</f>
        <v>18000</v>
      </c>
      <c r="E248" s="634">
        <f>E249+E250</f>
        <v>18000</v>
      </c>
      <c r="F248" s="618">
        <v>0</v>
      </c>
      <c r="G248" s="634">
        <v>0</v>
      </c>
      <c r="H248" s="618">
        <f>H249+H250</f>
        <v>18000</v>
      </c>
      <c r="I248" s="634">
        <v>0</v>
      </c>
      <c r="J248" s="621">
        <v>0</v>
      </c>
      <c r="K248" s="656">
        <v>0</v>
      </c>
      <c r="L248" s="656">
        <v>0</v>
      </c>
      <c r="M248" s="656">
        <v>0</v>
      </c>
      <c r="N248" s="621">
        <v>0</v>
      </c>
      <c r="O248" s="636">
        <v>0</v>
      </c>
      <c r="P248" s="621">
        <v>0</v>
      </c>
    </row>
    <row r="249" spans="1:16" ht="12.75">
      <c r="A249" s="270"/>
      <c r="B249" s="283">
        <v>92116</v>
      </c>
      <c r="C249" s="238" t="s">
        <v>221</v>
      </c>
      <c r="D249" s="227">
        <v>18000</v>
      </c>
      <c r="E249" s="227">
        <v>18000</v>
      </c>
      <c r="F249" s="227">
        <v>0</v>
      </c>
      <c r="G249" s="227">
        <v>0</v>
      </c>
      <c r="H249" s="227">
        <v>18000</v>
      </c>
      <c r="I249" s="227">
        <v>0</v>
      </c>
      <c r="J249" s="229">
        <v>0</v>
      </c>
      <c r="K249" s="333">
        <v>0</v>
      </c>
      <c r="L249" s="229">
        <v>0</v>
      </c>
      <c r="M249" s="229">
        <v>0</v>
      </c>
      <c r="N249" s="580">
        <v>0</v>
      </c>
      <c r="O249" s="580">
        <v>0</v>
      </c>
      <c r="P249" s="580">
        <v>0</v>
      </c>
    </row>
    <row r="250" spans="1:16" ht="12.75">
      <c r="A250" s="289"/>
      <c r="B250" s="271">
        <v>92120</v>
      </c>
      <c r="C250" s="238" t="s">
        <v>345</v>
      </c>
      <c r="D250" s="227">
        <f>E250</f>
        <v>0</v>
      </c>
      <c r="E250" s="227">
        <f>H250</f>
        <v>0</v>
      </c>
      <c r="F250" s="227">
        <v>0</v>
      </c>
      <c r="G250" s="227">
        <v>0</v>
      </c>
      <c r="H250" s="227">
        <v>0</v>
      </c>
      <c r="I250" s="227">
        <v>0</v>
      </c>
      <c r="J250" s="229">
        <v>0</v>
      </c>
      <c r="K250" s="234">
        <v>0</v>
      </c>
      <c r="L250" s="229">
        <v>0</v>
      </c>
      <c r="M250" s="229">
        <v>0</v>
      </c>
      <c r="N250" s="237">
        <v>0</v>
      </c>
      <c r="O250" s="237">
        <v>0</v>
      </c>
      <c r="P250" s="237">
        <v>0</v>
      </c>
    </row>
    <row r="251" spans="1:16" ht="12.75">
      <c r="A251" s="623">
        <v>926</v>
      </c>
      <c r="B251" s="623"/>
      <c r="C251" s="617" t="s">
        <v>143</v>
      </c>
      <c r="D251" s="618">
        <f>D254+D252</f>
        <v>105800</v>
      </c>
      <c r="E251" s="618">
        <f>E252+E254</f>
        <v>105800</v>
      </c>
      <c r="F251" s="618"/>
      <c r="G251" s="618">
        <f>G252+G254</f>
        <v>12800</v>
      </c>
      <c r="H251" s="618">
        <f>H252+H254</f>
        <v>93000</v>
      </c>
      <c r="I251" s="618"/>
      <c r="J251" s="650"/>
      <c r="K251" s="614"/>
      <c r="L251" s="614"/>
      <c r="M251" s="614">
        <f>M252+M254</f>
        <v>0</v>
      </c>
      <c r="N251" s="614">
        <v>0</v>
      </c>
      <c r="O251" s="640">
        <v>0</v>
      </c>
      <c r="P251" s="640">
        <v>0</v>
      </c>
    </row>
    <row r="252" spans="1:16" ht="12.75">
      <c r="A252" s="265"/>
      <c r="B252" s="271">
        <v>92601</v>
      </c>
      <c r="C252" s="238" t="s">
        <v>356</v>
      </c>
      <c r="D252" s="227">
        <v>0</v>
      </c>
      <c r="E252" s="227">
        <v>0</v>
      </c>
      <c r="F252" s="227">
        <v>0</v>
      </c>
      <c r="G252" s="227">
        <v>0</v>
      </c>
      <c r="H252" s="227">
        <v>0</v>
      </c>
      <c r="I252" s="227">
        <v>0</v>
      </c>
      <c r="J252" s="300">
        <v>0</v>
      </c>
      <c r="K252" s="234">
        <v>0</v>
      </c>
      <c r="L252" s="234">
        <v>0</v>
      </c>
      <c r="M252" s="234">
        <f>M253</f>
        <v>0</v>
      </c>
      <c r="N252" s="234">
        <v>0</v>
      </c>
      <c r="O252" s="234">
        <v>0</v>
      </c>
      <c r="P252" s="234">
        <v>0</v>
      </c>
    </row>
    <row r="253" spans="1:16" ht="12.75">
      <c r="A253" s="265"/>
      <c r="B253" s="266"/>
      <c r="C253" s="298" t="s">
        <v>196</v>
      </c>
      <c r="D253" s="334">
        <f>M253</f>
        <v>0</v>
      </c>
      <c r="E253" s="334">
        <v>0</v>
      </c>
      <c r="F253" s="334">
        <v>0</v>
      </c>
      <c r="G253" s="334">
        <v>0</v>
      </c>
      <c r="H253" s="334">
        <v>0</v>
      </c>
      <c r="I253" s="334">
        <v>0</v>
      </c>
      <c r="J253" s="335">
        <v>0</v>
      </c>
      <c r="K253" s="263">
        <v>0</v>
      </c>
      <c r="L253" s="263">
        <v>0</v>
      </c>
      <c r="M253" s="263">
        <v>0</v>
      </c>
      <c r="N253" s="263">
        <v>0</v>
      </c>
      <c r="O253" s="242">
        <v>0</v>
      </c>
      <c r="P253" s="242">
        <v>0</v>
      </c>
    </row>
    <row r="254" spans="1:16" ht="12.75">
      <c r="A254" s="258"/>
      <c r="B254" s="283">
        <v>92695</v>
      </c>
      <c r="C254" s="231" t="s">
        <v>210</v>
      </c>
      <c r="D254" s="233">
        <f>E254</f>
        <v>105800</v>
      </c>
      <c r="E254" s="233">
        <f>G254+H254</f>
        <v>105800</v>
      </c>
      <c r="F254" s="233">
        <v>0</v>
      </c>
      <c r="G254" s="233">
        <v>12800</v>
      </c>
      <c r="H254" s="233">
        <v>93000</v>
      </c>
      <c r="I254" s="233">
        <v>0</v>
      </c>
      <c r="J254" s="229">
        <v>0</v>
      </c>
      <c r="K254" s="234">
        <v>0</v>
      </c>
      <c r="L254" s="234">
        <v>0</v>
      </c>
      <c r="M254" s="234">
        <v>0</v>
      </c>
      <c r="N254" s="237">
        <v>0</v>
      </c>
      <c r="O254" s="237">
        <v>0</v>
      </c>
      <c r="P254" s="237">
        <v>0</v>
      </c>
    </row>
    <row r="255" spans="1:16" ht="12.75">
      <c r="A255" s="336"/>
      <c r="B255" s="298"/>
      <c r="C255" s="298" t="s">
        <v>196</v>
      </c>
      <c r="D255" s="334">
        <v>105800</v>
      </c>
      <c r="E255" s="334">
        <v>105800</v>
      </c>
      <c r="F255" s="334">
        <v>0</v>
      </c>
      <c r="G255" s="334">
        <v>12800</v>
      </c>
      <c r="H255" s="334">
        <v>93000</v>
      </c>
      <c r="I255" s="334">
        <v>0</v>
      </c>
      <c r="J255" s="337">
        <v>0</v>
      </c>
      <c r="K255" s="337">
        <v>0</v>
      </c>
      <c r="L255" s="263">
        <v>0</v>
      </c>
      <c r="M255" s="263">
        <v>0</v>
      </c>
      <c r="N255" s="235">
        <v>0</v>
      </c>
      <c r="O255" s="235">
        <v>0</v>
      </c>
      <c r="P255" s="235">
        <v>0</v>
      </c>
    </row>
    <row r="256" spans="1:16" ht="12.75">
      <c r="A256" s="617"/>
      <c r="B256" s="617"/>
      <c r="C256" s="617" t="s">
        <v>222</v>
      </c>
      <c r="D256" s="618">
        <f>D16+D19+D22+D26+D30+D34+D58+D61+D64+D68+D123+D147+D165+D192+D236+D248+D251</f>
        <v>63778580</v>
      </c>
      <c r="E256" s="649">
        <f>E16+E19+E22+E26+E30+E34+E58+E61+E64+E68+E123+E147+E165+E192+E236+E248+E251</f>
        <v>56795175</v>
      </c>
      <c r="F256" s="657">
        <f>F16+F19+F22+F26+F30+F34+F58+F61+F64+F68+F123+F147+F165+F192+F236+F248+F251</f>
        <v>34213814</v>
      </c>
      <c r="G256" s="649">
        <f>G16+G19+G22+G26+G30+G34+G58+G64+G68+G147+G165+G192+G251+G236+G123</f>
        <v>14613461</v>
      </c>
      <c r="H256" s="649">
        <f>H68+H147+H165+H192+H236+H248+H251</f>
        <v>4031708</v>
      </c>
      <c r="I256" s="657">
        <f>I19+I22+I34+I58+I68+I147+I165+I192</f>
        <v>2635689</v>
      </c>
      <c r="J256" s="657">
        <f>J123</f>
        <v>839409</v>
      </c>
      <c r="K256" s="657">
        <f>K123+K61</f>
        <v>4534</v>
      </c>
      <c r="L256" s="639">
        <f>L61</f>
        <v>456560</v>
      </c>
      <c r="M256" s="639">
        <f>M22+M30+M34+M68+M123+M192+M236</f>
        <v>6983405</v>
      </c>
      <c r="N256" s="639">
        <f>N22+N30+N147+N34+N58+N192+N236+N251+N68+N123+N165</f>
        <v>6983405</v>
      </c>
      <c r="O256" s="639">
        <f>O236+O22</f>
        <v>4817534</v>
      </c>
      <c r="P256" s="639">
        <v>0</v>
      </c>
    </row>
    <row r="257" spans="1:16" ht="12.75">
      <c r="A257" s="185"/>
      <c r="B257" s="338"/>
      <c r="C257" s="338"/>
      <c r="D257" s="339"/>
      <c r="E257" s="340"/>
      <c r="F257" s="339"/>
      <c r="G257" s="339"/>
      <c r="H257" s="339"/>
      <c r="I257" s="339"/>
      <c r="J257" s="341"/>
      <c r="K257" s="338"/>
      <c r="L257" s="342"/>
      <c r="M257" s="343"/>
      <c r="N257" s="343"/>
      <c r="O257" s="343"/>
      <c r="P257" s="343"/>
    </row>
    <row r="258" spans="1:16" ht="12.75">
      <c r="A258" s="185"/>
      <c r="B258" s="338"/>
      <c r="C258" s="338"/>
      <c r="D258" s="344"/>
      <c r="E258" s="340"/>
      <c r="F258" s="339"/>
      <c r="G258" s="339"/>
      <c r="H258" s="339"/>
      <c r="I258" s="339"/>
      <c r="J258" s="341"/>
      <c r="K258" s="338"/>
      <c r="L258" s="342"/>
      <c r="M258" s="345"/>
      <c r="N258" s="346"/>
      <c r="O258" s="347"/>
      <c r="P258" s="347"/>
    </row>
    <row r="259" spans="1:16" ht="12.75">
      <c r="A259" s="185"/>
      <c r="B259" s="338"/>
      <c r="C259" s="338"/>
      <c r="D259" s="339"/>
      <c r="E259" s="340"/>
      <c r="F259" s="339"/>
      <c r="G259" s="340"/>
      <c r="H259" s="340"/>
      <c r="I259" s="339"/>
      <c r="J259" s="339"/>
      <c r="K259" s="338"/>
      <c r="L259" s="342"/>
      <c r="M259" s="348"/>
      <c r="N259" s="343"/>
      <c r="O259" s="180"/>
      <c r="P259" s="180"/>
    </row>
    <row r="260" spans="1:16" ht="12.75">
      <c r="A260" s="185"/>
      <c r="B260" s="338"/>
      <c r="C260" s="338"/>
      <c r="D260" s="339"/>
      <c r="E260" s="340"/>
      <c r="F260" s="339"/>
      <c r="G260" s="339"/>
      <c r="H260" s="339"/>
      <c r="I260" s="339"/>
      <c r="J260" s="341"/>
      <c r="K260" s="338"/>
      <c r="L260" s="338"/>
      <c r="M260" s="348"/>
      <c r="N260" s="343"/>
      <c r="O260" s="180"/>
      <c r="P260" s="180"/>
    </row>
    <row r="261" spans="1:16" ht="12.75">
      <c r="A261" s="185"/>
      <c r="B261" s="338"/>
      <c r="C261" s="338"/>
      <c r="D261" s="339"/>
      <c r="E261" s="339"/>
      <c r="F261" s="339"/>
      <c r="G261" s="339"/>
      <c r="H261" s="339"/>
      <c r="I261" s="339"/>
      <c r="J261" s="341"/>
      <c r="K261" s="338"/>
      <c r="L261" s="338"/>
      <c r="M261" s="343"/>
      <c r="N261" s="343"/>
      <c r="O261" s="180"/>
      <c r="P261" s="180"/>
    </row>
    <row r="262" spans="1:16" ht="12.75">
      <c r="A262" s="185"/>
      <c r="B262" s="338"/>
      <c r="C262" s="338"/>
      <c r="D262" s="339"/>
      <c r="E262" s="339"/>
      <c r="F262" s="339"/>
      <c r="G262" s="339"/>
      <c r="H262" s="339"/>
      <c r="I262" s="339"/>
      <c r="J262" s="341"/>
      <c r="K262" s="338"/>
      <c r="L262" s="338"/>
      <c r="M262" s="343"/>
      <c r="N262" s="343"/>
      <c r="O262" s="180"/>
      <c r="P262" s="180"/>
    </row>
    <row r="263" spans="1:16" ht="12.75">
      <c r="A263" s="185"/>
      <c r="B263" s="338"/>
      <c r="C263" s="338"/>
      <c r="D263" s="339"/>
      <c r="E263" s="340"/>
      <c r="F263" s="339"/>
      <c r="G263" s="339"/>
      <c r="H263" s="339"/>
      <c r="I263" s="339"/>
      <c r="J263" s="341"/>
      <c r="K263" s="338"/>
      <c r="L263" s="338"/>
      <c r="M263" s="343"/>
      <c r="N263" s="343"/>
      <c r="O263" s="180"/>
      <c r="P263" s="180"/>
    </row>
    <row r="264" spans="1:16" ht="12.75">
      <c r="A264" s="185"/>
      <c r="B264" s="338"/>
      <c r="C264" s="338"/>
      <c r="D264" s="339"/>
      <c r="E264" s="339"/>
      <c r="F264" s="339"/>
      <c r="G264" s="339"/>
      <c r="H264" s="339"/>
      <c r="I264" s="339"/>
      <c r="J264" s="341"/>
      <c r="K264" s="338"/>
      <c r="L264" s="338"/>
      <c r="M264" s="343"/>
      <c r="N264" s="343"/>
      <c r="O264" s="180"/>
      <c r="P264" s="180"/>
    </row>
    <row r="265" spans="1:16" ht="12.75">
      <c r="A265" s="185"/>
      <c r="B265" s="338"/>
      <c r="C265" s="338"/>
      <c r="D265" s="349"/>
      <c r="E265" s="339"/>
      <c r="F265" s="339"/>
      <c r="G265" s="339"/>
      <c r="H265" s="339"/>
      <c r="I265" s="339"/>
      <c r="J265" s="341"/>
      <c r="K265" s="338"/>
      <c r="L265" s="338"/>
      <c r="M265" s="343"/>
      <c r="N265" s="343"/>
      <c r="O265" s="180"/>
      <c r="P265" s="180"/>
    </row>
    <row r="266" spans="1:16" ht="12.75">
      <c r="A266" s="185"/>
      <c r="B266" s="338"/>
      <c r="C266" s="338"/>
      <c r="D266" s="350"/>
      <c r="E266" s="339"/>
      <c r="F266" s="339"/>
      <c r="G266" s="339"/>
      <c r="H266" s="339"/>
      <c r="I266" s="339"/>
      <c r="J266" s="341"/>
      <c r="K266" s="338"/>
      <c r="L266" s="338"/>
      <c r="M266" s="343"/>
      <c r="N266" s="343"/>
      <c r="O266" s="180"/>
      <c r="P266" s="180"/>
    </row>
    <row r="267" spans="1:16" ht="15">
      <c r="A267" s="185"/>
      <c r="B267" s="338"/>
      <c r="C267" s="338"/>
      <c r="D267" s="339"/>
      <c r="E267" s="339"/>
      <c r="F267" s="339"/>
      <c r="G267" s="176"/>
      <c r="H267" s="351"/>
      <c r="I267" s="339"/>
      <c r="J267" s="341"/>
      <c r="K267" s="338"/>
      <c r="L267" s="338"/>
      <c r="M267" s="343"/>
      <c r="N267" s="343"/>
      <c r="O267" s="180"/>
      <c r="P267" s="180"/>
    </row>
    <row r="268" spans="1:16" ht="12.75">
      <c r="A268" s="185"/>
      <c r="B268" s="338"/>
      <c r="C268" s="338"/>
      <c r="D268" s="339"/>
      <c r="E268" s="339"/>
      <c r="F268" s="339"/>
      <c r="G268" s="339"/>
      <c r="H268" s="339" t="s">
        <v>467</v>
      </c>
      <c r="I268" s="339"/>
      <c r="J268" s="341"/>
      <c r="K268" s="338"/>
      <c r="L268" s="338"/>
      <c r="M268" s="343"/>
      <c r="N268" s="343"/>
      <c r="O268" s="180"/>
      <c r="P268" s="180"/>
    </row>
    <row r="269" spans="1:16" ht="12.75">
      <c r="A269" s="185"/>
      <c r="B269" s="338"/>
      <c r="C269" s="338"/>
      <c r="D269" s="339"/>
      <c r="E269" s="352"/>
      <c r="F269" s="339"/>
      <c r="G269" s="339"/>
      <c r="H269" s="339"/>
      <c r="I269" s="339"/>
      <c r="J269" s="341"/>
      <c r="K269" s="338"/>
      <c r="L269" s="338"/>
      <c r="M269" s="343"/>
      <c r="N269" s="343"/>
      <c r="O269" s="180"/>
      <c r="P269" s="180"/>
    </row>
    <row r="270" spans="2:14" ht="12.75">
      <c r="B270" s="49"/>
      <c r="C270" s="49"/>
      <c r="D270" s="48"/>
      <c r="E270" s="48"/>
      <c r="F270" s="48"/>
      <c r="G270" s="48"/>
      <c r="H270" s="48"/>
      <c r="I270" s="48"/>
      <c r="J270" s="50"/>
      <c r="K270" s="49"/>
      <c r="L270" s="49"/>
      <c r="M270" s="32"/>
      <c r="N270" s="20"/>
    </row>
    <row r="271" spans="2:14" ht="12.75">
      <c r="B271" s="49"/>
      <c r="C271" s="49"/>
      <c r="D271" s="51"/>
      <c r="E271" s="48"/>
      <c r="F271" s="48"/>
      <c r="G271" s="48"/>
      <c r="H271" s="48"/>
      <c r="I271" s="48"/>
      <c r="J271" s="50"/>
      <c r="K271" s="49"/>
      <c r="L271" s="49"/>
      <c r="M271" s="32"/>
      <c r="N271" s="20"/>
    </row>
    <row r="272" spans="2:14" ht="12.75">
      <c r="B272" s="49"/>
      <c r="C272" s="49"/>
      <c r="D272" s="48"/>
      <c r="E272" s="48"/>
      <c r="F272" s="48"/>
      <c r="G272" s="48"/>
      <c r="H272" s="48"/>
      <c r="I272" s="48"/>
      <c r="J272" s="50"/>
      <c r="K272" s="49"/>
      <c r="L272" s="49"/>
      <c r="M272" s="32"/>
      <c r="N272" s="20"/>
    </row>
    <row r="273" spans="2:14" ht="15">
      <c r="B273" s="49"/>
      <c r="C273" s="49"/>
      <c r="D273" s="48"/>
      <c r="E273" s="48"/>
      <c r="F273" s="48"/>
      <c r="G273" s="29"/>
      <c r="H273" s="48"/>
      <c r="I273" s="48"/>
      <c r="J273" s="50"/>
      <c r="K273" s="49"/>
      <c r="L273" s="49"/>
      <c r="M273" s="32"/>
      <c r="N273" s="20"/>
    </row>
    <row r="274" spans="2:14" ht="12.75">
      <c r="B274" s="49"/>
      <c r="C274" s="49"/>
      <c r="D274" s="48"/>
      <c r="E274" s="48"/>
      <c r="F274" s="48"/>
      <c r="G274" s="48"/>
      <c r="H274" s="48"/>
      <c r="I274" s="48"/>
      <c r="J274" s="50"/>
      <c r="K274" s="49"/>
      <c r="L274" s="49"/>
      <c r="M274" s="32"/>
      <c r="N274" s="20"/>
    </row>
    <row r="275" spans="2:14" ht="12.75">
      <c r="B275" s="49"/>
      <c r="C275" s="49"/>
      <c r="D275" s="52"/>
      <c r="E275" s="48"/>
      <c r="F275" s="48"/>
      <c r="G275" s="48"/>
      <c r="H275" s="48"/>
      <c r="I275" s="48"/>
      <c r="J275" s="50"/>
      <c r="K275" s="49"/>
      <c r="L275" s="49"/>
      <c r="M275" s="32"/>
      <c r="N275" s="20"/>
    </row>
    <row r="276" spans="2:14" ht="12.75">
      <c r="B276" s="49"/>
      <c r="C276" s="49"/>
      <c r="D276" s="48"/>
      <c r="E276" s="48"/>
      <c r="F276" s="48"/>
      <c r="G276" s="48"/>
      <c r="H276" s="48"/>
      <c r="I276" s="48"/>
      <c r="J276" s="50"/>
      <c r="K276" s="49"/>
      <c r="L276" s="49"/>
      <c r="M276" s="32"/>
      <c r="N276" s="20"/>
    </row>
    <row r="277" spans="2:14" ht="12.75">
      <c r="B277" s="49"/>
      <c r="C277" s="49"/>
      <c r="D277" s="52"/>
      <c r="E277" s="30"/>
      <c r="F277" s="48"/>
      <c r="G277" s="48"/>
      <c r="H277" s="48"/>
      <c r="I277" s="48"/>
      <c r="J277" s="50"/>
      <c r="K277" s="54"/>
      <c r="L277" s="54"/>
      <c r="M277" s="32"/>
      <c r="N277" s="20"/>
    </row>
    <row r="278" spans="2:14" ht="12.75">
      <c r="B278" s="49"/>
      <c r="C278" s="49"/>
      <c r="D278" s="52"/>
      <c r="E278" s="48"/>
      <c r="F278" s="48"/>
      <c r="G278" s="48"/>
      <c r="H278" s="48"/>
      <c r="I278" s="48"/>
      <c r="J278" s="50"/>
      <c r="K278" s="49"/>
      <c r="L278" s="49"/>
      <c r="M278" s="32"/>
      <c r="N278" s="20"/>
    </row>
    <row r="279" spans="2:14" ht="12.75">
      <c r="B279" s="49"/>
      <c r="C279" s="49"/>
      <c r="D279" s="48"/>
      <c r="E279" s="48"/>
      <c r="F279" s="48"/>
      <c r="G279" s="48"/>
      <c r="H279" s="53"/>
      <c r="I279" s="48"/>
      <c r="J279" s="50"/>
      <c r="K279" s="55"/>
      <c r="L279" s="55"/>
      <c r="M279" s="32"/>
      <c r="N279" s="20"/>
    </row>
    <row r="280" spans="2:14" ht="12.75">
      <c r="B280" s="49"/>
      <c r="C280" s="49"/>
      <c r="D280" s="48"/>
      <c r="E280" s="48"/>
      <c r="F280" s="48"/>
      <c r="G280" s="48"/>
      <c r="H280" s="48"/>
      <c r="I280" s="48"/>
      <c r="J280" s="50"/>
      <c r="K280" s="55"/>
      <c r="L280" s="55"/>
      <c r="M280" s="32"/>
      <c r="N280" s="20"/>
    </row>
    <row r="281" spans="2:14" ht="12.75">
      <c r="B281" s="49"/>
      <c r="C281" s="49"/>
      <c r="D281" s="48"/>
      <c r="E281" s="48"/>
      <c r="F281" s="48"/>
      <c r="G281" s="48"/>
      <c r="H281" s="48"/>
      <c r="I281" s="48"/>
      <c r="J281" s="50"/>
      <c r="K281" s="56"/>
      <c r="L281" s="56"/>
      <c r="M281" s="32"/>
      <c r="N281" s="20"/>
    </row>
    <row r="282" spans="2:14" ht="12.75">
      <c r="B282" s="49"/>
      <c r="C282" s="49"/>
      <c r="D282" s="48"/>
      <c r="E282" s="48"/>
      <c r="F282" s="48"/>
      <c r="G282" s="48"/>
      <c r="H282" s="48"/>
      <c r="I282" s="48"/>
      <c r="J282" s="50"/>
      <c r="K282" s="56"/>
      <c r="L282" s="56"/>
      <c r="M282" s="32"/>
      <c r="N282" s="20"/>
    </row>
    <row r="283" spans="2:14" ht="12.75">
      <c r="B283" s="49"/>
      <c r="C283" s="49"/>
      <c r="D283" s="48"/>
      <c r="E283" s="48"/>
      <c r="F283" s="48"/>
      <c r="G283" s="48"/>
      <c r="H283" s="48"/>
      <c r="I283" s="48"/>
      <c r="J283" s="50"/>
      <c r="K283" s="56"/>
      <c r="L283" s="56"/>
      <c r="M283" s="32"/>
      <c r="N283" s="20"/>
    </row>
    <row r="284" spans="2:14" ht="12.75">
      <c r="B284" s="49"/>
      <c r="C284" s="49"/>
      <c r="D284" s="48"/>
      <c r="E284" s="48"/>
      <c r="F284" s="48"/>
      <c r="G284" s="48"/>
      <c r="H284" s="48"/>
      <c r="I284" s="48"/>
      <c r="J284" s="50"/>
      <c r="K284" s="56"/>
      <c r="L284" s="56"/>
      <c r="M284" s="32"/>
      <c r="N284" s="20"/>
    </row>
    <row r="285" spans="2:14" ht="12.75">
      <c r="B285" s="32"/>
      <c r="C285" s="32"/>
      <c r="D285" s="57"/>
      <c r="E285" s="57"/>
      <c r="F285" s="57"/>
      <c r="G285" s="57"/>
      <c r="H285" s="57"/>
      <c r="I285" s="57"/>
      <c r="J285" s="58"/>
      <c r="K285" s="59"/>
      <c r="L285" s="59"/>
      <c r="M285" s="32"/>
      <c r="N285" s="20"/>
    </row>
    <row r="286" spans="2:14" ht="12.75">
      <c r="B286" s="32"/>
      <c r="C286" s="32"/>
      <c r="D286" s="57"/>
      <c r="E286" s="57"/>
      <c r="F286" s="57"/>
      <c r="G286" s="57"/>
      <c r="H286" s="57"/>
      <c r="I286" s="57"/>
      <c r="J286" s="58"/>
      <c r="K286" s="60"/>
      <c r="L286" s="60"/>
      <c r="M286" s="32"/>
      <c r="N286" s="20"/>
    </row>
    <row r="287" spans="2:14" ht="12.75">
      <c r="B287" s="32"/>
      <c r="C287" s="32"/>
      <c r="D287" s="57"/>
      <c r="E287" s="57"/>
      <c r="F287" s="57"/>
      <c r="G287" s="57"/>
      <c r="H287" s="57"/>
      <c r="I287" s="57"/>
      <c r="J287" s="58"/>
      <c r="K287" s="60"/>
      <c r="L287" s="60"/>
      <c r="M287" s="32"/>
      <c r="N287" s="20"/>
    </row>
    <row r="288" spans="2:14" ht="12.75">
      <c r="B288" s="32"/>
      <c r="C288" s="32"/>
      <c r="D288" s="57"/>
      <c r="E288" s="57"/>
      <c r="F288" s="57"/>
      <c r="G288" s="57"/>
      <c r="H288" s="57"/>
      <c r="I288" s="57"/>
      <c r="J288" s="58"/>
      <c r="K288" s="60"/>
      <c r="L288" s="60"/>
      <c r="M288" s="32"/>
      <c r="N288" s="20"/>
    </row>
    <row r="289" spans="2:14" ht="12.75">
      <c r="B289" s="32"/>
      <c r="C289" s="32"/>
      <c r="D289" s="57"/>
      <c r="E289" s="57"/>
      <c r="F289" s="57"/>
      <c r="G289" s="57"/>
      <c r="H289" s="57"/>
      <c r="I289" s="57"/>
      <c r="J289" s="58"/>
      <c r="K289" s="60"/>
      <c r="L289" s="60"/>
      <c r="M289" s="32"/>
      <c r="N289" s="20"/>
    </row>
    <row r="290" spans="2:14" ht="12.75">
      <c r="B290" s="32"/>
      <c r="C290" s="32"/>
      <c r="D290" s="57"/>
      <c r="E290" s="57"/>
      <c r="F290" s="57"/>
      <c r="G290" s="57"/>
      <c r="H290" s="57"/>
      <c r="I290" s="57"/>
      <c r="J290" s="58"/>
      <c r="K290" s="60"/>
      <c r="L290" s="60"/>
      <c r="M290" s="32"/>
      <c r="N290" s="20"/>
    </row>
    <row r="291" spans="2:14" ht="12.75">
      <c r="B291" s="32"/>
      <c r="C291" s="32"/>
      <c r="D291" s="57"/>
      <c r="E291" s="57"/>
      <c r="F291" s="57"/>
      <c r="G291" s="57"/>
      <c r="H291" s="57"/>
      <c r="I291" s="57"/>
      <c r="J291" s="58"/>
      <c r="K291" s="60"/>
      <c r="L291" s="60"/>
      <c r="M291" s="32"/>
      <c r="N291" s="20"/>
    </row>
    <row r="292" spans="2:14" ht="12.75">
      <c r="B292" s="32"/>
      <c r="C292" s="32"/>
      <c r="D292" s="57"/>
      <c r="E292" s="57"/>
      <c r="F292" s="57"/>
      <c r="G292" s="57"/>
      <c r="H292" s="57"/>
      <c r="I292" s="57"/>
      <c r="J292" s="58"/>
      <c r="K292" s="32"/>
      <c r="L292" s="32"/>
      <c r="M292" s="32"/>
      <c r="N292" s="20"/>
    </row>
    <row r="293" spans="2:14" ht="12.75">
      <c r="B293" s="32"/>
      <c r="C293" s="32"/>
      <c r="D293" s="57"/>
      <c r="E293" s="57"/>
      <c r="F293" s="57"/>
      <c r="G293" s="57"/>
      <c r="H293" s="57"/>
      <c r="I293" s="57"/>
      <c r="J293" s="58"/>
      <c r="K293" s="32"/>
      <c r="L293" s="32"/>
      <c r="M293" s="32"/>
      <c r="N293" s="20"/>
    </row>
    <row r="294" spans="2:14" ht="12.75">
      <c r="B294" s="32"/>
      <c r="C294" s="32"/>
      <c r="D294" s="57"/>
      <c r="E294" s="57"/>
      <c r="F294" s="57"/>
      <c r="G294" s="57"/>
      <c r="H294" s="57"/>
      <c r="I294" s="57"/>
      <c r="J294" s="58"/>
      <c r="K294" s="32"/>
      <c r="L294" s="32"/>
      <c r="M294" s="32"/>
      <c r="N294" s="20"/>
    </row>
    <row r="295" spans="2:14" ht="12.75">
      <c r="B295" s="32"/>
      <c r="C295" s="32"/>
      <c r="D295" s="57"/>
      <c r="E295" s="57"/>
      <c r="F295" s="57"/>
      <c r="G295" s="57"/>
      <c r="H295" s="57"/>
      <c r="I295" s="57"/>
      <c r="J295" s="58"/>
      <c r="K295" s="32"/>
      <c r="L295" s="32"/>
      <c r="M295" s="32"/>
      <c r="N295" s="20"/>
    </row>
    <row r="296" spans="2:14" ht="12.75">
      <c r="B296" s="32"/>
      <c r="C296" s="32"/>
      <c r="D296" s="57"/>
      <c r="E296" s="57"/>
      <c r="F296" s="57"/>
      <c r="G296" s="57"/>
      <c r="H296" s="57"/>
      <c r="I296" s="57"/>
      <c r="J296" s="58"/>
      <c r="K296" s="32"/>
      <c r="L296" s="32"/>
      <c r="M296" s="32"/>
      <c r="N296" s="20"/>
    </row>
    <row r="297" spans="2:14" ht="12.75">
      <c r="B297" s="32"/>
      <c r="C297" s="32"/>
      <c r="D297" s="57"/>
      <c r="E297" s="57"/>
      <c r="F297" s="57"/>
      <c r="G297" s="57"/>
      <c r="H297" s="57"/>
      <c r="I297" s="57"/>
      <c r="J297" s="58"/>
      <c r="K297" s="32"/>
      <c r="L297" s="32"/>
      <c r="M297" s="32"/>
      <c r="N297" s="20"/>
    </row>
    <row r="298" spans="2:14" ht="12.75">
      <c r="B298" s="32"/>
      <c r="C298" s="32"/>
      <c r="D298" s="57"/>
      <c r="E298" s="57"/>
      <c r="F298" s="57"/>
      <c r="G298" s="57"/>
      <c r="H298" s="57"/>
      <c r="I298" s="57"/>
      <c r="J298" s="58"/>
      <c r="K298" s="32"/>
      <c r="L298" s="32"/>
      <c r="M298" s="32"/>
      <c r="N298" s="20"/>
    </row>
    <row r="299" spans="2:14" ht="12.75">
      <c r="B299" s="32"/>
      <c r="C299" s="32"/>
      <c r="D299" s="57"/>
      <c r="E299" s="57"/>
      <c r="F299" s="57"/>
      <c r="G299" s="57"/>
      <c r="H299" s="57"/>
      <c r="I299" s="57"/>
      <c r="J299" s="58"/>
      <c r="K299" s="32"/>
      <c r="L299" s="32"/>
      <c r="M299" s="32"/>
      <c r="N299" s="20"/>
    </row>
    <row r="300" spans="2:14" ht="12.75">
      <c r="B300" s="32"/>
      <c r="C300" s="32"/>
      <c r="D300" s="57"/>
      <c r="E300" s="57"/>
      <c r="F300" s="57"/>
      <c r="G300" s="57"/>
      <c r="H300" s="57"/>
      <c r="I300" s="57"/>
      <c r="J300" s="58"/>
      <c r="K300" s="32"/>
      <c r="L300" s="32"/>
      <c r="M300" s="32"/>
      <c r="N300" s="20"/>
    </row>
    <row r="301" spans="2:14" ht="12.75">
      <c r="B301" s="61"/>
      <c r="C301" s="61"/>
      <c r="D301" s="32"/>
      <c r="E301" s="62"/>
      <c r="F301" s="57"/>
      <c r="G301" s="57"/>
      <c r="H301" s="57"/>
      <c r="I301" s="57"/>
      <c r="J301" s="58"/>
      <c r="K301" s="32"/>
      <c r="L301" s="32"/>
      <c r="M301" s="32"/>
      <c r="N301" s="20"/>
    </row>
    <row r="302" spans="2:14" ht="12.75">
      <c r="B302" s="61"/>
      <c r="C302" s="61"/>
      <c r="D302" s="32"/>
      <c r="E302" s="62"/>
      <c r="F302" s="57"/>
      <c r="G302" s="57"/>
      <c r="H302" s="57"/>
      <c r="I302" s="57"/>
      <c r="J302" s="58"/>
      <c r="K302" s="32"/>
      <c r="L302" s="32"/>
      <c r="M302" s="32"/>
      <c r="N302" s="20"/>
    </row>
    <row r="303" spans="2:14" ht="12.75">
      <c r="B303" s="61"/>
      <c r="C303" s="61"/>
      <c r="D303" s="32"/>
      <c r="E303" s="62"/>
      <c r="F303" s="57"/>
      <c r="G303" s="57"/>
      <c r="H303" s="57"/>
      <c r="I303" s="57"/>
      <c r="J303" s="58"/>
      <c r="K303" s="59"/>
      <c r="L303" s="59"/>
      <c r="M303" s="32"/>
      <c r="N303" s="20"/>
    </row>
    <row r="304" spans="2:14" ht="12.75">
      <c r="B304" s="61"/>
      <c r="C304" s="61"/>
      <c r="D304" s="63"/>
      <c r="E304" s="57"/>
      <c r="F304" s="57"/>
      <c r="G304" s="57"/>
      <c r="H304" s="57"/>
      <c r="I304" s="57"/>
      <c r="J304" s="58"/>
      <c r="K304" s="60"/>
      <c r="L304" s="60"/>
      <c r="M304" s="32"/>
      <c r="N304" s="20"/>
    </row>
    <row r="305" spans="2:14" ht="12.75">
      <c r="B305" s="61"/>
      <c r="C305" s="32"/>
      <c r="D305" s="63"/>
      <c r="E305" s="57"/>
      <c r="F305" s="57"/>
      <c r="G305" s="57"/>
      <c r="H305" s="57"/>
      <c r="I305" s="57"/>
      <c r="J305" s="58"/>
      <c r="K305" s="60"/>
      <c r="L305" s="60"/>
      <c r="M305" s="32"/>
      <c r="N305" s="20"/>
    </row>
    <row r="306" spans="2:14" ht="12.75">
      <c r="B306" s="61"/>
      <c r="C306" s="32"/>
      <c r="D306" s="64"/>
      <c r="E306" s="57"/>
      <c r="F306" s="57"/>
      <c r="G306" s="57"/>
      <c r="H306" s="57"/>
      <c r="I306" s="57"/>
      <c r="J306" s="58"/>
      <c r="K306" s="60"/>
      <c r="L306" s="60"/>
      <c r="M306" s="32"/>
      <c r="N306" s="20"/>
    </row>
    <row r="307" spans="2:14" ht="12.75">
      <c r="B307" s="61"/>
      <c r="C307" s="32"/>
      <c r="D307" s="64"/>
      <c r="E307" s="57"/>
      <c r="F307" s="57"/>
      <c r="G307" s="57"/>
      <c r="H307" s="57"/>
      <c r="I307" s="57"/>
      <c r="J307" s="58"/>
      <c r="K307" s="60"/>
      <c r="L307" s="60"/>
      <c r="M307" s="32"/>
      <c r="N307" s="20"/>
    </row>
    <row r="308" spans="2:14" ht="12.75">
      <c r="B308" s="32"/>
      <c r="C308" s="32"/>
      <c r="D308" s="64"/>
      <c r="E308" s="57"/>
      <c r="F308" s="57"/>
      <c r="G308" s="57"/>
      <c r="H308" s="57"/>
      <c r="I308" s="57"/>
      <c r="J308" s="58"/>
      <c r="K308" s="60"/>
      <c r="L308" s="60"/>
      <c r="M308" s="32"/>
      <c r="N308" s="20"/>
    </row>
    <row r="309" spans="2:14" ht="12.75">
      <c r="B309" s="32"/>
      <c r="C309" s="32"/>
      <c r="D309" s="57"/>
      <c r="E309" s="57"/>
      <c r="F309" s="57"/>
      <c r="G309" s="57"/>
      <c r="H309" s="57"/>
      <c r="I309" s="57"/>
      <c r="J309" s="58"/>
      <c r="K309" s="60"/>
      <c r="L309" s="60"/>
      <c r="M309" s="32"/>
      <c r="N309" s="20"/>
    </row>
    <row r="310" spans="2:14" ht="12.75">
      <c r="B310" s="32"/>
      <c r="C310" s="32"/>
      <c r="D310" s="57"/>
      <c r="E310" s="57"/>
      <c r="F310" s="57"/>
      <c r="G310" s="57"/>
      <c r="H310" s="57"/>
      <c r="I310" s="57"/>
      <c r="J310" s="58"/>
      <c r="K310" s="60"/>
      <c r="L310" s="60"/>
      <c r="M310" s="32"/>
      <c r="N310" s="20"/>
    </row>
    <row r="311" spans="2:14" ht="12.75">
      <c r="B311" s="32"/>
      <c r="C311" s="32"/>
      <c r="D311" s="57"/>
      <c r="E311" s="57"/>
      <c r="F311" s="57"/>
      <c r="G311" s="57"/>
      <c r="H311" s="57"/>
      <c r="I311" s="57"/>
      <c r="J311" s="58"/>
      <c r="K311" s="32"/>
      <c r="L311" s="32"/>
      <c r="M311" s="32"/>
      <c r="N311" s="20"/>
    </row>
    <row r="312" spans="2:14" ht="12.75">
      <c r="B312" s="32"/>
      <c r="C312" s="32"/>
      <c r="D312" s="57"/>
      <c r="E312" s="57"/>
      <c r="F312" s="57"/>
      <c r="G312" s="57"/>
      <c r="H312" s="57"/>
      <c r="I312" s="57"/>
      <c r="J312" s="58"/>
      <c r="K312" s="32"/>
      <c r="L312" s="32"/>
      <c r="M312" s="32"/>
      <c r="N312" s="20"/>
    </row>
    <row r="313" spans="2:14" ht="12.75">
      <c r="B313" s="32"/>
      <c r="C313" s="32"/>
      <c r="D313" s="57"/>
      <c r="E313" s="57"/>
      <c r="F313" s="57"/>
      <c r="G313" s="57"/>
      <c r="H313" s="57"/>
      <c r="I313" s="57"/>
      <c r="J313" s="58"/>
      <c r="K313" s="32"/>
      <c r="L313" s="32"/>
      <c r="M313" s="32"/>
      <c r="N313" s="20"/>
    </row>
    <row r="314" spans="2:14" ht="12.75">
      <c r="B314" s="32"/>
      <c r="C314" s="32"/>
      <c r="D314" s="57"/>
      <c r="E314" s="57"/>
      <c r="F314" s="57"/>
      <c r="G314" s="57"/>
      <c r="H314" s="57"/>
      <c r="I314" s="57"/>
      <c r="J314" s="58"/>
      <c r="K314" s="32"/>
      <c r="L314" s="32"/>
      <c r="M314" s="32"/>
      <c r="N314" s="20"/>
    </row>
    <row r="315" spans="2:14" ht="12.75">
      <c r="B315" s="32"/>
      <c r="C315" s="32"/>
      <c r="D315" s="57"/>
      <c r="E315" s="57"/>
      <c r="F315" s="57"/>
      <c r="G315" s="57"/>
      <c r="H315" s="57"/>
      <c r="I315" s="57"/>
      <c r="J315" s="58"/>
      <c r="K315" s="32"/>
      <c r="L315" s="32"/>
      <c r="M315" s="32"/>
      <c r="N315" s="20"/>
    </row>
    <row r="316" spans="2:14" ht="12.75">
      <c r="B316" s="32"/>
      <c r="C316" s="32"/>
      <c r="D316" s="57"/>
      <c r="E316" s="57"/>
      <c r="F316" s="57"/>
      <c r="G316" s="57"/>
      <c r="H316" s="57"/>
      <c r="I316" s="57"/>
      <c r="J316" s="58"/>
      <c r="K316" s="32"/>
      <c r="L316" s="32"/>
      <c r="M316" s="32"/>
      <c r="N316" s="20"/>
    </row>
    <row r="317" spans="2:14" ht="12.75">
      <c r="B317" s="32"/>
      <c r="C317" s="32"/>
      <c r="D317" s="57"/>
      <c r="E317" s="57"/>
      <c r="F317" s="57"/>
      <c r="G317" s="57"/>
      <c r="H317" s="57"/>
      <c r="I317" s="57"/>
      <c r="J317" s="58"/>
      <c r="K317" s="32"/>
      <c r="L317" s="32"/>
      <c r="M317" s="32"/>
      <c r="N317" s="20"/>
    </row>
    <row r="318" spans="2:14" ht="12.75">
      <c r="B318" s="32"/>
      <c r="C318" s="32"/>
      <c r="D318" s="57"/>
      <c r="E318" s="57"/>
      <c r="F318" s="57"/>
      <c r="G318" s="57"/>
      <c r="H318" s="57"/>
      <c r="I318" s="57"/>
      <c r="J318" s="58"/>
      <c r="K318" s="32"/>
      <c r="L318" s="32"/>
      <c r="M318" s="32"/>
      <c r="N318" s="20"/>
    </row>
    <row r="319" spans="2:14" ht="12.75">
      <c r="B319" s="32"/>
      <c r="C319" s="32"/>
      <c r="D319" s="57"/>
      <c r="E319" s="57"/>
      <c r="F319" s="57"/>
      <c r="G319" s="57"/>
      <c r="H319" s="57"/>
      <c r="I319" s="57"/>
      <c r="J319" s="58"/>
      <c r="K319" s="32"/>
      <c r="L319" s="32"/>
      <c r="M319" s="32"/>
      <c r="N319" s="20"/>
    </row>
    <row r="320" spans="2:14" ht="12.75">
      <c r="B320" s="32"/>
      <c r="C320" s="32"/>
      <c r="D320" s="57"/>
      <c r="E320" s="57"/>
      <c r="F320" s="57"/>
      <c r="G320" s="57"/>
      <c r="H320" s="57"/>
      <c r="I320" s="57"/>
      <c r="J320" s="58"/>
      <c r="K320" s="32"/>
      <c r="L320" s="32"/>
      <c r="M320" s="32"/>
      <c r="N320" s="20"/>
    </row>
    <row r="321" spans="2:14" ht="12.75">
      <c r="B321" s="32"/>
      <c r="C321" s="32"/>
      <c r="D321" s="57"/>
      <c r="E321" s="57"/>
      <c r="F321" s="57"/>
      <c r="G321" s="57"/>
      <c r="H321" s="57"/>
      <c r="I321" s="57"/>
      <c r="J321" s="58"/>
      <c r="K321" s="32"/>
      <c r="L321" s="32"/>
      <c r="M321" s="32"/>
      <c r="N321" s="20"/>
    </row>
    <row r="322" spans="2:14" ht="12.75">
      <c r="B322" s="32"/>
      <c r="C322" s="32"/>
      <c r="D322" s="57"/>
      <c r="E322" s="57"/>
      <c r="F322" s="57"/>
      <c r="G322" s="57"/>
      <c r="H322" s="57"/>
      <c r="I322" s="57"/>
      <c r="J322" s="58"/>
      <c r="K322" s="32"/>
      <c r="L322" s="32"/>
      <c r="M322" s="32"/>
      <c r="N322" s="20"/>
    </row>
    <row r="323" spans="2:14" ht="12.75">
      <c r="B323" s="32"/>
      <c r="C323" s="32"/>
      <c r="D323" s="65"/>
      <c r="E323" s="57"/>
      <c r="F323" s="57"/>
      <c r="G323" s="57"/>
      <c r="H323" s="57"/>
      <c r="I323" s="57"/>
      <c r="J323" s="58"/>
      <c r="K323" s="32"/>
      <c r="L323" s="32"/>
      <c r="M323" s="32"/>
      <c r="N323" s="20"/>
    </row>
    <row r="324" spans="2:14" ht="12.75">
      <c r="B324" s="32"/>
      <c r="C324" s="32"/>
      <c r="D324" s="57"/>
      <c r="E324" s="57"/>
      <c r="F324" s="57"/>
      <c r="G324" s="57"/>
      <c r="H324" s="57"/>
      <c r="I324" s="57"/>
      <c r="J324" s="58"/>
      <c r="K324" s="32"/>
      <c r="L324" s="32"/>
      <c r="M324" s="32"/>
      <c r="N324" s="20"/>
    </row>
    <row r="325" spans="2:14" ht="12.75">
      <c r="B325" s="32"/>
      <c r="C325" s="32"/>
      <c r="D325" s="57"/>
      <c r="E325" s="57"/>
      <c r="F325" s="57"/>
      <c r="G325" s="57"/>
      <c r="H325" s="57"/>
      <c r="I325" s="57"/>
      <c r="J325" s="58"/>
      <c r="K325" s="32"/>
      <c r="L325" s="32"/>
      <c r="M325" s="32"/>
      <c r="N325" s="20"/>
    </row>
    <row r="326" spans="2:14" ht="12.75">
      <c r="B326" s="32"/>
      <c r="C326" s="32"/>
      <c r="D326" s="57"/>
      <c r="E326" s="57"/>
      <c r="F326" s="57"/>
      <c r="G326" s="57"/>
      <c r="H326" s="57"/>
      <c r="I326" s="57"/>
      <c r="J326" s="58"/>
      <c r="K326" s="32"/>
      <c r="L326" s="32"/>
      <c r="M326" s="32"/>
      <c r="N326" s="20"/>
    </row>
    <row r="327" spans="2:14" ht="12.75">
      <c r="B327" s="61"/>
      <c r="C327" s="61"/>
      <c r="D327" s="32"/>
      <c r="E327" s="62"/>
      <c r="F327" s="57"/>
      <c r="G327" s="57"/>
      <c r="H327" s="57"/>
      <c r="I327" s="57"/>
      <c r="J327" s="58"/>
      <c r="K327" s="32"/>
      <c r="L327" s="32"/>
      <c r="M327" s="32"/>
      <c r="N327" s="20"/>
    </row>
    <row r="328" spans="2:14" ht="12.75">
      <c r="B328" s="61"/>
      <c r="C328" s="61"/>
      <c r="D328" s="32"/>
      <c r="E328" s="62"/>
      <c r="F328" s="57"/>
      <c r="G328" s="57"/>
      <c r="H328" s="57"/>
      <c r="I328" s="57"/>
      <c r="J328" s="58"/>
      <c r="K328" s="32"/>
      <c r="L328" s="32"/>
      <c r="M328" s="32"/>
      <c r="N328" s="20"/>
    </row>
    <row r="329" spans="2:14" ht="12.75">
      <c r="B329" s="61"/>
      <c r="C329" s="61"/>
      <c r="D329" s="32"/>
      <c r="E329" s="62"/>
      <c r="F329" s="57"/>
      <c r="G329" s="57"/>
      <c r="H329" s="57"/>
      <c r="I329" s="57"/>
      <c r="J329" s="58"/>
      <c r="K329" s="32"/>
      <c r="L329" s="32"/>
      <c r="M329" s="32"/>
      <c r="N329" s="20"/>
    </row>
    <row r="330" spans="2:14" ht="12.75">
      <c r="B330" s="61"/>
      <c r="C330" s="61"/>
      <c r="D330" s="32"/>
      <c r="E330" s="57"/>
      <c r="F330" s="57"/>
      <c r="G330" s="57"/>
      <c r="H330" s="57"/>
      <c r="I330" s="57"/>
      <c r="J330" s="58"/>
      <c r="K330" s="32"/>
      <c r="L330" s="32"/>
      <c r="M330" s="32"/>
      <c r="N330" s="20"/>
    </row>
    <row r="331" spans="2:14" ht="12.75">
      <c r="B331" s="61"/>
      <c r="C331" s="32"/>
      <c r="D331" s="63"/>
      <c r="E331" s="57"/>
      <c r="F331" s="57"/>
      <c r="G331" s="57"/>
      <c r="H331" s="57"/>
      <c r="I331" s="57"/>
      <c r="J331" s="58"/>
      <c r="K331" s="32"/>
      <c r="L331" s="32"/>
      <c r="M331" s="32"/>
      <c r="N331" s="20"/>
    </row>
    <row r="332" spans="2:14" ht="12.75">
      <c r="B332" s="61"/>
      <c r="C332" s="32"/>
      <c r="D332" s="63"/>
      <c r="E332" s="57"/>
      <c r="F332" s="57"/>
      <c r="G332" s="57"/>
      <c r="H332" s="57"/>
      <c r="I332" s="57"/>
      <c r="J332" s="58"/>
      <c r="K332" s="32"/>
      <c r="L332" s="32"/>
      <c r="M332" s="32"/>
      <c r="N332" s="20"/>
    </row>
    <row r="333" spans="2:14" ht="12.75">
      <c r="B333" s="61"/>
      <c r="C333" s="32"/>
      <c r="D333" s="64"/>
      <c r="E333" s="57"/>
      <c r="F333" s="57"/>
      <c r="G333" s="57"/>
      <c r="H333" s="57"/>
      <c r="I333" s="57"/>
      <c r="J333" s="58"/>
      <c r="K333" s="32"/>
      <c r="L333" s="32"/>
      <c r="M333" s="32"/>
      <c r="N333" s="20"/>
    </row>
    <row r="334" spans="2:14" ht="12.75">
      <c r="B334" s="32"/>
      <c r="C334" s="32"/>
      <c r="D334" s="64"/>
      <c r="E334" s="57"/>
      <c r="F334" s="57"/>
      <c r="G334" s="57"/>
      <c r="H334" s="57"/>
      <c r="I334" s="57"/>
      <c r="J334" s="58"/>
      <c r="K334" s="59"/>
      <c r="L334" s="59"/>
      <c r="M334" s="32"/>
      <c r="N334" s="20"/>
    </row>
    <row r="335" spans="2:14" ht="12.75">
      <c r="B335" s="32"/>
      <c r="C335" s="32"/>
      <c r="D335" s="64"/>
      <c r="E335" s="57"/>
      <c r="F335" s="57"/>
      <c r="G335" s="57"/>
      <c r="H335" s="57"/>
      <c r="I335" s="57"/>
      <c r="J335" s="58"/>
      <c r="K335" s="60"/>
      <c r="L335" s="60"/>
      <c r="M335" s="32"/>
      <c r="N335" s="20"/>
    </row>
    <row r="336" spans="2:14" ht="12.75">
      <c r="B336" s="32"/>
      <c r="C336" s="32"/>
      <c r="D336" s="57"/>
      <c r="E336" s="57"/>
      <c r="F336" s="57"/>
      <c r="G336" s="57"/>
      <c r="H336" s="57"/>
      <c r="I336" s="57"/>
      <c r="J336" s="58"/>
      <c r="K336" s="59"/>
      <c r="L336" s="59"/>
      <c r="M336" s="32"/>
      <c r="N336" s="20"/>
    </row>
    <row r="337" spans="2:14" ht="12.75">
      <c r="B337" s="32"/>
      <c r="C337" s="32"/>
      <c r="D337" s="57"/>
      <c r="E337" s="57"/>
      <c r="F337" s="57"/>
      <c r="G337" s="57"/>
      <c r="H337" s="57"/>
      <c r="I337" s="57"/>
      <c r="J337" s="58"/>
      <c r="K337" s="60"/>
      <c r="L337" s="60"/>
      <c r="M337" s="32"/>
      <c r="N337" s="20"/>
    </row>
    <row r="338" spans="11:12" ht="15">
      <c r="K338" s="26"/>
      <c r="L338" s="26"/>
    </row>
    <row r="339" spans="11:12" ht="15">
      <c r="K339" s="26"/>
      <c r="L339" s="26"/>
    </row>
    <row r="340" spans="11:12" ht="15">
      <c r="K340" s="11"/>
      <c r="L340" s="11"/>
    </row>
    <row r="347" spans="1:10" ht="15">
      <c r="A347" s="47"/>
      <c r="B347" s="47"/>
      <c r="C347" s="47"/>
      <c r="D347" s="3"/>
      <c r="E347" s="25"/>
      <c r="F347" s="25"/>
      <c r="G347" s="25"/>
      <c r="H347" s="25"/>
      <c r="I347" s="25"/>
      <c r="J347" s="27"/>
    </row>
    <row r="378" spans="11:12" ht="15">
      <c r="K378" s="13"/>
      <c r="L378" s="13"/>
    </row>
    <row r="387" spans="11:12" ht="15">
      <c r="K387" s="13"/>
      <c r="L387" s="13"/>
    </row>
    <row r="389" spans="11:12" ht="15">
      <c r="K389" s="9"/>
      <c r="L389" s="9"/>
    </row>
    <row r="390" spans="11:12" ht="15">
      <c r="K390" s="9"/>
      <c r="L390" s="9"/>
    </row>
    <row r="394" spans="11:12" ht="15">
      <c r="K394" s="9"/>
      <c r="L394" s="9"/>
    </row>
    <row r="473" spans="11:12" ht="15">
      <c r="K473" s="11"/>
      <c r="L473" s="11"/>
    </row>
    <row r="474" spans="11:12" ht="15">
      <c r="K474" s="12"/>
      <c r="L474" s="12"/>
    </row>
    <row r="485" spans="11:12" ht="15">
      <c r="K485" s="28"/>
      <c r="L485" s="28"/>
    </row>
  </sheetData>
  <sheetProtection/>
  <printOptions/>
  <pageMargins left="0.2" right="0.46" top="0.15" bottom="0.25" header="0.14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4.625" style="1" customWidth="1"/>
    <col min="2" max="2" width="48.25390625" style="1" customWidth="1"/>
    <col min="3" max="3" width="16.75390625" style="21" customWidth="1"/>
    <col min="4" max="4" width="16.75390625" style="2" customWidth="1"/>
  </cols>
  <sheetData>
    <row r="1" spans="1:4" ht="15">
      <c r="A1" s="70"/>
      <c r="B1" s="70"/>
      <c r="C1" s="72"/>
      <c r="D1" s="73" t="s">
        <v>15</v>
      </c>
    </row>
    <row r="2" spans="1:4" ht="15">
      <c r="A2" s="70"/>
      <c r="B2" s="70"/>
      <c r="C2" s="72"/>
      <c r="D2" s="73" t="s">
        <v>0</v>
      </c>
    </row>
    <row r="3" spans="1:4" ht="15">
      <c r="A3" s="70"/>
      <c r="B3" s="70"/>
      <c r="C3" s="72"/>
      <c r="D3" s="73" t="s">
        <v>477</v>
      </c>
    </row>
    <row r="4" spans="1:4" ht="15">
      <c r="A4" s="70"/>
      <c r="B4" s="70"/>
      <c r="C4" s="72"/>
      <c r="D4" s="71"/>
    </row>
    <row r="5" spans="1:4" ht="17.25">
      <c r="A5" s="70"/>
      <c r="B5" s="353" t="s">
        <v>413</v>
      </c>
      <c r="C5" s="72"/>
      <c r="D5" s="71"/>
    </row>
    <row r="6" spans="1:4" ht="15">
      <c r="A6" s="70"/>
      <c r="B6" s="70"/>
      <c r="C6" s="72"/>
      <c r="D6" s="71"/>
    </row>
    <row r="7" spans="1:4" ht="15">
      <c r="A7" s="70"/>
      <c r="B7" s="70"/>
      <c r="C7" s="72"/>
      <c r="D7" s="354" t="s">
        <v>351</v>
      </c>
    </row>
    <row r="8" spans="1:4" ht="15">
      <c r="A8" s="78" t="s">
        <v>8</v>
      </c>
      <c r="B8" s="79" t="s">
        <v>16</v>
      </c>
      <c r="C8" s="355" t="s">
        <v>17</v>
      </c>
      <c r="D8" s="356" t="s">
        <v>18</v>
      </c>
    </row>
    <row r="9" spans="1:4" ht="15">
      <c r="A9" s="357"/>
      <c r="B9" s="358"/>
      <c r="C9" s="359" t="s">
        <v>19</v>
      </c>
      <c r="D9" s="87" t="s">
        <v>474</v>
      </c>
    </row>
    <row r="10" spans="1:4" ht="15">
      <c r="A10" s="85">
        <v>1</v>
      </c>
      <c r="B10" s="85">
        <v>2</v>
      </c>
      <c r="C10" s="87">
        <v>3</v>
      </c>
      <c r="D10" s="87">
        <v>4</v>
      </c>
    </row>
    <row r="11" spans="1:4" ht="15.75">
      <c r="A11" s="360"/>
      <c r="B11" s="361" t="s">
        <v>20</v>
      </c>
      <c r="C11" s="362" t="s">
        <v>11</v>
      </c>
      <c r="D11" s="363">
        <f>D12+D20</f>
        <v>2681720</v>
      </c>
    </row>
    <row r="12" spans="1:4" ht="15">
      <c r="A12" s="364" t="s">
        <v>12</v>
      </c>
      <c r="B12" s="360" t="s">
        <v>21</v>
      </c>
      <c r="C12" s="365" t="s">
        <v>22</v>
      </c>
      <c r="D12" s="366">
        <v>0</v>
      </c>
    </row>
    <row r="13" spans="1:4" ht="15">
      <c r="A13" s="367" t="s">
        <v>13</v>
      </c>
      <c r="B13" s="368" t="s">
        <v>23</v>
      </c>
      <c r="C13" s="356" t="s">
        <v>22</v>
      </c>
      <c r="D13" s="369"/>
    </row>
    <row r="14" spans="1:4" ht="15">
      <c r="A14" s="370" t="s">
        <v>14</v>
      </c>
      <c r="B14" s="368" t="s">
        <v>24</v>
      </c>
      <c r="C14" s="355" t="s">
        <v>25</v>
      </c>
      <c r="D14" s="369"/>
    </row>
    <row r="15" spans="1:4" ht="15">
      <c r="A15" s="371"/>
      <c r="B15" s="358" t="s">
        <v>26</v>
      </c>
      <c r="C15" s="359"/>
      <c r="D15" s="372"/>
    </row>
    <row r="16" spans="1:4" ht="15">
      <c r="A16" s="373" t="s">
        <v>27</v>
      </c>
      <c r="B16" s="358" t="s">
        <v>28</v>
      </c>
      <c r="C16" s="87" t="s">
        <v>29</v>
      </c>
      <c r="D16" s="372"/>
    </row>
    <row r="17" spans="1:4" ht="15">
      <c r="A17" s="364" t="s">
        <v>30</v>
      </c>
      <c r="B17" s="360" t="s">
        <v>31</v>
      </c>
      <c r="C17" s="365" t="s">
        <v>32</v>
      </c>
      <c r="D17" s="366"/>
    </row>
    <row r="18" spans="1:4" ht="15">
      <c r="A18" s="364" t="s">
        <v>33</v>
      </c>
      <c r="B18" s="360" t="s">
        <v>34</v>
      </c>
      <c r="C18" s="365" t="s">
        <v>35</v>
      </c>
      <c r="D18" s="366"/>
    </row>
    <row r="19" spans="1:4" ht="15">
      <c r="A19" s="364" t="s">
        <v>36</v>
      </c>
      <c r="B19" s="360" t="s">
        <v>37</v>
      </c>
      <c r="C19" s="365" t="s">
        <v>38</v>
      </c>
      <c r="D19" s="366"/>
    </row>
    <row r="20" spans="1:4" ht="15">
      <c r="A20" s="364" t="s">
        <v>39</v>
      </c>
      <c r="B20" s="360" t="s">
        <v>40</v>
      </c>
      <c r="C20" s="365" t="s">
        <v>350</v>
      </c>
      <c r="D20" s="366">
        <v>2681720</v>
      </c>
    </row>
    <row r="21" spans="1:4" ht="15.75">
      <c r="A21" s="364"/>
      <c r="B21" s="361" t="s">
        <v>41</v>
      </c>
      <c r="C21" s="362" t="s">
        <v>11</v>
      </c>
      <c r="D21" s="363">
        <f>D22</f>
        <v>1813500</v>
      </c>
    </row>
    <row r="22" spans="1:4" ht="15">
      <c r="A22" s="364" t="s">
        <v>12</v>
      </c>
      <c r="B22" s="360" t="s">
        <v>42</v>
      </c>
      <c r="C22" s="365" t="s">
        <v>43</v>
      </c>
      <c r="D22" s="366">
        <v>1813500</v>
      </c>
    </row>
    <row r="23" spans="1:4" ht="15">
      <c r="A23" s="367" t="s">
        <v>13</v>
      </c>
      <c r="B23" s="368" t="s">
        <v>44</v>
      </c>
      <c r="C23" s="356" t="s">
        <v>43</v>
      </c>
      <c r="D23" s="369"/>
    </row>
    <row r="24" spans="1:4" ht="15">
      <c r="A24" s="370" t="s">
        <v>14</v>
      </c>
      <c r="B24" s="368" t="s">
        <v>45</v>
      </c>
      <c r="C24" s="355"/>
      <c r="D24" s="369"/>
    </row>
    <row r="25" spans="1:4" ht="15">
      <c r="A25" s="374"/>
      <c r="B25" s="375" t="s">
        <v>46</v>
      </c>
      <c r="C25" s="376" t="s">
        <v>47</v>
      </c>
      <c r="D25" s="377"/>
    </row>
    <row r="26" spans="1:4" ht="15">
      <c r="A26" s="371"/>
      <c r="B26" s="358" t="s">
        <v>48</v>
      </c>
      <c r="C26" s="359"/>
      <c r="D26" s="372"/>
    </row>
    <row r="27" spans="1:4" ht="15">
      <c r="A27" s="373" t="s">
        <v>27</v>
      </c>
      <c r="B27" s="358" t="s">
        <v>49</v>
      </c>
      <c r="C27" s="87" t="s">
        <v>50</v>
      </c>
      <c r="D27" s="372"/>
    </row>
    <row r="28" spans="1:4" ht="15">
      <c r="A28" s="364" t="s">
        <v>30</v>
      </c>
      <c r="B28" s="360" t="s">
        <v>51</v>
      </c>
      <c r="C28" s="87" t="s">
        <v>52</v>
      </c>
      <c r="D28" s="366"/>
    </row>
    <row r="29" spans="1:4" ht="15">
      <c r="A29" s="364" t="s">
        <v>33</v>
      </c>
      <c r="B29" s="360" t="s">
        <v>53</v>
      </c>
      <c r="C29" s="365" t="s">
        <v>54</v>
      </c>
      <c r="D29" s="366"/>
    </row>
    <row r="30" spans="1:4" ht="15">
      <c r="A30" s="364" t="s">
        <v>36</v>
      </c>
      <c r="B30" s="360" t="s">
        <v>55</v>
      </c>
      <c r="C30" s="365" t="s">
        <v>56</v>
      </c>
      <c r="D30" s="366"/>
    </row>
    <row r="31" spans="1:4" ht="15">
      <c r="A31" s="70"/>
      <c r="B31" s="70"/>
      <c r="C31" s="72"/>
      <c r="D31" s="71"/>
    </row>
    <row r="32" spans="1:4" ht="15">
      <c r="A32" s="70"/>
      <c r="B32" s="70"/>
      <c r="C32" s="72"/>
      <c r="D32" s="71"/>
    </row>
    <row r="33" spans="1:4" ht="15">
      <c r="A33" s="70"/>
      <c r="B33" s="70"/>
      <c r="C33" s="72"/>
      <c r="D33" s="71"/>
    </row>
    <row r="34" spans="1:4" ht="15">
      <c r="A34" s="70"/>
      <c r="B34" s="70"/>
      <c r="C34" s="72"/>
      <c r="D34" s="71"/>
    </row>
    <row r="35" spans="1:4" ht="15">
      <c r="A35" s="70"/>
      <c r="B35" s="70"/>
      <c r="C35" s="72"/>
      <c r="D35" s="71"/>
    </row>
    <row r="36" spans="1:4" ht="15">
      <c r="A36" s="70"/>
      <c r="B36" s="70"/>
      <c r="C36" s="72"/>
      <c r="D36" s="71"/>
    </row>
    <row r="37" spans="1:4" ht="15">
      <c r="A37" s="70"/>
      <c r="B37" s="70"/>
      <c r="C37" s="72"/>
      <c r="D37" s="71"/>
    </row>
    <row r="38" spans="1:4" ht="15">
      <c r="A38" s="70"/>
      <c r="B38" s="70"/>
      <c r="C38" s="72"/>
      <c r="D38" s="71"/>
    </row>
    <row r="39" spans="1:4" ht="15">
      <c r="A39" s="70"/>
      <c r="B39" s="70"/>
      <c r="C39" s="72"/>
      <c r="D39" s="71"/>
    </row>
    <row r="40" spans="1:4" ht="15">
      <c r="A40" s="70"/>
      <c r="B40" s="70"/>
      <c r="C40" s="72"/>
      <c r="D40" s="71"/>
    </row>
    <row r="41" spans="1:4" ht="15">
      <c r="A41" s="70"/>
      <c r="B41" s="70"/>
      <c r="C41" s="72"/>
      <c r="D41" s="71"/>
    </row>
    <row r="42" spans="1:4" ht="15">
      <c r="A42" s="70"/>
      <c r="B42" s="70"/>
      <c r="C42" s="72"/>
      <c r="D42" s="71"/>
    </row>
    <row r="43" spans="1:4" ht="15">
      <c r="A43" s="70"/>
      <c r="B43" s="70"/>
      <c r="C43" s="72"/>
      <c r="D43" s="71"/>
    </row>
    <row r="44" spans="1:4" ht="15">
      <c r="A44" s="70"/>
      <c r="B44" s="70"/>
      <c r="C44" s="72"/>
      <c r="D44" s="71"/>
    </row>
    <row r="45" spans="1:4" ht="15">
      <c r="A45" s="70"/>
      <c r="B45" s="70"/>
      <c r="C45" s="72"/>
      <c r="D45" s="71"/>
    </row>
    <row r="46" spans="1:4" ht="15">
      <c r="A46" s="70"/>
      <c r="B46" s="73"/>
      <c r="C46" s="717" t="s">
        <v>468</v>
      </c>
      <c r="D46" s="71"/>
    </row>
    <row r="47" spans="1:4" ht="15">
      <c r="A47" s="70"/>
      <c r="B47" s="69"/>
      <c r="C47" s="72"/>
      <c r="D47" s="71"/>
    </row>
    <row r="48" spans="1:4" ht="15">
      <c r="A48" s="70"/>
      <c r="B48" s="70"/>
      <c r="C48" s="72"/>
      <c r="D48" s="71"/>
    </row>
    <row r="49" spans="1:4" ht="15">
      <c r="A49" s="70"/>
      <c r="B49" s="73"/>
      <c r="C49" s="72"/>
      <c r="D49" s="71"/>
    </row>
    <row r="50" spans="1:4" ht="15">
      <c r="A50" s="70"/>
      <c r="B50" s="70"/>
      <c r="C50" s="72"/>
      <c r="D50" s="7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B1">
      <selection activeCell="I3" sqref="I3:M3"/>
    </sheetView>
  </sheetViews>
  <sheetFormatPr defaultColWidth="9.00390625" defaultRowHeight="12.75"/>
  <cols>
    <col min="1" max="1" width="0" style="1" hidden="1" customWidth="1"/>
    <col min="2" max="2" width="0.6171875" style="1" customWidth="1"/>
    <col min="3" max="3" width="5.125" style="1" customWidth="1"/>
    <col min="4" max="4" width="8.125" style="1" customWidth="1"/>
    <col min="5" max="5" width="40.375" style="1" customWidth="1"/>
    <col min="6" max="6" width="10.125" style="2" customWidth="1"/>
    <col min="7" max="7" width="10.875" style="2" customWidth="1"/>
    <col min="8" max="8" width="10.375" style="2" customWidth="1"/>
    <col min="9" max="9" width="11.625" style="2" customWidth="1"/>
    <col min="10" max="10" width="10.625" style="2" customWidth="1"/>
    <col min="11" max="11" width="10.125" style="2" bestFit="1" customWidth="1"/>
    <col min="12" max="12" width="11.375" style="2" customWidth="1"/>
    <col min="13" max="13" width="9.125" style="1" customWidth="1"/>
  </cols>
  <sheetData>
    <row r="1" spans="1:14" s="66" customFormat="1" ht="13.5" customHeight="1">
      <c r="A1" s="3"/>
      <c r="B1" s="3"/>
      <c r="C1" s="378"/>
      <c r="D1" s="378"/>
      <c r="E1" s="378"/>
      <c r="F1" s="569"/>
      <c r="G1" s="569"/>
      <c r="H1" s="569"/>
      <c r="I1" s="570"/>
      <c r="J1" s="747" t="s">
        <v>223</v>
      </c>
      <c r="K1" s="747"/>
      <c r="L1" s="747"/>
      <c r="M1" s="747"/>
      <c r="N1" s="571"/>
    </row>
    <row r="2" spans="1:14" s="66" customFormat="1" ht="13.5" customHeight="1">
      <c r="A2" s="3"/>
      <c r="B2" s="3"/>
      <c r="C2" s="378"/>
      <c r="D2" s="378"/>
      <c r="E2" s="378"/>
      <c r="F2" s="569"/>
      <c r="G2" s="569"/>
      <c r="H2" s="569"/>
      <c r="I2" s="570"/>
      <c r="J2" s="747" t="s">
        <v>0</v>
      </c>
      <c r="K2" s="747"/>
      <c r="L2" s="747"/>
      <c r="M2" s="747"/>
      <c r="N2" s="747"/>
    </row>
    <row r="3" spans="1:14" s="66" customFormat="1" ht="13.5" customHeight="1">
      <c r="A3" s="3"/>
      <c r="B3" s="3"/>
      <c r="C3" s="378"/>
      <c r="D3" s="378"/>
      <c r="E3" s="378"/>
      <c r="F3" s="569"/>
      <c r="G3" s="569"/>
      <c r="H3" s="569"/>
      <c r="I3" s="807" t="s">
        <v>477</v>
      </c>
      <c r="J3" s="807"/>
      <c r="K3" s="807"/>
      <c r="L3" s="807"/>
      <c r="M3" s="807"/>
      <c r="N3" s="571"/>
    </row>
    <row r="4" spans="3:14" ht="13.5" customHeight="1">
      <c r="C4" s="70"/>
      <c r="D4" s="70"/>
      <c r="E4" s="70"/>
      <c r="F4" s="187" t="s">
        <v>224</v>
      </c>
      <c r="G4" s="71"/>
      <c r="H4" s="71"/>
      <c r="I4" s="71"/>
      <c r="J4" s="71"/>
      <c r="K4" s="71"/>
      <c r="L4" s="71"/>
      <c r="M4" s="73"/>
      <c r="N4" s="180"/>
    </row>
    <row r="5" spans="3:14" ht="13.5" customHeight="1">
      <c r="C5" s="70"/>
      <c r="D5" s="70"/>
      <c r="E5" s="70"/>
      <c r="F5" s="187" t="s">
        <v>401</v>
      </c>
      <c r="G5" s="71"/>
      <c r="H5" s="71"/>
      <c r="I5" s="71"/>
      <c r="J5" s="71"/>
      <c r="K5" s="71"/>
      <c r="L5" s="71"/>
      <c r="M5" s="70"/>
      <c r="N5" s="180"/>
    </row>
    <row r="6" spans="3:14" ht="13.5" customHeight="1" thickBot="1">
      <c r="C6" s="70"/>
      <c r="D6" s="70"/>
      <c r="E6" s="70"/>
      <c r="F6" s="71"/>
      <c r="G6" s="71"/>
      <c r="H6" s="71"/>
      <c r="I6" s="71"/>
      <c r="J6" s="71"/>
      <c r="K6" s="71"/>
      <c r="L6" s="71"/>
      <c r="M6" s="73" t="s">
        <v>351</v>
      </c>
      <c r="N6" s="180"/>
    </row>
    <row r="7" spans="3:14" ht="13.5" customHeight="1" thickBot="1">
      <c r="C7" s="78"/>
      <c r="D7" s="78"/>
      <c r="E7" s="78"/>
      <c r="F7" s="379"/>
      <c r="G7" s="380"/>
      <c r="H7" s="381"/>
      <c r="I7" s="381" t="s">
        <v>225</v>
      </c>
      <c r="J7" s="381"/>
      <c r="K7" s="382"/>
      <c r="L7" s="383"/>
      <c r="M7" s="384"/>
      <c r="N7" s="180"/>
    </row>
    <row r="8" spans="3:14" ht="13.5" customHeight="1">
      <c r="C8" s="385"/>
      <c r="D8" s="385"/>
      <c r="E8" s="385"/>
      <c r="F8" s="386"/>
      <c r="G8" s="387"/>
      <c r="H8" s="388"/>
      <c r="I8" s="389" t="s">
        <v>145</v>
      </c>
      <c r="J8" s="390"/>
      <c r="K8" s="391"/>
      <c r="L8" s="384"/>
      <c r="M8" s="392"/>
      <c r="N8" s="180"/>
    </row>
    <row r="9" spans="3:14" ht="13.5" customHeight="1">
      <c r="C9" s="385"/>
      <c r="D9" s="385"/>
      <c r="E9" s="385"/>
      <c r="F9" s="386"/>
      <c r="G9" s="387"/>
      <c r="H9" s="393"/>
      <c r="I9" s="394" t="s">
        <v>226</v>
      </c>
      <c r="J9" s="395"/>
      <c r="K9" s="396"/>
      <c r="L9" s="397" t="s">
        <v>150</v>
      </c>
      <c r="M9" s="398"/>
      <c r="N9" s="180"/>
    </row>
    <row r="10" spans="3:14" ht="13.5" customHeight="1">
      <c r="C10" s="385"/>
      <c r="D10" s="385"/>
      <c r="E10" s="385"/>
      <c r="F10" s="386"/>
      <c r="G10" s="387"/>
      <c r="H10" s="399"/>
      <c r="I10" s="400"/>
      <c r="J10" s="401"/>
      <c r="K10" s="402"/>
      <c r="L10" s="403" t="s">
        <v>156</v>
      </c>
      <c r="M10" s="404"/>
      <c r="N10" s="180"/>
    </row>
    <row r="11" spans="3:14" ht="13.5" customHeight="1">
      <c r="C11" s="385" t="s">
        <v>1</v>
      </c>
      <c r="D11" s="385" t="s">
        <v>227</v>
      </c>
      <c r="E11" s="385" t="s">
        <v>146</v>
      </c>
      <c r="F11" s="386" t="s">
        <v>228</v>
      </c>
      <c r="G11" s="387" t="s">
        <v>151</v>
      </c>
      <c r="H11" s="399" t="s">
        <v>151</v>
      </c>
      <c r="I11" s="405" t="s">
        <v>229</v>
      </c>
      <c r="J11" s="401" t="s">
        <v>151</v>
      </c>
      <c r="K11" s="402" t="s">
        <v>230</v>
      </c>
      <c r="L11" s="403" t="s">
        <v>231</v>
      </c>
      <c r="M11" s="404" t="s">
        <v>6</v>
      </c>
      <c r="N11" s="180"/>
    </row>
    <row r="12" spans="1:14" s="7" customFormat="1" ht="13.5" customHeight="1">
      <c r="A12" s="11"/>
      <c r="B12" s="11"/>
      <c r="C12" s="385"/>
      <c r="D12" s="385"/>
      <c r="E12" s="385"/>
      <c r="F12" s="386" t="s">
        <v>232</v>
      </c>
      <c r="G12" s="387" t="s">
        <v>232</v>
      </c>
      <c r="H12" s="399" t="s">
        <v>158</v>
      </c>
      <c r="I12" s="400" t="s">
        <v>233</v>
      </c>
      <c r="J12" s="406" t="s">
        <v>234</v>
      </c>
      <c r="K12" s="386" t="s">
        <v>235</v>
      </c>
      <c r="L12" s="407" t="s">
        <v>166</v>
      </c>
      <c r="M12" s="387" t="s">
        <v>236</v>
      </c>
      <c r="N12" s="180"/>
    </row>
    <row r="13" spans="1:14" ht="13.5" customHeight="1">
      <c r="A13" s="4"/>
      <c r="B13" s="4"/>
      <c r="C13" s="385"/>
      <c r="D13" s="385"/>
      <c r="E13" s="385"/>
      <c r="F13" s="386"/>
      <c r="G13" s="387" t="s">
        <v>237</v>
      </c>
      <c r="H13" s="399"/>
      <c r="I13" s="400" t="s">
        <v>238</v>
      </c>
      <c r="J13" s="406" t="s">
        <v>239</v>
      </c>
      <c r="K13" s="386" t="s">
        <v>240</v>
      </c>
      <c r="L13" s="407" t="s">
        <v>241</v>
      </c>
      <c r="M13" s="387"/>
      <c r="N13" s="180"/>
    </row>
    <row r="14" spans="1:14" s="7" customFormat="1" ht="13.5" customHeight="1">
      <c r="A14" s="5"/>
      <c r="B14" s="5"/>
      <c r="C14" s="385"/>
      <c r="D14" s="385"/>
      <c r="E14" s="385"/>
      <c r="F14" s="386"/>
      <c r="G14" s="387"/>
      <c r="H14" s="399"/>
      <c r="I14" s="400"/>
      <c r="J14" s="406" t="s">
        <v>242</v>
      </c>
      <c r="K14" s="386" t="s">
        <v>161</v>
      </c>
      <c r="L14" s="407" t="s">
        <v>243</v>
      </c>
      <c r="M14" s="387"/>
      <c r="N14" s="180"/>
    </row>
    <row r="15" spans="3:14" ht="13.5" customHeight="1">
      <c r="C15" s="385"/>
      <c r="D15" s="385"/>
      <c r="E15" s="385"/>
      <c r="F15" s="386"/>
      <c r="G15" s="387"/>
      <c r="H15" s="399"/>
      <c r="I15" s="400"/>
      <c r="J15" s="406" t="s">
        <v>164</v>
      </c>
      <c r="K15" s="386"/>
      <c r="L15" s="407" t="s">
        <v>244</v>
      </c>
      <c r="M15" s="387"/>
      <c r="N15" s="180"/>
    </row>
    <row r="16" spans="1:14" s="7" customFormat="1" ht="13.5" customHeight="1">
      <c r="A16" s="5"/>
      <c r="B16" s="5"/>
      <c r="C16" s="385"/>
      <c r="D16" s="385"/>
      <c r="E16" s="385"/>
      <c r="F16" s="386"/>
      <c r="G16" s="387"/>
      <c r="H16" s="399"/>
      <c r="I16" s="400"/>
      <c r="J16" s="406"/>
      <c r="K16" s="386"/>
      <c r="L16" s="408" t="s">
        <v>245</v>
      </c>
      <c r="M16" s="387"/>
      <c r="N16" s="180"/>
    </row>
    <row r="17" spans="3:14" ht="13.5" customHeight="1">
      <c r="C17" s="409">
        <v>1</v>
      </c>
      <c r="D17" s="409">
        <v>2</v>
      </c>
      <c r="E17" s="409">
        <v>3</v>
      </c>
      <c r="F17" s="410">
        <v>4</v>
      </c>
      <c r="G17" s="411">
        <v>5</v>
      </c>
      <c r="H17" s="412">
        <v>6</v>
      </c>
      <c r="I17" s="365">
        <v>7</v>
      </c>
      <c r="J17" s="413">
        <v>8</v>
      </c>
      <c r="K17" s="365">
        <v>9</v>
      </c>
      <c r="L17" s="414">
        <v>10</v>
      </c>
      <c r="M17" s="415">
        <v>11</v>
      </c>
      <c r="N17" s="180"/>
    </row>
    <row r="18" spans="3:14" ht="13.5" customHeight="1">
      <c r="C18" s="658" t="s">
        <v>72</v>
      </c>
      <c r="D18" s="659"/>
      <c r="E18" s="555" t="s">
        <v>73</v>
      </c>
      <c r="F18" s="660">
        <v>8000</v>
      </c>
      <c r="G18" s="661">
        <f>G20</f>
        <v>8000</v>
      </c>
      <c r="H18" s="662">
        <v>8000</v>
      </c>
      <c r="I18" s="548">
        <v>0</v>
      </c>
      <c r="J18" s="548">
        <v>8000</v>
      </c>
      <c r="K18" s="548">
        <v>0</v>
      </c>
      <c r="L18" s="663">
        <v>0</v>
      </c>
      <c r="M18" s="664">
        <v>0</v>
      </c>
      <c r="N18" s="180"/>
    </row>
    <row r="19" spans="3:14" ht="13.5" customHeight="1">
      <c r="C19" s="416"/>
      <c r="D19" s="167" t="s">
        <v>74</v>
      </c>
      <c r="E19" s="105" t="s">
        <v>246</v>
      </c>
      <c r="F19" s="417"/>
      <c r="G19" s="418"/>
      <c r="H19" s="419"/>
      <c r="I19" s="95"/>
      <c r="J19" s="95"/>
      <c r="K19" s="95"/>
      <c r="L19" s="420"/>
      <c r="M19" s="421"/>
      <c r="N19" s="180"/>
    </row>
    <row r="20" spans="3:14" s="7" customFormat="1" ht="13.5" customHeight="1">
      <c r="C20" s="665"/>
      <c r="D20" s="167"/>
      <c r="E20" s="105" t="s">
        <v>170</v>
      </c>
      <c r="F20" s="417">
        <v>8000</v>
      </c>
      <c r="G20" s="418">
        <v>8000</v>
      </c>
      <c r="H20" s="419">
        <v>8000</v>
      </c>
      <c r="I20" s="95"/>
      <c r="J20" s="95">
        <v>8000</v>
      </c>
      <c r="K20" s="95"/>
      <c r="L20" s="420"/>
      <c r="M20" s="421"/>
      <c r="N20" s="180"/>
    </row>
    <row r="21" spans="1:14" ht="13.5" customHeight="1">
      <c r="A21"/>
      <c r="B21"/>
      <c r="C21" s="555">
        <v>700</v>
      </c>
      <c r="D21" s="547"/>
      <c r="E21" s="547" t="s">
        <v>88</v>
      </c>
      <c r="F21" s="660">
        <v>124000</v>
      </c>
      <c r="G21" s="661">
        <v>124000</v>
      </c>
      <c r="H21" s="662">
        <v>124000</v>
      </c>
      <c r="I21" s="548">
        <v>107000</v>
      </c>
      <c r="J21" s="548">
        <v>17000</v>
      </c>
      <c r="K21" s="548">
        <v>0</v>
      </c>
      <c r="L21" s="663">
        <v>0</v>
      </c>
      <c r="M21" s="666">
        <v>0</v>
      </c>
      <c r="N21" s="180"/>
    </row>
    <row r="22" spans="1:14" ht="13.5" customHeight="1">
      <c r="A22"/>
      <c r="B22"/>
      <c r="C22" s="112"/>
      <c r="D22" s="107">
        <v>70005</v>
      </c>
      <c r="E22" s="105" t="s">
        <v>89</v>
      </c>
      <c r="F22" s="417">
        <v>124000</v>
      </c>
      <c r="G22" s="418">
        <v>124000</v>
      </c>
      <c r="H22" s="419">
        <f>I22+J22</f>
        <v>124000</v>
      </c>
      <c r="I22" s="95">
        <v>107000</v>
      </c>
      <c r="J22" s="95">
        <v>17000</v>
      </c>
      <c r="K22" s="95"/>
      <c r="L22" s="420"/>
      <c r="M22" s="422"/>
      <c r="N22" s="180"/>
    </row>
    <row r="23" spans="3:14" s="15" customFormat="1" ht="13.5" customHeight="1">
      <c r="C23" s="547">
        <v>710</v>
      </c>
      <c r="D23" s="547"/>
      <c r="E23" s="547" t="s">
        <v>95</v>
      </c>
      <c r="F23" s="660">
        <f>F24+F25</f>
        <v>596000</v>
      </c>
      <c r="G23" s="661">
        <f>G24+G25</f>
        <v>596000</v>
      </c>
      <c r="H23" s="662">
        <f>SUM(H24:H25)</f>
        <v>536000</v>
      </c>
      <c r="I23" s="548">
        <f>I24+I25</f>
        <v>277500</v>
      </c>
      <c r="J23" s="548">
        <f>SUM(J24:J25)</f>
        <v>258500</v>
      </c>
      <c r="K23" s="548">
        <v>0</v>
      </c>
      <c r="L23" s="663">
        <v>0</v>
      </c>
      <c r="M23" s="667">
        <v>60000</v>
      </c>
      <c r="N23" s="423"/>
    </row>
    <row r="24" spans="1:14" ht="13.5" customHeight="1">
      <c r="A24"/>
      <c r="B24"/>
      <c r="C24" s="112"/>
      <c r="D24" s="105">
        <v>71012</v>
      </c>
      <c r="E24" s="94" t="s">
        <v>384</v>
      </c>
      <c r="F24" s="417">
        <v>191000</v>
      </c>
      <c r="G24" s="418">
        <v>191000</v>
      </c>
      <c r="H24" s="419">
        <f>I24+J24</f>
        <v>191000</v>
      </c>
      <c r="I24" s="95">
        <v>33000</v>
      </c>
      <c r="J24" s="95">
        <v>158000</v>
      </c>
      <c r="K24" s="95"/>
      <c r="L24" s="420"/>
      <c r="M24" s="422"/>
      <c r="N24" s="180"/>
    </row>
    <row r="25" spans="1:14" ht="13.5" customHeight="1">
      <c r="A25"/>
      <c r="B25"/>
      <c r="C25" s="97"/>
      <c r="D25" s="105">
        <v>71015</v>
      </c>
      <c r="E25" s="105" t="s">
        <v>96</v>
      </c>
      <c r="F25" s="417">
        <v>405000</v>
      </c>
      <c r="G25" s="418">
        <f>H25+M25</f>
        <v>405000</v>
      </c>
      <c r="H25" s="419">
        <f>I25+J25</f>
        <v>345000</v>
      </c>
      <c r="I25" s="95">
        <v>244500</v>
      </c>
      <c r="J25" s="95">
        <v>100500</v>
      </c>
      <c r="K25" s="95"/>
      <c r="L25" s="420"/>
      <c r="M25" s="421">
        <v>60000</v>
      </c>
      <c r="N25" s="180"/>
    </row>
    <row r="26" spans="1:14" ht="13.5" customHeight="1">
      <c r="A26"/>
      <c r="B26"/>
      <c r="C26" s="547">
        <v>750</v>
      </c>
      <c r="D26" s="547"/>
      <c r="E26" s="547" t="s">
        <v>97</v>
      </c>
      <c r="F26" s="660">
        <f>F27+F28</f>
        <v>65400</v>
      </c>
      <c r="G26" s="661">
        <f>G27+G28</f>
        <v>65400</v>
      </c>
      <c r="H26" s="662">
        <f>I26+J26+K26</f>
        <v>65400</v>
      </c>
      <c r="I26" s="548">
        <f>I27+I28</f>
        <v>53000</v>
      </c>
      <c r="J26" s="548">
        <v>5900</v>
      </c>
      <c r="K26" s="548">
        <v>6500</v>
      </c>
      <c r="L26" s="663">
        <v>0</v>
      </c>
      <c r="M26" s="666">
        <v>0</v>
      </c>
      <c r="N26" s="180"/>
    </row>
    <row r="27" spans="1:14" ht="13.5" customHeight="1">
      <c r="A27" s="6"/>
      <c r="B27" s="6"/>
      <c r="C27" s="97"/>
      <c r="D27" s="107">
        <v>75011</v>
      </c>
      <c r="E27" s="94" t="s">
        <v>98</v>
      </c>
      <c r="F27" s="417">
        <v>42400</v>
      </c>
      <c r="G27" s="418">
        <v>42400</v>
      </c>
      <c r="H27" s="419">
        <v>42400</v>
      </c>
      <c r="I27" s="95">
        <v>42400</v>
      </c>
      <c r="J27" s="95"/>
      <c r="K27" s="95"/>
      <c r="L27" s="420"/>
      <c r="M27" s="422"/>
      <c r="N27" s="180"/>
    </row>
    <row r="28" spans="1:14" ht="13.5" customHeight="1">
      <c r="A28" s="6"/>
      <c r="B28" s="6"/>
      <c r="C28" s="112"/>
      <c r="D28" s="105">
        <v>75045</v>
      </c>
      <c r="E28" s="105" t="s">
        <v>100</v>
      </c>
      <c r="F28" s="417">
        <v>23000</v>
      </c>
      <c r="G28" s="418">
        <f>H28</f>
        <v>23000</v>
      </c>
      <c r="H28" s="419">
        <f>I28+J28+K28</f>
        <v>23000</v>
      </c>
      <c r="I28" s="95">
        <v>10600</v>
      </c>
      <c r="J28" s="95">
        <v>5900</v>
      </c>
      <c r="K28" s="95">
        <v>6500</v>
      </c>
      <c r="L28" s="420"/>
      <c r="M28" s="422"/>
      <c r="N28" s="180"/>
    </row>
    <row r="29" spans="3:14" s="7" customFormat="1" ht="13.5" customHeight="1">
      <c r="C29" s="668">
        <v>754</v>
      </c>
      <c r="D29" s="669"/>
      <c r="E29" s="670" t="s">
        <v>247</v>
      </c>
      <c r="F29" s="671">
        <v>3422000</v>
      </c>
      <c r="G29" s="672">
        <v>3422000</v>
      </c>
      <c r="H29" s="673">
        <v>3422000</v>
      </c>
      <c r="I29" s="674">
        <v>2912079</v>
      </c>
      <c r="J29" s="674">
        <v>329921</v>
      </c>
      <c r="K29" s="674">
        <v>180000</v>
      </c>
      <c r="L29" s="675">
        <v>0</v>
      </c>
      <c r="M29" s="676">
        <v>0</v>
      </c>
      <c r="N29" s="180"/>
    </row>
    <row r="30" spans="3:14" s="10" customFormat="1" ht="13.5" customHeight="1">
      <c r="C30" s="166"/>
      <c r="D30" s="107">
        <v>75411</v>
      </c>
      <c r="E30" s="424" t="s">
        <v>105</v>
      </c>
      <c r="F30" s="417">
        <v>3422000</v>
      </c>
      <c r="G30" s="418">
        <v>3422000</v>
      </c>
      <c r="H30" s="419">
        <f>I30+J30+K30</f>
        <v>3422000</v>
      </c>
      <c r="I30" s="95">
        <v>2912079</v>
      </c>
      <c r="J30" s="95">
        <v>329921</v>
      </c>
      <c r="K30" s="95">
        <v>180000</v>
      </c>
      <c r="L30" s="420"/>
      <c r="M30" s="421"/>
      <c r="N30" s="423"/>
    </row>
    <row r="31" spans="3:14" s="10" customFormat="1" ht="13.5" customHeight="1">
      <c r="C31" s="547">
        <v>851</v>
      </c>
      <c r="D31" s="547"/>
      <c r="E31" s="547" t="s">
        <v>123</v>
      </c>
      <c r="F31" s="660">
        <v>2165000</v>
      </c>
      <c r="G31" s="661">
        <v>2165000</v>
      </c>
      <c r="H31" s="662">
        <v>2165000</v>
      </c>
      <c r="I31" s="548">
        <v>0</v>
      </c>
      <c r="J31" s="548">
        <v>2165000</v>
      </c>
      <c r="K31" s="548">
        <v>0</v>
      </c>
      <c r="L31" s="663">
        <v>0</v>
      </c>
      <c r="M31" s="664">
        <v>0</v>
      </c>
      <c r="N31" s="423"/>
    </row>
    <row r="32" spans="1:14" ht="13.5" customHeight="1">
      <c r="A32"/>
      <c r="B32"/>
      <c r="C32" s="166"/>
      <c r="D32" s="105">
        <v>85156</v>
      </c>
      <c r="E32" s="94" t="s">
        <v>248</v>
      </c>
      <c r="F32" s="417"/>
      <c r="G32" s="418"/>
      <c r="H32" s="419"/>
      <c r="I32" s="95"/>
      <c r="J32" s="95"/>
      <c r="K32" s="95"/>
      <c r="L32" s="420"/>
      <c r="M32" s="421"/>
      <c r="N32" s="180"/>
    </row>
    <row r="33" spans="1:14" ht="13.5" customHeight="1">
      <c r="A33"/>
      <c r="B33"/>
      <c r="C33" s="97"/>
      <c r="D33" s="107"/>
      <c r="E33" s="94" t="s">
        <v>249</v>
      </c>
      <c r="F33" s="417"/>
      <c r="G33" s="418"/>
      <c r="H33" s="419"/>
      <c r="I33" s="95"/>
      <c r="J33" s="95"/>
      <c r="K33" s="95"/>
      <c r="L33" s="420"/>
      <c r="M33" s="421"/>
      <c r="N33" s="180"/>
    </row>
    <row r="34" spans="3:14" ht="13.5" customHeight="1" thickBot="1">
      <c r="C34" s="113"/>
      <c r="D34" s="150"/>
      <c r="E34" s="94" t="s">
        <v>250</v>
      </c>
      <c r="F34" s="417">
        <v>2165000</v>
      </c>
      <c r="G34" s="425">
        <v>2165000</v>
      </c>
      <c r="H34" s="426">
        <v>2165000</v>
      </c>
      <c r="I34" s="427"/>
      <c r="J34" s="427">
        <v>2165000</v>
      </c>
      <c r="K34" s="427"/>
      <c r="L34" s="428"/>
      <c r="M34" s="429"/>
      <c r="N34" s="180"/>
    </row>
    <row r="35" spans="3:14" ht="13.5" customHeight="1">
      <c r="C35" s="143"/>
      <c r="D35" s="430"/>
      <c r="E35" s="430"/>
      <c r="F35" s="308"/>
      <c r="G35" s="308"/>
      <c r="H35" s="308"/>
      <c r="I35" s="308"/>
      <c r="J35" s="308"/>
      <c r="K35" s="308"/>
      <c r="L35" s="309"/>
      <c r="M35" s="309"/>
      <c r="N35" s="180"/>
    </row>
    <row r="36" spans="3:14" ht="13.5" customHeight="1">
      <c r="C36" s="143"/>
      <c r="D36" s="430"/>
      <c r="E36" s="430"/>
      <c r="F36" s="308"/>
      <c r="G36" s="308"/>
      <c r="H36" s="308"/>
      <c r="I36" s="308"/>
      <c r="J36" s="308"/>
      <c r="K36" s="308"/>
      <c r="L36" s="309"/>
      <c r="M36" s="309"/>
      <c r="N36" s="180"/>
    </row>
    <row r="37" spans="3:14" ht="13.5" customHeight="1">
      <c r="C37" s="143"/>
      <c r="D37" s="430"/>
      <c r="E37" s="430"/>
      <c r="F37" s="308"/>
      <c r="G37" s="308"/>
      <c r="H37" s="308"/>
      <c r="I37" s="308"/>
      <c r="J37" s="308"/>
      <c r="K37" s="308"/>
      <c r="L37" s="309"/>
      <c r="M37" s="309"/>
      <c r="N37" s="180"/>
    </row>
    <row r="38" spans="3:14" ht="13.5" customHeight="1">
      <c r="C38" s="143"/>
      <c r="D38" s="430"/>
      <c r="E38" s="430"/>
      <c r="F38" s="308"/>
      <c r="G38" s="308"/>
      <c r="H38" s="308"/>
      <c r="I38" s="308"/>
      <c r="J38" s="308"/>
      <c r="K38" s="308"/>
      <c r="L38" s="309"/>
      <c r="M38" s="309"/>
      <c r="N38" s="180"/>
    </row>
    <row r="39" spans="3:14" ht="13.5" customHeight="1">
      <c r="C39" s="143"/>
      <c r="D39" s="430"/>
      <c r="E39" s="430"/>
      <c r="F39" s="308"/>
      <c r="G39" s="308"/>
      <c r="H39" s="308"/>
      <c r="I39" s="308"/>
      <c r="J39" s="308"/>
      <c r="K39" s="308"/>
      <c r="L39" s="309"/>
      <c r="M39" s="309"/>
      <c r="N39" s="180"/>
    </row>
    <row r="40" spans="3:14" ht="13.5" customHeight="1">
      <c r="C40" s="143"/>
      <c r="D40" s="430"/>
      <c r="E40" s="430"/>
      <c r="F40" s="308"/>
      <c r="G40" s="308"/>
      <c r="H40" s="308"/>
      <c r="I40" s="308"/>
      <c r="J40" s="308"/>
      <c r="K40" s="308"/>
      <c r="L40" s="309"/>
      <c r="M40" s="309"/>
      <c r="N40" s="180"/>
    </row>
    <row r="41" spans="3:14" ht="13.5" customHeight="1">
      <c r="C41" s="143"/>
      <c r="D41" s="430"/>
      <c r="E41" s="430"/>
      <c r="F41" s="718"/>
      <c r="G41" s="586" t="s">
        <v>469</v>
      </c>
      <c r="H41" s="718"/>
      <c r="I41" s="308"/>
      <c r="J41" s="308"/>
      <c r="K41" s="308"/>
      <c r="L41" s="309"/>
      <c r="M41" s="309"/>
      <c r="N41" s="180"/>
    </row>
    <row r="42" spans="3:14" ht="13.5" customHeight="1" thickBot="1">
      <c r="C42" s="431"/>
      <c r="D42" s="431"/>
      <c r="E42" s="431"/>
      <c r="F42" s="432"/>
      <c r="G42" s="351"/>
      <c r="H42" s="432"/>
      <c r="I42" s="432"/>
      <c r="J42" s="432"/>
      <c r="K42" s="432"/>
      <c r="L42" s="433"/>
      <c r="M42" s="433"/>
      <c r="N42" s="180"/>
    </row>
    <row r="43" spans="3:14" ht="13.5" customHeight="1" thickBot="1">
      <c r="C43" s="114"/>
      <c r="D43" s="114"/>
      <c r="E43" s="114"/>
      <c r="F43" s="434"/>
      <c r="G43" s="435"/>
      <c r="H43" s="436"/>
      <c r="I43" s="436" t="s">
        <v>225</v>
      </c>
      <c r="J43" s="436"/>
      <c r="K43" s="437"/>
      <c r="L43" s="438"/>
      <c r="M43" s="439"/>
      <c r="N43" s="180"/>
    </row>
    <row r="44" spans="3:14" ht="13.5" customHeight="1">
      <c r="C44" s="440"/>
      <c r="D44" s="440"/>
      <c r="E44" s="440"/>
      <c r="F44" s="441"/>
      <c r="G44" s="442"/>
      <c r="H44" s="436"/>
      <c r="I44" s="443" t="s">
        <v>145</v>
      </c>
      <c r="J44" s="444"/>
      <c r="K44" s="445"/>
      <c r="L44" s="439"/>
      <c r="M44" s="446"/>
      <c r="N44" s="180"/>
    </row>
    <row r="45" spans="3:14" ht="13.5" customHeight="1">
      <c r="C45" s="440"/>
      <c r="D45" s="440"/>
      <c r="E45" s="440"/>
      <c r="F45" s="441"/>
      <c r="G45" s="442"/>
      <c r="H45" s="447"/>
      <c r="I45" s="448" t="s">
        <v>226</v>
      </c>
      <c r="J45" s="449"/>
      <c r="K45" s="450"/>
      <c r="L45" s="451" t="s">
        <v>150</v>
      </c>
      <c r="M45" s="452"/>
      <c r="N45" s="180"/>
    </row>
    <row r="46" spans="3:14" ht="13.5" customHeight="1">
      <c r="C46" s="440"/>
      <c r="D46" s="440"/>
      <c r="E46" s="440"/>
      <c r="F46" s="441"/>
      <c r="G46" s="442"/>
      <c r="H46" s="453"/>
      <c r="I46" s="453"/>
      <c r="J46" s="454"/>
      <c r="K46" s="455"/>
      <c r="L46" s="456" t="s">
        <v>156</v>
      </c>
      <c r="M46" s="457"/>
      <c r="N46" s="180"/>
    </row>
    <row r="47" spans="3:14" ht="13.5" customHeight="1">
      <c r="C47" s="440" t="s">
        <v>1</v>
      </c>
      <c r="D47" s="440" t="s">
        <v>227</v>
      </c>
      <c r="E47" s="440" t="s">
        <v>146</v>
      </c>
      <c r="F47" s="441" t="s">
        <v>228</v>
      </c>
      <c r="G47" s="442" t="s">
        <v>151</v>
      </c>
      <c r="H47" s="453" t="s">
        <v>151</v>
      </c>
      <c r="I47" s="458" t="s">
        <v>229</v>
      </c>
      <c r="J47" s="454" t="s">
        <v>151</v>
      </c>
      <c r="K47" s="455" t="s">
        <v>230</v>
      </c>
      <c r="L47" s="456" t="s">
        <v>231</v>
      </c>
      <c r="M47" s="457" t="s">
        <v>6</v>
      </c>
      <c r="N47" s="180"/>
    </row>
    <row r="48" spans="3:14" ht="13.5" customHeight="1">
      <c r="C48" s="440"/>
      <c r="D48" s="440"/>
      <c r="E48" s="440"/>
      <c r="F48" s="441" t="s">
        <v>232</v>
      </c>
      <c r="G48" s="442" t="s">
        <v>232</v>
      </c>
      <c r="H48" s="453" t="s">
        <v>158</v>
      </c>
      <c r="I48" s="453" t="s">
        <v>233</v>
      </c>
      <c r="J48" s="459" t="s">
        <v>234</v>
      </c>
      <c r="K48" s="441" t="s">
        <v>235</v>
      </c>
      <c r="L48" s="408" t="s">
        <v>166</v>
      </c>
      <c r="M48" s="442" t="s">
        <v>236</v>
      </c>
      <c r="N48" s="180"/>
    </row>
    <row r="49" spans="3:14" ht="13.5" customHeight="1">
      <c r="C49" s="440"/>
      <c r="D49" s="440"/>
      <c r="E49" s="440"/>
      <c r="F49" s="441"/>
      <c r="G49" s="442" t="s">
        <v>237</v>
      </c>
      <c r="H49" s="453"/>
      <c r="I49" s="453" t="s">
        <v>238</v>
      </c>
      <c r="J49" s="459" t="s">
        <v>239</v>
      </c>
      <c r="K49" s="441" t="s">
        <v>240</v>
      </c>
      <c r="L49" s="408" t="s">
        <v>241</v>
      </c>
      <c r="M49" s="442"/>
      <c r="N49" s="180"/>
    </row>
    <row r="50" spans="3:14" ht="13.5" customHeight="1">
      <c r="C50" s="440"/>
      <c r="D50" s="440"/>
      <c r="E50" s="440"/>
      <c r="F50" s="441"/>
      <c r="G50" s="442"/>
      <c r="H50" s="453"/>
      <c r="I50" s="453"/>
      <c r="J50" s="459" t="s">
        <v>242</v>
      </c>
      <c r="K50" s="441" t="s">
        <v>161</v>
      </c>
      <c r="L50" s="408" t="s">
        <v>243</v>
      </c>
      <c r="M50" s="442"/>
      <c r="N50" s="180"/>
    </row>
    <row r="51" spans="3:14" ht="13.5" customHeight="1">
      <c r="C51" s="440"/>
      <c r="D51" s="440"/>
      <c r="E51" s="440"/>
      <c r="F51" s="441"/>
      <c r="G51" s="442"/>
      <c r="H51" s="453"/>
      <c r="I51" s="453"/>
      <c r="J51" s="459" t="s">
        <v>164</v>
      </c>
      <c r="K51" s="441"/>
      <c r="L51" s="408" t="s">
        <v>244</v>
      </c>
      <c r="M51" s="442"/>
      <c r="N51" s="180"/>
    </row>
    <row r="52" spans="3:14" ht="13.5" customHeight="1">
      <c r="C52" s="440"/>
      <c r="D52" s="440"/>
      <c r="E52" s="440"/>
      <c r="F52" s="441"/>
      <c r="G52" s="442"/>
      <c r="H52" s="453"/>
      <c r="I52" s="453"/>
      <c r="J52" s="459"/>
      <c r="K52" s="441"/>
      <c r="L52" s="408" t="s">
        <v>245</v>
      </c>
      <c r="M52" s="442"/>
      <c r="N52" s="180"/>
    </row>
    <row r="53" spans="3:14" ht="13.5" customHeight="1">
      <c r="C53" s="460">
        <v>1</v>
      </c>
      <c r="D53" s="460">
        <v>2</v>
      </c>
      <c r="E53" s="460">
        <v>3</v>
      </c>
      <c r="F53" s="461">
        <v>4</v>
      </c>
      <c r="G53" s="462">
        <v>5</v>
      </c>
      <c r="H53" s="463">
        <v>6</v>
      </c>
      <c r="I53" s="464">
        <v>7</v>
      </c>
      <c r="J53" s="465">
        <v>8</v>
      </c>
      <c r="K53" s="464">
        <v>9</v>
      </c>
      <c r="L53" s="414">
        <v>10</v>
      </c>
      <c r="M53" s="466">
        <v>11</v>
      </c>
      <c r="N53" s="180"/>
    </row>
    <row r="54" spans="3:14" ht="13.5" customHeight="1">
      <c r="C54" s="551">
        <v>852</v>
      </c>
      <c r="D54" s="547"/>
      <c r="E54" s="558" t="s">
        <v>126</v>
      </c>
      <c r="F54" s="677">
        <v>9000</v>
      </c>
      <c r="G54" s="678">
        <v>9000</v>
      </c>
      <c r="H54" s="679">
        <v>9000</v>
      </c>
      <c r="I54" s="559">
        <v>8000</v>
      </c>
      <c r="J54" s="559">
        <v>1000</v>
      </c>
      <c r="K54" s="559">
        <v>0</v>
      </c>
      <c r="L54" s="680">
        <v>0</v>
      </c>
      <c r="M54" s="681">
        <v>0</v>
      </c>
      <c r="N54" s="180"/>
    </row>
    <row r="55" spans="3:14" ht="13.5" customHeight="1">
      <c r="C55" s="105"/>
      <c r="D55" s="467">
        <v>85205</v>
      </c>
      <c r="E55" s="468" t="s">
        <v>251</v>
      </c>
      <c r="F55" s="417"/>
      <c r="G55" s="418"/>
      <c r="H55" s="469"/>
      <c r="I55" s="95"/>
      <c r="J55" s="95"/>
      <c r="K55" s="95"/>
      <c r="L55" s="420"/>
      <c r="M55" s="470"/>
      <c r="N55" s="180"/>
    </row>
    <row r="56" spans="3:14" ht="13.5" customHeight="1">
      <c r="C56" s="471"/>
      <c r="D56" s="467"/>
      <c r="E56" s="468" t="s">
        <v>252</v>
      </c>
      <c r="F56" s="472">
        <v>9000</v>
      </c>
      <c r="G56" s="473">
        <v>9000</v>
      </c>
      <c r="H56" s="474">
        <v>9000</v>
      </c>
      <c r="I56" s="475">
        <v>8000</v>
      </c>
      <c r="J56" s="475">
        <v>1000</v>
      </c>
      <c r="K56" s="475"/>
      <c r="L56" s="476"/>
      <c r="M56" s="477"/>
      <c r="N56" s="180"/>
    </row>
    <row r="57" spans="3:14" ht="13.5" customHeight="1">
      <c r="C57" s="682">
        <v>853</v>
      </c>
      <c r="D57" s="669"/>
      <c r="E57" s="683" t="s">
        <v>253</v>
      </c>
      <c r="F57" s="684">
        <v>104000</v>
      </c>
      <c r="G57" s="685">
        <v>104000</v>
      </c>
      <c r="H57" s="686">
        <f>I57+J57</f>
        <v>104000</v>
      </c>
      <c r="I57" s="687">
        <v>89477</v>
      </c>
      <c r="J57" s="687">
        <v>14523</v>
      </c>
      <c r="K57" s="687">
        <v>0</v>
      </c>
      <c r="L57" s="688">
        <v>0</v>
      </c>
      <c r="M57" s="689">
        <v>0</v>
      </c>
      <c r="N57" s="180"/>
    </row>
    <row r="58" spans="3:14" ht="13.5" customHeight="1">
      <c r="C58" s="97"/>
      <c r="D58" s="107">
        <v>85321</v>
      </c>
      <c r="E58" s="107" t="s">
        <v>133</v>
      </c>
      <c r="F58" s="478">
        <v>104000</v>
      </c>
      <c r="G58" s="418">
        <v>104000</v>
      </c>
      <c r="H58" s="469">
        <v>104000</v>
      </c>
      <c r="I58" s="95">
        <v>89477</v>
      </c>
      <c r="J58" s="95">
        <v>14523</v>
      </c>
      <c r="K58" s="95"/>
      <c r="L58" s="420"/>
      <c r="M58" s="422"/>
      <c r="N58" s="180"/>
    </row>
    <row r="59" spans="3:14" ht="13.5" customHeight="1" thickBot="1">
      <c r="C59" s="690"/>
      <c r="D59" s="691"/>
      <c r="E59" s="547" t="s">
        <v>10</v>
      </c>
      <c r="F59" s="660">
        <f>F18+F21+F23+F26+F29+F31+F54+F57</f>
        <v>6493400</v>
      </c>
      <c r="G59" s="692">
        <f>G18+G21+G23+G26+G29+G31+G54+G57</f>
        <v>6493400</v>
      </c>
      <c r="H59" s="693">
        <f>I59+J59+K59</f>
        <v>6433400</v>
      </c>
      <c r="I59" s="694">
        <f>I18+I21+I23+I26+I29+I31+I54+I57</f>
        <v>3447056</v>
      </c>
      <c r="J59" s="694">
        <f>J18+J21+J23+J26+J29+J31+J54+J57</f>
        <v>2799844</v>
      </c>
      <c r="K59" s="694">
        <f>K18+K21+K23+K26+K29+K31+K54+K57</f>
        <v>186500</v>
      </c>
      <c r="L59" s="695">
        <v>0</v>
      </c>
      <c r="M59" s="696">
        <v>60000</v>
      </c>
      <c r="N59" s="180"/>
    </row>
    <row r="60" spans="3:14" ht="13.5" customHeight="1">
      <c r="C60" s="175"/>
      <c r="D60" s="175"/>
      <c r="E60" s="175"/>
      <c r="F60" s="176"/>
      <c r="G60" s="176"/>
      <c r="H60" s="176"/>
      <c r="I60" s="176"/>
      <c r="J60" s="176"/>
      <c r="K60" s="176"/>
      <c r="L60" s="479"/>
      <c r="M60" s="479"/>
      <c r="N60" s="180"/>
    </row>
    <row r="61" spans="3:14" ht="13.5" customHeight="1">
      <c r="C61" s="70"/>
      <c r="D61" s="70"/>
      <c r="E61" s="70"/>
      <c r="F61" s="71"/>
      <c r="G61" s="71"/>
      <c r="H61" s="71"/>
      <c r="I61" s="71"/>
      <c r="J61" s="71"/>
      <c r="K61" s="71"/>
      <c r="L61" s="480"/>
      <c r="M61" s="480"/>
      <c r="N61" s="180"/>
    </row>
    <row r="62" spans="3:14" ht="13.5" customHeight="1">
      <c r="C62" s="70"/>
      <c r="D62" s="70"/>
      <c r="E62" s="70"/>
      <c r="F62" s="71"/>
      <c r="G62" s="71"/>
      <c r="H62" s="71"/>
      <c r="I62" s="71"/>
      <c r="J62" s="71"/>
      <c r="K62" s="71"/>
      <c r="L62" s="480"/>
      <c r="M62" s="480"/>
      <c r="N62" s="180"/>
    </row>
    <row r="63" spans="3:14" ht="13.5" customHeight="1">
      <c r="C63" s="70"/>
      <c r="D63" s="70"/>
      <c r="E63" s="70"/>
      <c r="F63" s="71"/>
      <c r="G63" s="71"/>
      <c r="H63" s="71"/>
      <c r="I63" s="71"/>
      <c r="J63" s="71"/>
      <c r="K63" s="71"/>
      <c r="L63" s="480"/>
      <c r="M63" s="480"/>
      <c r="N63" s="180"/>
    </row>
    <row r="64" spans="3:14" ht="13.5" customHeight="1">
      <c r="C64" s="70"/>
      <c r="D64" s="70"/>
      <c r="E64" s="70"/>
      <c r="F64" s="71"/>
      <c r="G64" s="71"/>
      <c r="H64" s="71"/>
      <c r="I64" s="71"/>
      <c r="J64" s="71"/>
      <c r="K64" s="71"/>
      <c r="L64" s="480"/>
      <c r="M64" s="480"/>
      <c r="N64" s="180"/>
    </row>
    <row r="65" spans="3:14" ht="13.5" customHeight="1">
      <c r="C65" s="70"/>
      <c r="D65" s="70"/>
      <c r="E65" s="70"/>
      <c r="F65" s="71"/>
      <c r="G65" s="71"/>
      <c r="H65" s="71"/>
      <c r="I65" s="71"/>
      <c r="J65" s="71"/>
      <c r="K65" s="71"/>
      <c r="L65" s="480"/>
      <c r="M65" s="480"/>
      <c r="N65" s="180"/>
    </row>
    <row r="66" spans="3:14" ht="13.5" customHeight="1">
      <c r="C66" s="70"/>
      <c r="D66" s="70"/>
      <c r="E66" s="70"/>
      <c r="F66" s="71"/>
      <c r="G66" s="71"/>
      <c r="H66" s="71"/>
      <c r="I66" s="71"/>
      <c r="J66" s="71"/>
      <c r="K66" s="71"/>
      <c r="L66" s="480"/>
      <c r="M66" s="480"/>
      <c r="N66" s="180"/>
    </row>
    <row r="67" spans="3:14" ht="13.5" customHeight="1">
      <c r="C67" s="70"/>
      <c r="D67" s="70"/>
      <c r="E67" s="70"/>
      <c r="F67" s="71"/>
      <c r="G67" s="71"/>
      <c r="H67" s="71"/>
      <c r="I67" s="71"/>
      <c r="J67" s="71"/>
      <c r="K67" s="71"/>
      <c r="L67" s="480"/>
      <c r="M67" s="480"/>
      <c r="N67" s="180"/>
    </row>
    <row r="68" spans="3:14" ht="13.5" customHeight="1">
      <c r="C68" s="70"/>
      <c r="D68" s="70"/>
      <c r="E68" s="70"/>
      <c r="F68" s="71"/>
      <c r="G68" s="71"/>
      <c r="H68" s="71"/>
      <c r="I68" s="71"/>
      <c r="J68" s="71"/>
      <c r="K68" s="71"/>
      <c r="L68" s="480"/>
      <c r="M68" s="480"/>
      <c r="N68" s="180"/>
    </row>
    <row r="69" spans="3:14" ht="13.5" customHeight="1">
      <c r="C69" s="70"/>
      <c r="D69" s="70"/>
      <c r="E69" s="70"/>
      <c r="F69" s="71"/>
      <c r="G69" s="71"/>
      <c r="H69" s="71"/>
      <c r="I69" s="71"/>
      <c r="J69" s="71"/>
      <c r="K69" s="71"/>
      <c r="L69" s="480"/>
      <c r="M69" s="480"/>
      <c r="N69" s="180"/>
    </row>
    <row r="70" spans="3:14" ht="13.5" customHeight="1">
      <c r="C70" s="70"/>
      <c r="D70" s="70"/>
      <c r="E70" s="70"/>
      <c r="F70" s="71"/>
      <c r="G70" s="71"/>
      <c r="H70" s="71"/>
      <c r="I70" s="71"/>
      <c r="J70" s="71"/>
      <c r="K70" s="71"/>
      <c r="L70" s="480"/>
      <c r="M70" s="480"/>
      <c r="N70" s="180"/>
    </row>
    <row r="71" spans="3:14" ht="13.5" customHeight="1">
      <c r="C71" s="70"/>
      <c r="D71" s="70"/>
      <c r="E71" s="70"/>
      <c r="F71" s="71"/>
      <c r="G71" s="71"/>
      <c r="H71" s="71"/>
      <c r="I71" s="71"/>
      <c r="J71" s="71"/>
      <c r="K71" s="71"/>
      <c r="L71" s="480"/>
      <c r="M71" s="480"/>
      <c r="N71" s="180"/>
    </row>
    <row r="72" spans="3:14" ht="13.5" customHeight="1">
      <c r="C72" s="70"/>
      <c r="D72" s="70"/>
      <c r="E72" s="70"/>
      <c r="F72" s="71"/>
      <c r="G72" s="71"/>
      <c r="H72" s="71"/>
      <c r="I72" s="71"/>
      <c r="J72" s="71"/>
      <c r="K72" s="71"/>
      <c r="L72" s="480"/>
      <c r="M72" s="480"/>
      <c r="N72" s="180"/>
    </row>
    <row r="73" spans="3:14" ht="13.5" customHeight="1">
      <c r="C73" s="70"/>
      <c r="D73" s="70"/>
      <c r="E73" s="70"/>
      <c r="F73" s="71"/>
      <c r="G73" s="71"/>
      <c r="H73" s="71"/>
      <c r="I73" s="71"/>
      <c r="J73" s="71"/>
      <c r="K73" s="71"/>
      <c r="L73" s="480"/>
      <c r="M73" s="480"/>
      <c r="N73" s="180"/>
    </row>
    <row r="74" spans="3:14" ht="13.5" customHeight="1">
      <c r="C74" s="70"/>
      <c r="D74" s="70"/>
      <c r="E74" s="70"/>
      <c r="F74" s="71"/>
      <c r="G74" s="71"/>
      <c r="H74" s="71"/>
      <c r="I74" s="71"/>
      <c r="J74" s="71"/>
      <c r="K74" s="71"/>
      <c r="L74" s="480"/>
      <c r="M74" s="480"/>
      <c r="N74" s="180"/>
    </row>
    <row r="75" spans="3:14" ht="13.5" customHeight="1">
      <c r="C75" s="70"/>
      <c r="D75" s="70"/>
      <c r="E75" s="70"/>
      <c r="F75" s="71"/>
      <c r="G75" s="71"/>
      <c r="H75" s="71"/>
      <c r="I75" s="71"/>
      <c r="J75" s="71"/>
      <c r="K75" s="71"/>
      <c r="L75" s="480"/>
      <c r="M75" s="480"/>
      <c r="N75" s="180"/>
    </row>
    <row r="76" spans="3:14" ht="13.5" customHeight="1">
      <c r="C76" s="70"/>
      <c r="D76" s="70"/>
      <c r="E76" s="70"/>
      <c r="F76" s="71"/>
      <c r="G76" s="73"/>
      <c r="H76" s="71"/>
      <c r="I76" s="71"/>
      <c r="J76" s="71"/>
      <c r="K76" s="71"/>
      <c r="L76" s="480"/>
      <c r="M76" s="480"/>
      <c r="N76" s="180"/>
    </row>
    <row r="77" spans="3:14" ht="13.5" customHeight="1">
      <c r="C77" s="70"/>
      <c r="D77" s="70"/>
      <c r="E77" s="70"/>
      <c r="F77" s="71"/>
      <c r="G77" s="71"/>
      <c r="H77" s="71"/>
      <c r="I77" s="71"/>
      <c r="J77" s="71"/>
      <c r="K77" s="71"/>
      <c r="L77" s="480"/>
      <c r="M77" s="480"/>
      <c r="N77" s="180"/>
    </row>
    <row r="78" spans="3:14" ht="13.5" customHeight="1">
      <c r="C78" s="70"/>
      <c r="D78" s="70"/>
      <c r="E78" s="70"/>
      <c r="F78" s="71"/>
      <c r="G78" s="71"/>
      <c r="H78" s="71"/>
      <c r="I78" s="71"/>
      <c r="J78" s="71"/>
      <c r="K78" s="71"/>
      <c r="L78" s="71"/>
      <c r="M78" s="70"/>
      <c r="N78" s="180"/>
    </row>
    <row r="79" spans="3:14" ht="13.5" customHeight="1">
      <c r="C79" s="70"/>
      <c r="D79" s="70"/>
      <c r="E79" s="70"/>
      <c r="F79" s="71"/>
      <c r="G79" s="71"/>
      <c r="H79" s="71"/>
      <c r="I79" s="71"/>
      <c r="J79" s="71"/>
      <c r="K79" s="71"/>
      <c r="L79" s="71"/>
      <c r="M79" s="70"/>
      <c r="N79" s="180"/>
    </row>
    <row r="80" spans="3:14" ht="13.5" customHeight="1">
      <c r="C80" s="70"/>
      <c r="D80" s="70"/>
      <c r="E80" s="70"/>
      <c r="F80" s="71"/>
      <c r="G80" s="71"/>
      <c r="H80" s="71"/>
      <c r="I80" s="71"/>
      <c r="J80" s="71"/>
      <c r="K80" s="71"/>
      <c r="L80" s="71"/>
      <c r="M80" s="70"/>
      <c r="N80" s="180"/>
    </row>
    <row r="81" spans="3:14" ht="13.5" customHeight="1">
      <c r="C81" s="70"/>
      <c r="D81" s="70"/>
      <c r="E81" s="70"/>
      <c r="F81" s="71"/>
      <c r="G81" s="719" t="s">
        <v>470</v>
      </c>
      <c r="H81" s="719"/>
      <c r="I81" s="71"/>
      <c r="J81" s="71"/>
      <c r="K81" s="71"/>
      <c r="L81" s="71"/>
      <c r="M81" s="70"/>
      <c r="N81" s="180"/>
    </row>
    <row r="82" spans="3:14" ht="13.5" customHeight="1">
      <c r="C82" s="70"/>
      <c r="D82" s="70"/>
      <c r="E82" s="70"/>
      <c r="F82" s="71"/>
      <c r="G82" s="73"/>
      <c r="H82" s="73"/>
      <c r="I82" s="71"/>
      <c r="J82" s="71"/>
      <c r="K82" s="71"/>
      <c r="L82" s="71"/>
      <c r="M82" s="70"/>
      <c r="N82" s="180"/>
    </row>
    <row r="83" spans="3:14" ht="13.5" customHeight="1">
      <c r="C83" s="70"/>
      <c r="D83" s="70"/>
      <c r="E83" s="70"/>
      <c r="F83" s="71"/>
      <c r="G83" s="71"/>
      <c r="H83" s="71"/>
      <c r="I83" s="71"/>
      <c r="J83" s="71"/>
      <c r="K83" s="71"/>
      <c r="L83" s="71"/>
      <c r="M83" s="70"/>
      <c r="N83" s="180"/>
    </row>
    <row r="84" spans="3:14" ht="13.5" customHeight="1">
      <c r="C84" s="70"/>
      <c r="D84" s="70"/>
      <c r="E84" s="70"/>
      <c r="F84" s="71"/>
      <c r="G84" s="71"/>
      <c r="H84" s="71"/>
      <c r="I84" s="71"/>
      <c r="J84" s="71"/>
      <c r="K84" s="71"/>
      <c r="L84" s="71"/>
      <c r="M84" s="70"/>
      <c r="N84" s="180"/>
    </row>
    <row r="85" spans="3:14" ht="13.5" customHeight="1">
      <c r="C85" s="70"/>
      <c r="D85" s="70"/>
      <c r="E85" s="70"/>
      <c r="F85" s="71"/>
      <c r="G85" s="71"/>
      <c r="H85" s="71"/>
      <c r="I85" s="71"/>
      <c r="J85" s="71"/>
      <c r="K85" s="71"/>
      <c r="L85" s="71"/>
      <c r="M85" s="70"/>
      <c r="N85" s="180"/>
    </row>
    <row r="86" spans="3:14" ht="13.5" customHeight="1">
      <c r="C86" s="70"/>
      <c r="D86" s="70"/>
      <c r="E86" s="70"/>
      <c r="F86" s="71"/>
      <c r="G86" s="71"/>
      <c r="H86" s="71"/>
      <c r="I86" s="71"/>
      <c r="J86" s="71"/>
      <c r="K86" s="71"/>
      <c r="L86" s="71"/>
      <c r="M86" s="70"/>
      <c r="N86" s="180"/>
    </row>
    <row r="87" spans="3:14" ht="13.5" customHeight="1">
      <c r="C87" s="70"/>
      <c r="D87" s="70"/>
      <c r="E87" s="70"/>
      <c r="F87" s="71"/>
      <c r="G87" s="71"/>
      <c r="H87" s="71"/>
      <c r="I87" s="71"/>
      <c r="J87" s="71"/>
      <c r="K87" s="71"/>
      <c r="L87" s="71"/>
      <c r="M87" s="70"/>
      <c r="N87" s="180"/>
    </row>
    <row r="88" spans="3:14" ht="13.5" customHeight="1">
      <c r="C88" s="70"/>
      <c r="D88" s="70"/>
      <c r="E88" s="70"/>
      <c r="F88" s="71"/>
      <c r="G88" s="71"/>
      <c r="H88" s="71"/>
      <c r="I88" s="71"/>
      <c r="J88" s="71"/>
      <c r="K88" s="71"/>
      <c r="L88" s="71"/>
      <c r="M88" s="70"/>
      <c r="N88" s="180"/>
    </row>
    <row r="89" spans="3:14" ht="13.5" customHeight="1">
      <c r="C89" s="70"/>
      <c r="D89" s="70"/>
      <c r="E89" s="70"/>
      <c r="F89" s="71"/>
      <c r="G89" s="71"/>
      <c r="H89" s="71"/>
      <c r="I89" s="71"/>
      <c r="J89" s="71"/>
      <c r="K89" s="71"/>
      <c r="L89" s="71"/>
      <c r="M89" s="70"/>
      <c r="N89" s="180"/>
    </row>
    <row r="90" spans="3:14" ht="13.5" customHeight="1">
      <c r="C90" s="70"/>
      <c r="D90" s="70"/>
      <c r="E90" s="70"/>
      <c r="F90" s="71"/>
      <c r="G90" s="71"/>
      <c r="H90" s="71"/>
      <c r="I90" s="71"/>
      <c r="J90" s="71"/>
      <c r="K90" s="71"/>
      <c r="L90" s="71"/>
      <c r="M90" s="70"/>
      <c r="N90" s="180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sheetProtection/>
  <mergeCells count="3">
    <mergeCell ref="J1:M1"/>
    <mergeCell ref="J2:N2"/>
    <mergeCell ref="I3:M3"/>
  </mergeCells>
  <printOptions/>
  <pageMargins left="0.25" right="0.25" top="0.27" bottom="0.26" header="0.18" footer="0.2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73">
      <selection activeCell="I41" sqref="I41"/>
    </sheetView>
  </sheetViews>
  <sheetFormatPr defaultColWidth="9.00390625" defaultRowHeight="12.75"/>
  <cols>
    <col min="1" max="1" width="6.125" style="0" customWidth="1"/>
    <col min="2" max="2" width="8.00390625" style="0" customWidth="1"/>
    <col min="3" max="3" width="32.875" style="0" customWidth="1"/>
    <col min="6" max="6" width="8.625" style="0" customWidth="1"/>
    <col min="7" max="7" width="11.625" style="0" customWidth="1"/>
    <col min="8" max="8" width="10.25390625" style="0" customWidth="1"/>
    <col min="9" max="9" width="8.375" style="0" customWidth="1"/>
    <col min="10" max="10" width="10.25390625" style="0" customWidth="1"/>
    <col min="11" max="11" width="16.00390625" style="0" customWidth="1"/>
    <col min="12" max="12" width="9.875" style="0" customWidth="1"/>
  </cols>
  <sheetData>
    <row r="1" spans="1:13" ht="15">
      <c r="A1" s="70"/>
      <c r="B1" s="70"/>
      <c r="C1" s="378"/>
      <c r="D1" s="378"/>
      <c r="E1" s="378"/>
      <c r="F1" s="378"/>
      <c r="G1" s="378"/>
      <c r="H1" s="75" t="s">
        <v>254</v>
      </c>
      <c r="I1" s="75"/>
      <c r="J1" s="75"/>
      <c r="K1" s="75"/>
      <c r="L1" s="75"/>
      <c r="M1" s="23"/>
    </row>
    <row r="2" spans="1:12" ht="15">
      <c r="A2" s="70"/>
      <c r="B2" s="70"/>
      <c r="C2" s="70"/>
      <c r="D2" s="70"/>
      <c r="E2" s="70"/>
      <c r="F2" s="70"/>
      <c r="G2" s="70"/>
      <c r="H2" s="75" t="s">
        <v>378</v>
      </c>
      <c r="I2" s="75"/>
      <c r="J2" s="75"/>
      <c r="K2" s="75"/>
      <c r="L2" s="75"/>
    </row>
    <row r="3" spans="1:12" ht="15">
      <c r="A3" s="70"/>
      <c r="B3" s="70"/>
      <c r="C3" s="70"/>
      <c r="D3" s="70"/>
      <c r="E3" s="70"/>
      <c r="F3" s="70"/>
      <c r="G3" s="70"/>
      <c r="H3" s="481" t="s">
        <v>478</v>
      </c>
      <c r="I3" s="481"/>
      <c r="J3" s="481"/>
      <c r="K3" s="481"/>
      <c r="L3" s="481"/>
    </row>
    <row r="4" spans="1:12" ht="15.75">
      <c r="A4" s="70"/>
      <c r="B4" s="70"/>
      <c r="C4" s="70"/>
      <c r="D4" s="70"/>
      <c r="E4" s="70"/>
      <c r="F4" s="70"/>
      <c r="G4" s="70"/>
      <c r="H4" s="70"/>
      <c r="I4" s="70"/>
      <c r="J4" s="180"/>
      <c r="K4" s="70"/>
      <c r="L4" s="482"/>
    </row>
    <row r="5" spans="1:12" ht="17.25">
      <c r="A5" s="70"/>
      <c r="B5" s="70"/>
      <c r="C5" s="70"/>
      <c r="D5" s="71"/>
      <c r="E5" s="483" t="s">
        <v>255</v>
      </c>
      <c r="F5" s="71"/>
      <c r="G5" s="71"/>
      <c r="H5" s="71"/>
      <c r="I5" s="71"/>
      <c r="J5" s="70"/>
      <c r="K5" s="71"/>
      <c r="L5" s="482"/>
    </row>
    <row r="6" spans="1:12" ht="17.25">
      <c r="A6" s="70"/>
      <c r="B6" s="70"/>
      <c r="C6" s="70"/>
      <c r="D6" s="71"/>
      <c r="E6" s="483" t="s">
        <v>400</v>
      </c>
      <c r="F6" s="71"/>
      <c r="G6" s="71"/>
      <c r="H6" s="71"/>
      <c r="I6" s="71"/>
      <c r="J6" s="70"/>
      <c r="K6" s="71"/>
      <c r="L6" s="482"/>
    </row>
    <row r="7" spans="1:12" ht="15.75" thickBot="1">
      <c r="A7" s="70"/>
      <c r="B7" s="70"/>
      <c r="C7" s="70"/>
      <c r="D7" s="70"/>
      <c r="E7" s="180"/>
      <c r="F7" s="71"/>
      <c r="G7" s="71"/>
      <c r="H7" s="71"/>
      <c r="I7" s="71"/>
      <c r="J7" s="70"/>
      <c r="K7" s="180"/>
      <c r="L7" s="71" t="s">
        <v>351</v>
      </c>
    </row>
    <row r="8" spans="1:12" ht="15.75" thickBot="1">
      <c r="A8" s="766" t="s">
        <v>1</v>
      </c>
      <c r="B8" s="766" t="s">
        <v>227</v>
      </c>
      <c r="C8" s="766" t="s">
        <v>146</v>
      </c>
      <c r="D8" s="769" t="s">
        <v>268</v>
      </c>
      <c r="E8" s="754" t="s">
        <v>267</v>
      </c>
      <c r="F8" s="484"/>
      <c r="G8" s="381" t="s">
        <v>225</v>
      </c>
      <c r="H8" s="381"/>
      <c r="I8" s="381"/>
      <c r="J8" s="382"/>
      <c r="K8" s="383"/>
      <c r="L8" s="384"/>
    </row>
    <row r="9" spans="1:12" ht="15">
      <c r="A9" s="752"/>
      <c r="B9" s="767"/>
      <c r="C9" s="752"/>
      <c r="D9" s="770"/>
      <c r="E9" s="755"/>
      <c r="F9" s="757" t="s">
        <v>266</v>
      </c>
      <c r="G9" s="389" t="s">
        <v>260</v>
      </c>
      <c r="H9" s="390"/>
      <c r="I9" s="390"/>
      <c r="J9" s="391"/>
      <c r="K9" s="384"/>
      <c r="L9" s="760" t="s">
        <v>263</v>
      </c>
    </row>
    <row r="10" spans="1:12" ht="15" customHeight="1">
      <c r="A10" s="752"/>
      <c r="B10" s="767"/>
      <c r="C10" s="752"/>
      <c r="D10" s="770"/>
      <c r="E10" s="755"/>
      <c r="F10" s="758"/>
      <c r="G10" s="485" t="s">
        <v>226</v>
      </c>
      <c r="H10" s="486"/>
      <c r="I10" s="748" t="s">
        <v>261</v>
      </c>
      <c r="J10" s="751" t="s">
        <v>262</v>
      </c>
      <c r="K10" s="763" t="s">
        <v>259</v>
      </c>
      <c r="L10" s="761"/>
    </row>
    <row r="11" spans="1:12" ht="12.75">
      <c r="A11" s="752"/>
      <c r="B11" s="767"/>
      <c r="C11" s="752"/>
      <c r="D11" s="770"/>
      <c r="E11" s="755"/>
      <c r="F11" s="758"/>
      <c r="G11" s="751" t="s">
        <v>265</v>
      </c>
      <c r="H11" s="751" t="s">
        <v>264</v>
      </c>
      <c r="I11" s="749"/>
      <c r="J11" s="752"/>
      <c r="K11" s="764"/>
      <c r="L11" s="761"/>
    </row>
    <row r="12" spans="1:12" ht="15" customHeight="1">
      <c r="A12" s="752"/>
      <c r="B12" s="767"/>
      <c r="C12" s="752"/>
      <c r="D12" s="770"/>
      <c r="E12" s="755"/>
      <c r="F12" s="758"/>
      <c r="G12" s="752"/>
      <c r="H12" s="752"/>
      <c r="I12" s="749"/>
      <c r="J12" s="752"/>
      <c r="K12" s="764"/>
      <c r="L12" s="761"/>
    </row>
    <row r="13" spans="1:12" ht="12.75">
      <c r="A13" s="752"/>
      <c r="B13" s="767"/>
      <c r="C13" s="752"/>
      <c r="D13" s="770"/>
      <c r="E13" s="755"/>
      <c r="F13" s="758"/>
      <c r="G13" s="752"/>
      <c r="H13" s="752"/>
      <c r="I13" s="749"/>
      <c r="J13" s="752"/>
      <c r="K13" s="764"/>
      <c r="L13" s="761"/>
    </row>
    <row r="14" spans="1:12" s="5" customFormat="1" ht="15" customHeight="1">
      <c r="A14" s="752"/>
      <c r="B14" s="767"/>
      <c r="C14" s="752"/>
      <c r="D14" s="770"/>
      <c r="E14" s="755"/>
      <c r="F14" s="758"/>
      <c r="G14" s="752"/>
      <c r="H14" s="752"/>
      <c r="I14" s="749"/>
      <c r="J14" s="752"/>
      <c r="K14" s="764"/>
      <c r="L14" s="761"/>
    </row>
    <row r="15" spans="1:12" s="5" customFormat="1" ht="12.75">
      <c r="A15" s="752"/>
      <c r="B15" s="767"/>
      <c r="C15" s="752"/>
      <c r="D15" s="770"/>
      <c r="E15" s="755"/>
      <c r="F15" s="758"/>
      <c r="G15" s="752"/>
      <c r="H15" s="752"/>
      <c r="I15" s="749"/>
      <c r="J15" s="752"/>
      <c r="K15" s="764"/>
      <c r="L15" s="761"/>
    </row>
    <row r="16" spans="1:12" s="5" customFormat="1" ht="15" customHeight="1">
      <c r="A16" s="752"/>
      <c r="B16" s="767"/>
      <c r="C16" s="752"/>
      <c r="D16" s="770"/>
      <c r="E16" s="755"/>
      <c r="F16" s="758"/>
      <c r="G16" s="752"/>
      <c r="H16" s="752"/>
      <c r="I16" s="749"/>
      <c r="J16" s="752"/>
      <c r="K16" s="764"/>
      <c r="L16" s="761"/>
    </row>
    <row r="17" spans="1:12" ht="33.75" customHeight="1">
      <c r="A17" s="753"/>
      <c r="B17" s="768"/>
      <c r="C17" s="753"/>
      <c r="D17" s="771"/>
      <c r="E17" s="756"/>
      <c r="F17" s="759"/>
      <c r="G17" s="753"/>
      <c r="H17" s="753"/>
      <c r="I17" s="750"/>
      <c r="J17" s="753"/>
      <c r="K17" s="765"/>
      <c r="L17" s="762"/>
    </row>
    <row r="18" spans="1:12" s="16" customFormat="1" ht="15">
      <c r="A18" s="409">
        <v>1</v>
      </c>
      <c r="B18" s="409">
        <v>2</v>
      </c>
      <c r="C18" s="409">
        <v>3</v>
      </c>
      <c r="D18" s="410">
        <v>4</v>
      </c>
      <c r="E18" s="487">
        <v>5</v>
      </c>
      <c r="F18" s="412">
        <v>6</v>
      </c>
      <c r="G18" s="365">
        <v>7</v>
      </c>
      <c r="H18" s="365">
        <v>8</v>
      </c>
      <c r="I18" s="365">
        <v>9</v>
      </c>
      <c r="J18" s="488">
        <v>10</v>
      </c>
      <c r="K18" s="414">
        <v>11</v>
      </c>
      <c r="L18" s="415">
        <v>12</v>
      </c>
    </row>
    <row r="19" spans="1:12" ht="15.75">
      <c r="A19" s="555">
        <v>750</v>
      </c>
      <c r="B19" s="550"/>
      <c r="C19" s="555" t="s">
        <v>97</v>
      </c>
      <c r="D19" s="697">
        <v>500</v>
      </c>
      <c r="E19" s="698">
        <v>500</v>
      </c>
      <c r="F19" s="699">
        <v>500</v>
      </c>
      <c r="G19" s="555"/>
      <c r="H19" s="555">
        <v>500</v>
      </c>
      <c r="I19" s="555"/>
      <c r="J19" s="554"/>
      <c r="K19" s="700"/>
      <c r="L19" s="701"/>
    </row>
    <row r="20" spans="1:12" ht="16.5" thickBot="1">
      <c r="A20" s="544"/>
      <c r="B20" s="489">
        <v>75045</v>
      </c>
      <c r="C20" s="489" t="s">
        <v>100</v>
      </c>
      <c r="D20" s="490">
        <v>500</v>
      </c>
      <c r="E20" s="491">
        <v>500</v>
      </c>
      <c r="F20" s="492">
        <v>500</v>
      </c>
      <c r="G20" s="493"/>
      <c r="H20" s="493">
        <v>500</v>
      </c>
      <c r="I20" s="493"/>
      <c r="J20" s="494"/>
      <c r="K20" s="495"/>
      <c r="L20" s="496"/>
    </row>
    <row r="21" spans="1:12" ht="16.5" thickBot="1">
      <c r="A21" s="547"/>
      <c r="B21" s="547"/>
      <c r="C21" s="547" t="s">
        <v>10</v>
      </c>
      <c r="D21" s="660">
        <v>500</v>
      </c>
      <c r="E21" s="702">
        <v>500</v>
      </c>
      <c r="F21" s="703">
        <v>500</v>
      </c>
      <c r="G21" s="704"/>
      <c r="H21" s="704">
        <v>500</v>
      </c>
      <c r="I21" s="704"/>
      <c r="J21" s="705"/>
      <c r="K21" s="706"/>
      <c r="L21" s="707"/>
    </row>
    <row r="22" spans="1:12" ht="15.75">
      <c r="A22" s="1"/>
      <c r="B22" s="1"/>
      <c r="C22" s="70"/>
      <c r="D22" s="70"/>
      <c r="E22" s="70"/>
      <c r="F22" s="70"/>
      <c r="G22" s="70"/>
      <c r="H22" s="70"/>
      <c r="I22" s="70"/>
      <c r="J22" s="70"/>
      <c r="K22" s="70"/>
      <c r="L22" s="482"/>
    </row>
    <row r="23" spans="1:12" ht="15.75">
      <c r="A23" s="1"/>
      <c r="B23" s="1"/>
      <c r="C23" s="70"/>
      <c r="D23" s="70"/>
      <c r="E23" s="70"/>
      <c r="F23" s="70"/>
      <c r="G23" s="70"/>
      <c r="H23" s="70"/>
      <c r="I23" s="70"/>
      <c r="J23" s="70"/>
      <c r="K23" s="70"/>
      <c r="L23" s="482"/>
    </row>
    <row r="24" spans="1:12" s="10" customFormat="1" ht="15.75">
      <c r="A24" s="1"/>
      <c r="B24" s="1"/>
      <c r="C24" s="70"/>
      <c r="D24" s="70"/>
      <c r="E24" s="70"/>
      <c r="F24" s="70"/>
      <c r="G24" s="70"/>
      <c r="H24" s="70"/>
      <c r="I24" s="70"/>
      <c r="J24" s="70"/>
      <c r="K24" s="70"/>
      <c r="L24" s="482"/>
    </row>
    <row r="25" spans="1:12" ht="15.75">
      <c r="A25" s="1"/>
      <c r="B25" s="1"/>
      <c r="C25" s="70"/>
      <c r="D25" s="70"/>
      <c r="E25" s="70"/>
      <c r="F25" s="70"/>
      <c r="G25" s="70"/>
      <c r="H25" s="70"/>
      <c r="I25" s="70"/>
      <c r="J25" s="70"/>
      <c r="K25" s="70"/>
      <c r="L25" s="482"/>
    </row>
    <row r="26" spans="1:12" ht="15.75">
      <c r="A26" s="1"/>
      <c r="B26" s="1"/>
      <c r="C26" s="70"/>
      <c r="D26" s="70"/>
      <c r="E26" s="70"/>
      <c r="F26" s="180"/>
      <c r="G26" s="70"/>
      <c r="H26" s="70"/>
      <c r="I26" s="70"/>
      <c r="J26" s="70"/>
      <c r="K26" s="70"/>
      <c r="L26" s="482"/>
    </row>
    <row r="27" spans="3:12" ht="12.75">
      <c r="C27" s="180"/>
      <c r="D27" s="180"/>
      <c r="E27" s="180"/>
      <c r="F27" s="180"/>
      <c r="G27" s="180"/>
      <c r="H27" s="180"/>
      <c r="I27" s="180"/>
      <c r="J27" s="180"/>
      <c r="K27" s="180"/>
      <c r="L27" s="180"/>
    </row>
    <row r="28" spans="3:12" ht="12.75">
      <c r="C28" s="180"/>
      <c r="D28" s="180"/>
      <c r="E28" s="180"/>
      <c r="F28" s="180"/>
      <c r="G28" s="180"/>
      <c r="H28" s="180"/>
      <c r="I28" s="180"/>
      <c r="J28" s="180"/>
      <c r="K28" s="180"/>
      <c r="L28" s="180"/>
    </row>
    <row r="29" spans="3:12" ht="12.75"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  <row r="30" spans="3:12" ht="12.75">
      <c r="C30" s="180"/>
      <c r="D30" s="180"/>
      <c r="E30" s="180"/>
      <c r="F30" s="180"/>
      <c r="G30" s="180"/>
      <c r="H30" s="180"/>
      <c r="I30" s="180"/>
      <c r="J30" s="180"/>
      <c r="K30" s="180"/>
      <c r="L30" s="180"/>
    </row>
    <row r="31" spans="3:12" ht="12.75">
      <c r="C31" s="180"/>
      <c r="D31" s="180"/>
      <c r="E31" s="180"/>
      <c r="F31" s="180"/>
      <c r="G31" s="180"/>
      <c r="H31" s="180"/>
      <c r="I31" s="180"/>
      <c r="J31" s="180"/>
      <c r="K31" s="180"/>
      <c r="L31" s="180"/>
    </row>
    <row r="32" spans="3:12" ht="12.75">
      <c r="C32" s="180"/>
      <c r="D32" s="180"/>
      <c r="E32" s="180"/>
      <c r="F32" s="180"/>
      <c r="G32" s="180"/>
      <c r="H32" s="180"/>
      <c r="I32" s="180"/>
      <c r="J32" s="180"/>
      <c r="K32" s="180"/>
      <c r="L32" s="180"/>
    </row>
    <row r="33" spans="3:12" ht="12.75">
      <c r="C33" s="180"/>
      <c r="D33" s="180"/>
      <c r="E33" s="180"/>
      <c r="F33" s="180"/>
      <c r="G33" s="180"/>
      <c r="H33" s="180"/>
      <c r="I33" s="180"/>
      <c r="J33" s="180"/>
      <c r="K33" s="180"/>
      <c r="L33" s="180"/>
    </row>
    <row r="34" spans="3:12" ht="12.75">
      <c r="C34" s="180"/>
      <c r="D34" s="180"/>
      <c r="E34" s="180"/>
      <c r="F34" s="180"/>
      <c r="G34" s="180"/>
      <c r="H34" s="180"/>
      <c r="I34" s="180"/>
      <c r="J34" s="180"/>
      <c r="K34" s="180"/>
      <c r="L34" s="180"/>
    </row>
    <row r="35" spans="1:12" s="720" customFormat="1" ht="12.75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</row>
    <row r="36" spans="1:12" s="720" customFormat="1" ht="12.75">
      <c r="A36" s="180"/>
      <c r="B36" s="180"/>
      <c r="C36" s="180"/>
      <c r="D36" s="180"/>
      <c r="E36" s="180"/>
      <c r="F36" s="721"/>
      <c r="G36" s="180"/>
      <c r="H36" s="180"/>
      <c r="I36" s="180"/>
      <c r="J36" s="180"/>
      <c r="K36" s="180"/>
      <c r="L36" s="180"/>
    </row>
    <row r="37" spans="1:12" s="720" customFormat="1" ht="12.75">
      <c r="A37" s="180"/>
      <c r="B37" s="180"/>
      <c r="C37" s="180"/>
      <c r="D37" s="180"/>
      <c r="E37" s="180"/>
      <c r="F37" s="180"/>
      <c r="G37" s="180" t="s">
        <v>364</v>
      </c>
      <c r="H37" s="180"/>
      <c r="I37" s="180"/>
      <c r="J37" s="180"/>
      <c r="K37" s="180"/>
      <c r="L37" s="180"/>
    </row>
    <row r="38" spans="1:12" ht="12.75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</row>
    <row r="39" spans="1:13" ht="15">
      <c r="A39" s="180"/>
      <c r="B39" s="180"/>
      <c r="C39" s="180"/>
      <c r="D39" s="180"/>
      <c r="E39" s="180"/>
      <c r="F39" s="180"/>
      <c r="G39" s="180"/>
      <c r="H39" s="180"/>
      <c r="I39" s="75" t="s">
        <v>256</v>
      </c>
      <c r="J39" s="75"/>
      <c r="K39" s="75"/>
      <c r="L39" s="75"/>
      <c r="M39" s="23"/>
    </row>
    <row r="40" spans="1:13" ht="15">
      <c r="A40" s="70"/>
      <c r="B40" s="70"/>
      <c r="C40" s="70"/>
      <c r="D40" s="70"/>
      <c r="E40" s="70"/>
      <c r="F40" s="70"/>
      <c r="G40" s="70"/>
      <c r="H40" s="70"/>
      <c r="I40" s="75" t="s">
        <v>378</v>
      </c>
      <c r="J40" s="75"/>
      <c r="K40" s="75"/>
      <c r="L40" s="75"/>
      <c r="M40" s="23"/>
    </row>
    <row r="41" spans="1:13" ht="15">
      <c r="A41" s="70"/>
      <c r="B41" s="70"/>
      <c r="C41" s="70"/>
      <c r="D41" s="70"/>
      <c r="E41" s="70"/>
      <c r="F41" s="70"/>
      <c r="G41" s="70"/>
      <c r="H41" s="70"/>
      <c r="I41" s="481" t="s">
        <v>478</v>
      </c>
      <c r="J41" s="481"/>
      <c r="K41" s="481"/>
      <c r="L41" s="481"/>
      <c r="M41" s="68"/>
    </row>
    <row r="42" spans="1:12" ht="15">
      <c r="A42" s="70"/>
      <c r="B42" s="70"/>
      <c r="C42" s="70"/>
      <c r="D42" s="70"/>
      <c r="E42" s="70"/>
      <c r="F42" s="180"/>
      <c r="G42" s="70"/>
      <c r="H42" s="70"/>
      <c r="I42" s="70"/>
      <c r="J42" s="73"/>
      <c r="K42" s="70" t="s">
        <v>352</v>
      </c>
      <c r="L42" s="73"/>
    </row>
    <row r="43" spans="1:12" ht="17.25">
      <c r="A43" s="70"/>
      <c r="B43" s="70"/>
      <c r="C43" s="70"/>
      <c r="D43" s="71"/>
      <c r="E43" s="71"/>
      <c r="F43" s="483" t="s">
        <v>257</v>
      </c>
      <c r="G43" s="71"/>
      <c r="H43" s="71"/>
      <c r="I43" s="71"/>
      <c r="J43" s="73"/>
      <c r="K43" s="71"/>
      <c r="L43" s="482"/>
    </row>
    <row r="44" spans="1:12" ht="17.25">
      <c r="A44" s="70"/>
      <c r="B44" s="70"/>
      <c r="C44" s="70"/>
      <c r="D44" s="70"/>
      <c r="E44" s="180"/>
      <c r="F44" s="483" t="s">
        <v>415</v>
      </c>
      <c r="G44" s="70"/>
      <c r="H44" s="70"/>
      <c r="I44" s="70"/>
      <c r="J44" s="70"/>
      <c r="K44" s="70"/>
      <c r="L44" s="482"/>
    </row>
    <row r="45" spans="1:12" ht="15.75" thickBot="1">
      <c r="A45" s="70"/>
      <c r="B45" s="70"/>
      <c r="C45" s="70"/>
      <c r="D45" s="70"/>
      <c r="E45" s="180"/>
      <c r="F45" s="71"/>
      <c r="G45" s="71"/>
      <c r="H45" s="71"/>
      <c r="I45" s="71"/>
      <c r="J45" s="70"/>
      <c r="K45" s="71"/>
      <c r="L45" s="71" t="s">
        <v>348</v>
      </c>
    </row>
    <row r="46" spans="1:12" ht="15.75" thickBot="1">
      <c r="A46" s="766" t="s">
        <v>1</v>
      </c>
      <c r="B46" s="766" t="s">
        <v>227</v>
      </c>
      <c r="C46" s="766" t="s">
        <v>146</v>
      </c>
      <c r="D46" s="769" t="s">
        <v>268</v>
      </c>
      <c r="E46" s="754" t="s">
        <v>267</v>
      </c>
      <c r="F46" s="484"/>
      <c r="G46" s="381" t="s">
        <v>225</v>
      </c>
      <c r="H46" s="381"/>
      <c r="I46" s="381"/>
      <c r="J46" s="382"/>
      <c r="K46" s="383"/>
      <c r="L46" s="384"/>
    </row>
    <row r="47" spans="1:12" ht="15">
      <c r="A47" s="752"/>
      <c r="B47" s="767"/>
      <c r="C47" s="752"/>
      <c r="D47" s="770"/>
      <c r="E47" s="755"/>
      <c r="F47" s="757" t="s">
        <v>266</v>
      </c>
      <c r="G47" s="389" t="s">
        <v>260</v>
      </c>
      <c r="H47" s="390"/>
      <c r="I47" s="390"/>
      <c r="J47" s="391"/>
      <c r="K47" s="384"/>
      <c r="L47" s="760" t="s">
        <v>263</v>
      </c>
    </row>
    <row r="48" spans="1:12" ht="12.75">
      <c r="A48" s="752"/>
      <c r="B48" s="767"/>
      <c r="C48" s="752"/>
      <c r="D48" s="770"/>
      <c r="E48" s="755"/>
      <c r="F48" s="758"/>
      <c r="G48" s="485" t="s">
        <v>226</v>
      </c>
      <c r="H48" s="486"/>
      <c r="I48" s="748" t="s">
        <v>261</v>
      </c>
      <c r="J48" s="751" t="s">
        <v>262</v>
      </c>
      <c r="K48" s="763" t="s">
        <v>259</v>
      </c>
      <c r="L48" s="761"/>
    </row>
    <row r="49" spans="1:12" ht="12.75">
      <c r="A49" s="752"/>
      <c r="B49" s="767"/>
      <c r="C49" s="752"/>
      <c r="D49" s="770"/>
      <c r="E49" s="755"/>
      <c r="F49" s="758"/>
      <c r="G49" s="751" t="s">
        <v>265</v>
      </c>
      <c r="H49" s="751" t="s">
        <v>264</v>
      </c>
      <c r="I49" s="749"/>
      <c r="J49" s="752"/>
      <c r="K49" s="764"/>
      <c r="L49" s="761"/>
    </row>
    <row r="50" spans="1:12" ht="12.75">
      <c r="A50" s="752"/>
      <c r="B50" s="767"/>
      <c r="C50" s="752"/>
      <c r="D50" s="770"/>
      <c r="E50" s="755"/>
      <c r="F50" s="758"/>
      <c r="G50" s="752"/>
      <c r="H50" s="752"/>
      <c r="I50" s="749"/>
      <c r="J50" s="752"/>
      <c r="K50" s="764"/>
      <c r="L50" s="761"/>
    </row>
    <row r="51" spans="1:12" ht="12.75">
      <c r="A51" s="752"/>
      <c r="B51" s="767"/>
      <c r="C51" s="752"/>
      <c r="D51" s="770"/>
      <c r="E51" s="755"/>
      <c r="F51" s="758"/>
      <c r="G51" s="752"/>
      <c r="H51" s="752"/>
      <c r="I51" s="749"/>
      <c r="J51" s="752"/>
      <c r="K51" s="764"/>
      <c r="L51" s="761"/>
    </row>
    <row r="52" spans="1:12" ht="12.75">
      <c r="A52" s="752"/>
      <c r="B52" s="767"/>
      <c r="C52" s="752"/>
      <c r="D52" s="770"/>
      <c r="E52" s="755"/>
      <c r="F52" s="758"/>
      <c r="G52" s="752"/>
      <c r="H52" s="752"/>
      <c r="I52" s="749"/>
      <c r="J52" s="752"/>
      <c r="K52" s="764"/>
      <c r="L52" s="761"/>
    </row>
    <row r="53" spans="1:12" ht="12.75">
      <c r="A53" s="752"/>
      <c r="B53" s="767"/>
      <c r="C53" s="752"/>
      <c r="D53" s="770"/>
      <c r="E53" s="755"/>
      <c r="F53" s="758"/>
      <c r="G53" s="752"/>
      <c r="H53" s="752"/>
      <c r="I53" s="749"/>
      <c r="J53" s="752"/>
      <c r="K53" s="764"/>
      <c r="L53" s="761"/>
    </row>
    <row r="54" spans="1:12" ht="12.75">
      <c r="A54" s="752"/>
      <c r="B54" s="767"/>
      <c r="C54" s="752"/>
      <c r="D54" s="770"/>
      <c r="E54" s="755"/>
      <c r="F54" s="758"/>
      <c r="G54" s="752"/>
      <c r="H54" s="752"/>
      <c r="I54" s="749"/>
      <c r="J54" s="752"/>
      <c r="K54" s="764"/>
      <c r="L54" s="761"/>
    </row>
    <row r="55" spans="1:12" ht="42.75" customHeight="1">
      <c r="A55" s="753"/>
      <c r="B55" s="768"/>
      <c r="C55" s="753"/>
      <c r="D55" s="771"/>
      <c r="E55" s="756"/>
      <c r="F55" s="759"/>
      <c r="G55" s="753"/>
      <c r="H55" s="753"/>
      <c r="I55" s="750"/>
      <c r="J55" s="753"/>
      <c r="K55" s="765"/>
      <c r="L55" s="762"/>
    </row>
    <row r="56" spans="1:12" ht="15">
      <c r="A56" s="409">
        <v>1</v>
      </c>
      <c r="B56" s="409">
        <v>2</v>
      </c>
      <c r="C56" s="409">
        <v>3</v>
      </c>
      <c r="D56" s="410">
        <v>4</v>
      </c>
      <c r="E56" s="487">
        <v>5</v>
      </c>
      <c r="F56" s="412">
        <v>6</v>
      </c>
      <c r="G56" s="365">
        <v>7</v>
      </c>
      <c r="H56" s="365">
        <v>8</v>
      </c>
      <c r="I56" s="365">
        <v>9</v>
      </c>
      <c r="J56" s="488">
        <v>10</v>
      </c>
      <c r="K56" s="414">
        <v>11</v>
      </c>
      <c r="L56" s="415">
        <v>12</v>
      </c>
    </row>
    <row r="57" spans="1:12" ht="15.75">
      <c r="A57" s="555">
        <v>852</v>
      </c>
      <c r="B57" s="555"/>
      <c r="C57" s="555" t="s">
        <v>126</v>
      </c>
      <c r="D57" s="660">
        <f>D58+D59</f>
        <v>0</v>
      </c>
      <c r="E57" s="662">
        <f>E58+E59</f>
        <v>78092</v>
      </c>
      <c r="F57" s="548">
        <f>F58+F59</f>
        <v>78092</v>
      </c>
      <c r="G57" s="547"/>
      <c r="H57" s="708"/>
      <c r="I57" s="708">
        <f>I58+I59</f>
        <v>78092</v>
      </c>
      <c r="J57" s="708"/>
      <c r="K57" s="708"/>
      <c r="L57" s="709"/>
    </row>
    <row r="58" spans="1:12" ht="15.75">
      <c r="A58" s="155"/>
      <c r="B58" s="107">
        <v>85201</v>
      </c>
      <c r="C58" s="150" t="s">
        <v>290</v>
      </c>
      <c r="D58" s="417">
        <v>0</v>
      </c>
      <c r="E58" s="419">
        <f>F58</f>
        <v>45356</v>
      </c>
      <c r="F58" s="95">
        <f>I58</f>
        <v>45356</v>
      </c>
      <c r="G58" s="94"/>
      <c r="H58" s="497"/>
      <c r="I58" s="497">
        <v>45356</v>
      </c>
      <c r="J58" s="497"/>
      <c r="K58" s="497"/>
      <c r="L58" s="498"/>
    </row>
    <row r="59" spans="1:12" ht="15.75">
      <c r="A59" s="545"/>
      <c r="B59" s="489">
        <v>85204</v>
      </c>
      <c r="C59" s="499" t="s">
        <v>131</v>
      </c>
      <c r="D59" s="500">
        <v>0</v>
      </c>
      <c r="E59" s="501">
        <f>F59</f>
        <v>32736</v>
      </c>
      <c r="F59" s="363">
        <f>I59</f>
        <v>32736</v>
      </c>
      <c r="G59" s="499"/>
      <c r="H59" s="502"/>
      <c r="I59" s="502">
        <v>32736</v>
      </c>
      <c r="J59" s="502"/>
      <c r="K59" s="502"/>
      <c r="L59" s="503"/>
    </row>
    <row r="60" spans="1:12" ht="30">
      <c r="A60" s="669">
        <v>921</v>
      </c>
      <c r="B60" s="669"/>
      <c r="C60" s="669" t="s">
        <v>258</v>
      </c>
      <c r="D60" s="671">
        <f aca="true" t="shared" si="0" ref="D60:K60">D61</f>
        <v>0</v>
      </c>
      <c r="E60" s="673">
        <f t="shared" si="0"/>
        <v>18000</v>
      </c>
      <c r="F60" s="674">
        <f t="shared" si="0"/>
        <v>18000</v>
      </c>
      <c r="G60" s="674">
        <f t="shared" si="0"/>
        <v>0</v>
      </c>
      <c r="H60" s="710">
        <v>0</v>
      </c>
      <c r="I60" s="710">
        <f>I61</f>
        <v>18000</v>
      </c>
      <c r="J60" s="710"/>
      <c r="K60" s="710">
        <f t="shared" si="0"/>
        <v>0</v>
      </c>
      <c r="L60" s="711"/>
    </row>
    <row r="61" spans="1:12" ht="15.75">
      <c r="A61" s="546"/>
      <c r="B61" s="489">
        <v>92116</v>
      </c>
      <c r="C61" s="489" t="s">
        <v>221</v>
      </c>
      <c r="D61" s="490">
        <v>0</v>
      </c>
      <c r="E61" s="504">
        <f>F61</f>
        <v>18000</v>
      </c>
      <c r="F61" s="505">
        <f>I61</f>
        <v>18000</v>
      </c>
      <c r="G61" s="489"/>
      <c r="H61" s="506"/>
      <c r="I61" s="506">
        <v>18000</v>
      </c>
      <c r="J61" s="506"/>
      <c r="K61" s="506"/>
      <c r="L61" s="503"/>
    </row>
    <row r="62" spans="1:12" ht="15.75" thickBot="1">
      <c r="A62" s="547"/>
      <c r="B62" s="547"/>
      <c r="C62" s="547" t="s">
        <v>10</v>
      </c>
      <c r="D62" s="660">
        <f>D60+D57</f>
        <v>0</v>
      </c>
      <c r="E62" s="712">
        <f>E57+E60</f>
        <v>96092</v>
      </c>
      <c r="F62" s="694">
        <f>F57+F60</f>
        <v>96092</v>
      </c>
      <c r="G62" s="694">
        <f>G57+G60</f>
        <v>0</v>
      </c>
      <c r="H62" s="713">
        <f>H57+H60</f>
        <v>0</v>
      </c>
      <c r="I62" s="713">
        <f>I57+I60</f>
        <v>96092</v>
      </c>
      <c r="J62" s="713"/>
      <c r="K62" s="713">
        <f>K57+K60</f>
        <v>0</v>
      </c>
      <c r="L62" s="714"/>
    </row>
    <row r="63" spans="1:12" ht="15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482"/>
    </row>
    <row r="64" spans="1:12" ht="15.75">
      <c r="A64" s="70"/>
      <c r="B64" s="70"/>
      <c r="C64" s="70"/>
      <c r="D64" s="70"/>
      <c r="E64" s="70"/>
      <c r="F64" s="180"/>
      <c r="G64" s="70"/>
      <c r="H64" s="70"/>
      <c r="I64" s="70"/>
      <c r="J64" s="70"/>
      <c r="K64" s="70"/>
      <c r="L64" s="482"/>
    </row>
    <row r="65" spans="1:12" ht="15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482"/>
    </row>
    <row r="66" spans="1:12" ht="15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482"/>
    </row>
    <row r="67" spans="1:12" ht="12.7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</row>
    <row r="68" spans="1:12" ht="12.7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</row>
    <row r="69" spans="1:12" ht="12.7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</row>
    <row r="70" spans="1:12" s="720" customFormat="1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</row>
    <row r="71" spans="1:12" s="720" customFormat="1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</row>
    <row r="72" spans="1:12" s="720" customFormat="1" ht="12.7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</row>
    <row r="73" spans="3:12" s="720" customFormat="1" ht="12.75">
      <c r="C73" s="180"/>
      <c r="D73" s="180"/>
      <c r="E73" s="180"/>
      <c r="F73" s="180"/>
      <c r="G73" s="180" t="s">
        <v>365</v>
      </c>
      <c r="H73" s="180"/>
      <c r="I73" s="180"/>
      <c r="J73" s="180"/>
      <c r="K73" s="180"/>
      <c r="L73" s="180"/>
    </row>
    <row r="74" spans="3:12" s="720" customFormat="1" ht="12.75">
      <c r="C74" s="180"/>
      <c r="D74" s="180"/>
      <c r="E74" s="180"/>
      <c r="F74" s="721"/>
      <c r="G74" s="180"/>
      <c r="H74" s="180"/>
      <c r="I74" s="180"/>
      <c r="J74" s="180"/>
      <c r="K74" s="180"/>
      <c r="L74" s="180"/>
    </row>
    <row r="75" spans="3:12" ht="12.75">
      <c r="C75" s="180"/>
      <c r="D75" s="180"/>
      <c r="E75" s="180"/>
      <c r="F75" s="180"/>
      <c r="G75" s="180"/>
      <c r="H75" s="180"/>
      <c r="I75" s="180"/>
      <c r="J75" s="180"/>
      <c r="K75" s="180"/>
      <c r="L75" s="180"/>
    </row>
    <row r="76" spans="3:12" ht="12.75">
      <c r="C76" s="180"/>
      <c r="D76" s="180"/>
      <c r="E76" s="180"/>
      <c r="F76" s="180"/>
      <c r="G76" s="180"/>
      <c r="H76" s="180"/>
      <c r="I76" s="180"/>
      <c r="J76" s="180"/>
      <c r="K76" s="180"/>
      <c r="L76" s="180"/>
    </row>
    <row r="77" spans="3:12" ht="12.75">
      <c r="C77" s="180"/>
      <c r="D77" s="180"/>
      <c r="E77" s="180"/>
      <c r="F77" s="180"/>
      <c r="G77" s="180"/>
      <c r="H77" s="180"/>
      <c r="I77" s="180"/>
      <c r="J77" s="180"/>
      <c r="K77" s="180"/>
      <c r="L77" s="180"/>
    </row>
  </sheetData>
  <sheetProtection/>
  <mergeCells count="24">
    <mergeCell ref="L9:L17"/>
    <mergeCell ref="A8:A17"/>
    <mergeCell ref="B8:B17"/>
    <mergeCell ref="C8:C17"/>
    <mergeCell ref="G11:G17"/>
    <mergeCell ref="D8:D17"/>
    <mergeCell ref="H11:H17"/>
    <mergeCell ref="F9:F17"/>
    <mergeCell ref="E8:E17"/>
    <mergeCell ref="K10:K17"/>
    <mergeCell ref="L47:L55"/>
    <mergeCell ref="I48:I55"/>
    <mergeCell ref="J48:J55"/>
    <mergeCell ref="K48:K55"/>
    <mergeCell ref="A46:A55"/>
    <mergeCell ref="B46:B55"/>
    <mergeCell ref="C46:C55"/>
    <mergeCell ref="D46:D55"/>
    <mergeCell ref="I10:I17"/>
    <mergeCell ref="J10:J17"/>
    <mergeCell ref="E46:E55"/>
    <mergeCell ref="F47:F55"/>
    <mergeCell ref="G49:G55"/>
    <mergeCell ref="H49:H55"/>
  </mergeCells>
  <printOptions/>
  <pageMargins left="0.34" right="0.46" top="0.3" bottom="0.28" header="0.22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8">
      <selection activeCell="E36" sqref="E36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9.125" style="1" customWidth="1"/>
    <col min="4" max="4" width="53.625" style="1" customWidth="1"/>
    <col min="5" max="5" width="18.00390625" style="2" customWidth="1"/>
  </cols>
  <sheetData>
    <row r="1" spans="1:6" ht="15" customHeight="1">
      <c r="A1" s="70"/>
      <c r="B1" s="70"/>
      <c r="C1" s="70"/>
      <c r="D1" s="543" t="s">
        <v>417</v>
      </c>
      <c r="E1" s="73"/>
      <c r="F1" s="67"/>
    </row>
    <row r="2" spans="1:6" ht="15" customHeight="1">
      <c r="A2" s="70"/>
      <c r="B2" s="70"/>
      <c r="C2" s="70"/>
      <c r="D2" s="543" t="s">
        <v>418</v>
      </c>
      <c r="E2" s="73"/>
      <c r="F2" s="67"/>
    </row>
    <row r="3" spans="1:6" ht="15" customHeight="1">
      <c r="A3" s="378"/>
      <c r="B3" s="378"/>
      <c r="C3" s="378"/>
      <c r="D3" s="378"/>
      <c r="E3" s="69" t="s">
        <v>478</v>
      </c>
      <c r="F3" s="66"/>
    </row>
    <row r="4" spans="1:6" ht="15" customHeight="1">
      <c r="A4" s="70"/>
      <c r="B4" s="70"/>
      <c r="C4" s="70"/>
      <c r="D4" s="594" t="s">
        <v>65</v>
      </c>
      <c r="E4" s="71"/>
      <c r="F4" s="68"/>
    </row>
    <row r="5" spans="1:5" ht="15" customHeight="1">
      <c r="A5" s="70"/>
      <c r="B5" s="70"/>
      <c r="C5" s="70"/>
      <c r="D5" s="74" t="s">
        <v>416</v>
      </c>
      <c r="E5" s="71"/>
    </row>
    <row r="6" spans="1:5" ht="15" customHeight="1">
      <c r="A6" s="70"/>
      <c r="B6" s="70"/>
      <c r="C6" s="70"/>
      <c r="D6" s="70"/>
      <c r="E6" s="73" t="s">
        <v>353</v>
      </c>
    </row>
    <row r="7" spans="1:5" ht="15">
      <c r="A7" s="595" t="s">
        <v>8</v>
      </c>
      <c r="B7" s="596" t="s">
        <v>1</v>
      </c>
      <c r="C7" s="596" t="s">
        <v>2</v>
      </c>
      <c r="D7" s="597" t="s">
        <v>57</v>
      </c>
      <c r="E7" s="598" t="s">
        <v>58</v>
      </c>
    </row>
    <row r="8" spans="1:5" s="14" customFormat="1" ht="11.25" customHeight="1">
      <c r="A8" s="88">
        <v>1</v>
      </c>
      <c r="B8" s="88">
        <v>2</v>
      </c>
      <c r="C8" s="88">
        <v>3</v>
      </c>
      <c r="D8" s="507">
        <v>4</v>
      </c>
      <c r="E8" s="89">
        <v>5</v>
      </c>
    </row>
    <row r="9" spans="1:5" ht="15.75">
      <c r="A9" s="508">
        <v>1</v>
      </c>
      <c r="B9" s="509">
        <v>801</v>
      </c>
      <c r="C9" s="510">
        <v>80111</v>
      </c>
      <c r="D9" s="509" t="s">
        <v>59</v>
      </c>
      <c r="E9" s="511">
        <v>742213</v>
      </c>
    </row>
    <row r="10" spans="1:5" ht="15.75">
      <c r="A10" s="512">
        <v>2</v>
      </c>
      <c r="B10" s="513">
        <v>801</v>
      </c>
      <c r="C10" s="514">
        <v>80120</v>
      </c>
      <c r="D10" s="513" t="s">
        <v>60</v>
      </c>
      <c r="E10" s="515">
        <v>93773</v>
      </c>
    </row>
    <row r="11" spans="1:5" ht="15.75">
      <c r="A11" s="508">
        <v>3</v>
      </c>
      <c r="B11" s="509">
        <v>801</v>
      </c>
      <c r="C11" s="516">
        <v>80130</v>
      </c>
      <c r="D11" s="509" t="s">
        <v>60</v>
      </c>
      <c r="E11" s="511">
        <v>29588</v>
      </c>
    </row>
    <row r="12" spans="1:5" ht="15.75">
      <c r="A12" s="508">
        <v>4</v>
      </c>
      <c r="B12" s="509">
        <v>801</v>
      </c>
      <c r="C12" s="516">
        <v>80130</v>
      </c>
      <c r="D12" s="509" t="s">
        <v>316</v>
      </c>
      <c r="E12" s="511">
        <v>87626</v>
      </c>
    </row>
    <row r="13" spans="1:5" ht="15.75">
      <c r="A13" s="508">
        <v>5</v>
      </c>
      <c r="B13" s="509">
        <v>854</v>
      </c>
      <c r="C13" s="516">
        <v>85420</v>
      </c>
      <c r="D13" s="509" t="s">
        <v>59</v>
      </c>
      <c r="E13" s="511">
        <v>2738794</v>
      </c>
    </row>
    <row r="14" spans="1:5" ht="15">
      <c r="A14" s="772" t="s">
        <v>9</v>
      </c>
      <c r="B14" s="773"/>
      <c r="C14" s="773"/>
      <c r="D14" s="773"/>
      <c r="E14" s="599">
        <f>SUM(E9:E13)</f>
        <v>3691994</v>
      </c>
    </row>
    <row r="15" spans="1:5" ht="15">
      <c r="A15" s="517"/>
      <c r="B15" s="518"/>
      <c r="C15" s="518"/>
      <c r="D15" s="518"/>
      <c r="E15" s="519"/>
    </row>
    <row r="16" spans="1:5" ht="15">
      <c r="A16" s="517"/>
      <c r="B16" s="518"/>
      <c r="C16" s="518"/>
      <c r="D16" s="518"/>
      <c r="E16" s="519"/>
    </row>
    <row r="17" spans="1:5" ht="15">
      <c r="A17" s="70"/>
      <c r="B17" s="70"/>
      <c r="C17" s="70"/>
      <c r="D17" s="69"/>
      <c r="E17" s="73" t="s">
        <v>354</v>
      </c>
    </row>
    <row r="18" spans="1:5" ht="15">
      <c r="A18" s="70"/>
      <c r="B18" s="70"/>
      <c r="C18" s="70"/>
      <c r="D18" s="69"/>
      <c r="E18" s="73" t="s">
        <v>0</v>
      </c>
    </row>
    <row r="19" spans="1:5" ht="15">
      <c r="A19" s="722"/>
      <c r="B19" s="722"/>
      <c r="C19" s="722" t="s">
        <v>420</v>
      </c>
      <c r="D19" s="722" t="s">
        <v>476</v>
      </c>
      <c r="E19" s="716"/>
    </row>
    <row r="20" spans="1:5" ht="15">
      <c r="A20" s="70"/>
      <c r="B20" s="70"/>
      <c r="C20" s="70"/>
      <c r="D20" s="70"/>
      <c r="E20" s="71"/>
    </row>
    <row r="21" spans="1:5" ht="17.25">
      <c r="A21" s="70"/>
      <c r="B21" s="70"/>
      <c r="C21" s="520" t="s">
        <v>310</v>
      </c>
      <c r="D21" s="521"/>
      <c r="E21" s="522"/>
    </row>
    <row r="22" spans="1:5" ht="17.25">
      <c r="A22" s="70"/>
      <c r="B22" s="70"/>
      <c r="C22" s="520" t="s">
        <v>419</v>
      </c>
      <c r="D22" s="521"/>
      <c r="E22" s="522"/>
    </row>
    <row r="23" spans="1:5" ht="15">
      <c r="A23" s="70"/>
      <c r="B23" s="70"/>
      <c r="C23" s="70"/>
      <c r="D23" s="70"/>
      <c r="E23" s="73" t="s">
        <v>353</v>
      </c>
    </row>
    <row r="24" spans="1:5" ht="15">
      <c r="A24" s="600" t="s">
        <v>8</v>
      </c>
      <c r="B24" s="600" t="s">
        <v>1</v>
      </c>
      <c r="C24" s="601" t="s">
        <v>2</v>
      </c>
      <c r="D24" s="602" t="s">
        <v>7</v>
      </c>
      <c r="E24" s="603" t="s">
        <v>61</v>
      </c>
    </row>
    <row r="25" spans="1:5" ht="15">
      <c r="A25" s="604"/>
      <c r="B25" s="604"/>
      <c r="C25" s="605"/>
      <c r="D25" s="606"/>
      <c r="E25" s="607" t="s">
        <v>62</v>
      </c>
    </row>
    <row r="26" spans="1:5" ht="12.75" customHeight="1">
      <c r="A26" s="88">
        <v>1</v>
      </c>
      <c r="B26" s="88">
        <v>2</v>
      </c>
      <c r="C26" s="88">
        <v>3</v>
      </c>
      <c r="D26" s="507">
        <v>4</v>
      </c>
      <c r="E26" s="89">
        <v>5</v>
      </c>
    </row>
    <row r="27" spans="1:5" ht="13.5" customHeight="1">
      <c r="A27" s="523">
        <v>1</v>
      </c>
      <c r="B27" s="523">
        <v>852</v>
      </c>
      <c r="C27" s="523">
        <v>85295</v>
      </c>
      <c r="D27" s="524" t="s">
        <v>346</v>
      </c>
      <c r="E27" s="525">
        <v>25400</v>
      </c>
    </row>
    <row r="28" spans="1:5" ht="13.5" customHeight="1">
      <c r="A28" s="526">
        <v>2</v>
      </c>
      <c r="B28" s="526">
        <v>900</v>
      </c>
      <c r="C28" s="523">
        <v>90019</v>
      </c>
      <c r="D28" s="524" t="s">
        <v>317</v>
      </c>
      <c r="E28" s="525"/>
    </row>
    <row r="29" spans="1:5" ht="13.5" customHeight="1">
      <c r="A29" s="527"/>
      <c r="B29" s="527"/>
      <c r="C29" s="528"/>
      <c r="D29" s="529" t="s">
        <v>283</v>
      </c>
      <c r="E29" s="530">
        <v>60000</v>
      </c>
    </row>
    <row r="30" spans="1:5" s="14" customFormat="1" ht="13.5" customHeight="1">
      <c r="A30" s="531">
        <v>4</v>
      </c>
      <c r="B30" s="532">
        <v>926</v>
      </c>
      <c r="C30" s="532">
        <v>92695</v>
      </c>
      <c r="D30" s="532" t="s">
        <v>318</v>
      </c>
      <c r="E30" s="533">
        <v>52000</v>
      </c>
    </row>
    <row r="31" spans="1:5" s="17" customFormat="1" ht="15">
      <c r="A31" s="772" t="s">
        <v>9</v>
      </c>
      <c r="B31" s="774"/>
      <c r="C31" s="774"/>
      <c r="D31" s="775"/>
      <c r="E31" s="548">
        <f>SUM(E27:E30)</f>
        <v>137400</v>
      </c>
    </row>
    <row r="32" spans="1:5" s="17" customFormat="1" ht="15">
      <c r="A32" s="517"/>
      <c r="B32" s="517"/>
      <c r="C32" s="517"/>
      <c r="D32" s="517"/>
      <c r="E32" s="308"/>
    </row>
    <row r="33" spans="1:5" ht="15">
      <c r="A33" s="70"/>
      <c r="B33" s="70"/>
      <c r="C33" s="70"/>
      <c r="D33" s="70"/>
      <c r="E33" s="71"/>
    </row>
    <row r="34" spans="1:5" ht="15">
      <c r="A34" s="70"/>
      <c r="B34" s="70"/>
      <c r="C34" s="70"/>
      <c r="D34" s="69"/>
      <c r="E34" s="73" t="s">
        <v>355</v>
      </c>
    </row>
    <row r="35" spans="1:5" ht="15">
      <c r="A35" s="70"/>
      <c r="B35" s="70"/>
      <c r="C35" s="70"/>
      <c r="D35" s="69"/>
      <c r="E35" s="73" t="s">
        <v>0</v>
      </c>
    </row>
    <row r="36" spans="1:5" ht="15">
      <c r="A36" s="70"/>
      <c r="B36" s="70"/>
      <c r="C36" s="70"/>
      <c r="D36" s="378"/>
      <c r="E36" s="69" t="s">
        <v>478</v>
      </c>
    </row>
    <row r="37" spans="1:5" ht="15">
      <c r="A37" s="70"/>
      <c r="B37" s="70"/>
      <c r="C37" s="70"/>
      <c r="D37" s="70"/>
      <c r="E37" s="71"/>
    </row>
    <row r="38" spans="1:5" ht="15">
      <c r="A38" s="70"/>
      <c r="B38" s="70"/>
      <c r="C38" s="70"/>
      <c r="D38" s="74" t="s">
        <v>311</v>
      </c>
      <c r="E38" s="71"/>
    </row>
    <row r="39" spans="1:5" ht="15">
      <c r="A39" s="70"/>
      <c r="B39" s="70"/>
      <c r="C39" s="70"/>
      <c r="D39" s="74" t="s">
        <v>421</v>
      </c>
      <c r="E39" s="71"/>
    </row>
    <row r="40" spans="1:5" ht="15">
      <c r="A40" s="70"/>
      <c r="B40" s="70"/>
      <c r="C40" s="70"/>
      <c r="D40" s="70"/>
      <c r="E40" s="73" t="s">
        <v>353</v>
      </c>
    </row>
    <row r="41" spans="1:5" ht="15">
      <c r="A41" s="600" t="s">
        <v>8</v>
      </c>
      <c r="B41" s="600" t="s">
        <v>1</v>
      </c>
      <c r="C41" s="601" t="s">
        <v>2</v>
      </c>
      <c r="D41" s="602" t="s">
        <v>7</v>
      </c>
      <c r="E41" s="603" t="s">
        <v>61</v>
      </c>
    </row>
    <row r="42" spans="1:5" ht="15">
      <c r="A42" s="604"/>
      <c r="B42" s="604"/>
      <c r="C42" s="605"/>
      <c r="D42" s="606"/>
      <c r="E42" s="607" t="s">
        <v>62</v>
      </c>
    </row>
    <row r="43" spans="1:5" ht="12" customHeight="1">
      <c r="A43" s="88">
        <v>1</v>
      </c>
      <c r="B43" s="88">
        <v>2</v>
      </c>
      <c r="C43" s="88">
        <v>3</v>
      </c>
      <c r="D43" s="507">
        <v>4</v>
      </c>
      <c r="E43" s="89">
        <v>5</v>
      </c>
    </row>
    <row r="44" spans="1:5" s="14" customFormat="1" ht="15.75">
      <c r="A44" s="512">
        <v>1</v>
      </c>
      <c r="B44" s="514">
        <v>852</v>
      </c>
      <c r="C44" s="514">
        <v>85295</v>
      </c>
      <c r="D44" s="514" t="s">
        <v>346</v>
      </c>
      <c r="E44" s="534">
        <v>0</v>
      </c>
    </row>
    <row r="45" spans="1:5" s="14" customFormat="1" ht="14.25" customHeight="1">
      <c r="A45" s="535">
        <v>2</v>
      </c>
      <c r="B45" s="536">
        <v>900</v>
      </c>
      <c r="C45" s="536">
        <v>90019</v>
      </c>
      <c r="D45" s="536" t="s">
        <v>317</v>
      </c>
      <c r="E45" s="534"/>
    </row>
    <row r="46" spans="1:5" s="14" customFormat="1" ht="14.25" customHeight="1">
      <c r="A46" s="537"/>
      <c r="B46" s="538"/>
      <c r="C46" s="538"/>
      <c r="D46" s="538" t="s">
        <v>283</v>
      </c>
      <c r="E46" s="539">
        <v>20000</v>
      </c>
    </row>
    <row r="47" spans="1:5" ht="14.25" customHeight="1">
      <c r="A47" s="540">
        <v>2</v>
      </c>
      <c r="B47" s="541">
        <v>926</v>
      </c>
      <c r="C47" s="541">
        <v>92695</v>
      </c>
      <c r="D47" s="541" t="s">
        <v>64</v>
      </c>
      <c r="E47" s="539">
        <v>41000</v>
      </c>
    </row>
    <row r="48" spans="1:5" ht="30">
      <c r="A48" s="542">
        <v>3</v>
      </c>
      <c r="B48" s="532">
        <v>853</v>
      </c>
      <c r="C48" s="532">
        <v>85311</v>
      </c>
      <c r="D48" s="532" t="s">
        <v>63</v>
      </c>
      <c r="E48" s="533">
        <v>45222</v>
      </c>
    </row>
    <row r="49" spans="1:5" ht="15">
      <c r="A49" s="772" t="s">
        <v>9</v>
      </c>
      <c r="B49" s="773"/>
      <c r="C49" s="773"/>
      <c r="D49" s="776"/>
      <c r="E49" s="548">
        <f>SUM(E44:E48)</f>
        <v>106222</v>
      </c>
    </row>
    <row r="50" spans="1:5" ht="15">
      <c r="A50" s="70"/>
      <c r="B50" s="70"/>
      <c r="C50" s="70"/>
      <c r="D50" s="70"/>
      <c r="E50" s="71"/>
    </row>
    <row r="51" spans="1:5" ht="15">
      <c r="A51" s="70"/>
      <c r="B51" s="70"/>
      <c r="C51" s="70"/>
      <c r="D51" s="723" t="s">
        <v>381</v>
      </c>
      <c r="E51" s="71"/>
    </row>
    <row r="52" spans="1:5" ht="15">
      <c r="A52" s="70"/>
      <c r="B52" s="70"/>
      <c r="C52" s="70"/>
      <c r="D52" s="180"/>
      <c r="E52" s="71"/>
    </row>
  </sheetData>
  <sheetProtection/>
  <mergeCells count="3">
    <mergeCell ref="A14:D14"/>
    <mergeCell ref="A31:D31"/>
    <mergeCell ref="A49:D49"/>
  </mergeCells>
  <printOptions/>
  <pageMargins left="0.56" right="0.25" top="0.49" bottom="0.33" header="0.3" footer="0.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64">
      <selection activeCell="G3" sqref="G3:I3"/>
    </sheetView>
  </sheetViews>
  <sheetFormatPr defaultColWidth="9.00390625" defaultRowHeight="12.75"/>
  <cols>
    <col min="1" max="1" width="4.00390625" style="5" customWidth="1"/>
    <col min="2" max="2" width="5.625" style="5" customWidth="1"/>
    <col min="3" max="3" width="8.00390625" style="5" customWidth="1"/>
    <col min="4" max="4" width="26.125" style="5" customWidth="1"/>
    <col min="5" max="5" width="17.625" style="5" customWidth="1"/>
    <col min="6" max="6" width="9.125" style="5" customWidth="1"/>
    <col min="7" max="7" width="10.00390625" style="5" customWidth="1"/>
    <col min="8" max="8" width="9.625" style="5" customWidth="1"/>
    <col min="9" max="9" width="11.875" style="5" customWidth="1"/>
    <col min="10" max="10" width="9.125" style="5" customWidth="1"/>
  </cols>
  <sheetData>
    <row r="1" spans="7:9" ht="13.5" customHeight="1">
      <c r="G1" s="796" t="s">
        <v>475</v>
      </c>
      <c r="H1" s="796"/>
      <c r="I1" s="796"/>
    </row>
    <row r="2" spans="7:9" ht="13.5" customHeight="1">
      <c r="G2" s="796" t="s">
        <v>347</v>
      </c>
      <c r="H2" s="796"/>
      <c r="I2" s="796"/>
    </row>
    <row r="3" spans="7:9" ht="13.5" customHeight="1">
      <c r="G3" s="796" t="s">
        <v>478</v>
      </c>
      <c r="H3" s="796"/>
      <c r="I3" s="796"/>
    </row>
    <row r="4" spans="1:9" ht="13.5" customHeight="1">
      <c r="A4" s="797" t="s">
        <v>432</v>
      </c>
      <c r="B4" s="797"/>
      <c r="C4" s="797"/>
      <c r="D4" s="797"/>
      <c r="E4" s="797"/>
      <c r="F4" s="797"/>
      <c r="G4" s="797"/>
      <c r="H4" s="797"/>
      <c r="I4" s="797"/>
    </row>
    <row r="5" spans="1:9" ht="13.5" customHeight="1">
      <c r="A5" s="715"/>
      <c r="B5" s="715"/>
      <c r="C5" s="715"/>
      <c r="D5" s="715"/>
      <c r="E5" s="715"/>
      <c r="F5" s="715"/>
      <c r="G5" s="715"/>
      <c r="H5" s="715"/>
      <c r="I5" s="715"/>
    </row>
    <row r="6" spans="1:9" ht="13.5" customHeight="1">
      <c r="A6" s="724"/>
      <c r="B6" s="724"/>
      <c r="C6" s="724"/>
      <c r="D6" s="724"/>
      <c r="E6" s="724" t="s">
        <v>319</v>
      </c>
      <c r="F6" s="724"/>
      <c r="G6" s="724"/>
      <c r="H6" s="725"/>
      <c r="I6" s="793" t="s">
        <v>433</v>
      </c>
    </row>
    <row r="7" spans="1:9" ht="13.5" customHeight="1">
      <c r="A7" s="726"/>
      <c r="B7" s="726"/>
      <c r="C7" s="726"/>
      <c r="D7" s="726" t="s">
        <v>7</v>
      </c>
      <c r="E7" s="726" t="s">
        <v>320</v>
      </c>
      <c r="F7" s="726" t="s">
        <v>321</v>
      </c>
      <c r="G7" s="726" t="s">
        <v>322</v>
      </c>
      <c r="H7" s="727" t="s">
        <v>323</v>
      </c>
      <c r="I7" s="794"/>
    </row>
    <row r="8" spans="1:9" ht="13.5" customHeight="1">
      <c r="A8" s="726" t="s">
        <v>8</v>
      </c>
      <c r="B8" s="726" t="s">
        <v>1</v>
      </c>
      <c r="C8" s="726" t="s">
        <v>2</v>
      </c>
      <c r="D8" s="726" t="s">
        <v>324</v>
      </c>
      <c r="E8" s="726" t="s">
        <v>325</v>
      </c>
      <c r="F8" s="726" t="s">
        <v>326</v>
      </c>
      <c r="G8" s="726" t="s">
        <v>327</v>
      </c>
      <c r="H8" s="727" t="s">
        <v>328</v>
      </c>
      <c r="I8" s="794"/>
    </row>
    <row r="9" spans="1:9" ht="12.75">
      <c r="A9" s="726"/>
      <c r="B9" s="726"/>
      <c r="C9" s="726"/>
      <c r="D9" s="726"/>
      <c r="E9" s="726" t="s">
        <v>329</v>
      </c>
      <c r="F9" s="726"/>
      <c r="G9" s="726" t="s">
        <v>330</v>
      </c>
      <c r="H9" s="727"/>
      <c r="I9" s="794"/>
    </row>
    <row r="10" spans="1:9" ht="12.75">
      <c r="A10" s="728"/>
      <c r="B10" s="728"/>
      <c r="C10" s="728"/>
      <c r="D10" s="728"/>
      <c r="E10" s="728" t="s">
        <v>331</v>
      </c>
      <c r="F10" s="728"/>
      <c r="G10" s="728" t="s">
        <v>332</v>
      </c>
      <c r="H10" s="729"/>
      <c r="I10" s="795"/>
    </row>
    <row r="11" spans="1:9" ht="12.75" customHeight="1">
      <c r="A11" s="730">
        <v>1</v>
      </c>
      <c r="B11" s="730">
        <v>2</v>
      </c>
      <c r="C11" s="730">
        <v>3</v>
      </c>
      <c r="D11" s="730">
        <v>4</v>
      </c>
      <c r="E11" s="730">
        <v>5</v>
      </c>
      <c r="F11" s="730">
        <v>6</v>
      </c>
      <c r="G11" s="730">
        <v>7</v>
      </c>
      <c r="H11" s="730">
        <v>8</v>
      </c>
      <c r="I11" s="731">
        <v>10</v>
      </c>
    </row>
    <row r="12" spans="1:9" ht="12.75">
      <c r="A12" s="784">
        <v>1</v>
      </c>
      <c r="B12" s="784">
        <v>600</v>
      </c>
      <c r="C12" s="784">
        <v>60014</v>
      </c>
      <c r="D12" s="787" t="s">
        <v>434</v>
      </c>
      <c r="E12" s="790" t="s">
        <v>366</v>
      </c>
      <c r="F12" s="790">
        <v>2016</v>
      </c>
      <c r="G12" s="781">
        <f>I12</f>
        <v>4200000</v>
      </c>
      <c r="H12" s="732" t="s">
        <v>333</v>
      </c>
      <c r="I12" s="733">
        <f>SUM(I13:I15)</f>
        <v>4200000</v>
      </c>
    </row>
    <row r="13" spans="1:9" ht="12.75">
      <c r="A13" s="785"/>
      <c r="B13" s="785"/>
      <c r="C13" s="785"/>
      <c r="D13" s="788"/>
      <c r="E13" s="791"/>
      <c r="F13" s="791"/>
      <c r="G13" s="782"/>
      <c r="H13" s="734" t="s">
        <v>334</v>
      </c>
      <c r="I13" s="735">
        <f>4200000-2672460</f>
        <v>1527540</v>
      </c>
    </row>
    <row r="14" spans="1:9" ht="25.5">
      <c r="A14" s="785"/>
      <c r="B14" s="785"/>
      <c r="C14" s="785"/>
      <c r="D14" s="788"/>
      <c r="E14" s="791"/>
      <c r="F14" s="791"/>
      <c r="G14" s="782"/>
      <c r="H14" s="736" t="s">
        <v>335</v>
      </c>
      <c r="I14" s="737">
        <v>2672460</v>
      </c>
    </row>
    <row r="15" spans="1:9" ht="12.75" customHeight="1">
      <c r="A15" s="786"/>
      <c r="B15" s="786"/>
      <c r="C15" s="786"/>
      <c r="D15" s="789"/>
      <c r="E15" s="792"/>
      <c r="F15" s="792"/>
      <c r="G15" s="783"/>
      <c r="H15" s="734" t="s">
        <v>336</v>
      </c>
      <c r="I15" s="737">
        <v>0</v>
      </c>
    </row>
    <row r="16" spans="1:9" ht="12.75" customHeight="1">
      <c r="A16" s="784">
        <v>2</v>
      </c>
      <c r="B16" s="784">
        <v>600</v>
      </c>
      <c r="C16" s="784">
        <v>60014</v>
      </c>
      <c r="D16" s="787" t="s">
        <v>435</v>
      </c>
      <c r="E16" s="790" t="s">
        <v>366</v>
      </c>
      <c r="F16" s="790">
        <v>2016</v>
      </c>
      <c r="G16" s="781">
        <f>I16</f>
        <v>862000</v>
      </c>
      <c r="H16" s="732" t="s">
        <v>333</v>
      </c>
      <c r="I16" s="733">
        <f>SUM(I17:I19)</f>
        <v>862000</v>
      </c>
    </row>
    <row r="17" spans="1:9" ht="12.75">
      <c r="A17" s="785"/>
      <c r="B17" s="785"/>
      <c r="C17" s="785"/>
      <c r="D17" s="788"/>
      <c r="E17" s="791"/>
      <c r="F17" s="791"/>
      <c r="G17" s="782"/>
      <c r="H17" s="734" t="s">
        <v>334</v>
      </c>
      <c r="I17" s="735">
        <v>431000</v>
      </c>
    </row>
    <row r="18" spans="1:9" ht="12.75" customHeight="1">
      <c r="A18" s="785"/>
      <c r="B18" s="785"/>
      <c r="C18" s="785"/>
      <c r="D18" s="788"/>
      <c r="E18" s="791"/>
      <c r="F18" s="791"/>
      <c r="G18" s="782"/>
      <c r="H18" s="736" t="s">
        <v>335</v>
      </c>
      <c r="I18" s="737">
        <v>0</v>
      </c>
    </row>
    <row r="19" spans="1:9" ht="28.5" customHeight="1">
      <c r="A19" s="786"/>
      <c r="B19" s="786"/>
      <c r="C19" s="786"/>
      <c r="D19" s="789"/>
      <c r="E19" s="792"/>
      <c r="F19" s="792"/>
      <c r="G19" s="783"/>
      <c r="H19" s="734" t="s">
        <v>336</v>
      </c>
      <c r="I19" s="737">
        <v>431000</v>
      </c>
    </row>
    <row r="20" spans="1:9" ht="13.5" customHeight="1">
      <c r="A20" s="784">
        <v>3</v>
      </c>
      <c r="B20" s="784">
        <v>600</v>
      </c>
      <c r="C20" s="784">
        <v>60014</v>
      </c>
      <c r="D20" s="787" t="s">
        <v>436</v>
      </c>
      <c r="E20" s="790" t="s">
        <v>366</v>
      </c>
      <c r="F20" s="790">
        <v>2016</v>
      </c>
      <c r="G20" s="781">
        <f>I20</f>
        <v>199950</v>
      </c>
      <c r="H20" s="732" t="s">
        <v>333</v>
      </c>
      <c r="I20" s="733">
        <f>SUM(I21:I23)</f>
        <v>199950</v>
      </c>
    </row>
    <row r="21" spans="1:9" ht="12.75">
      <c r="A21" s="785"/>
      <c r="B21" s="785"/>
      <c r="C21" s="785"/>
      <c r="D21" s="788"/>
      <c r="E21" s="791"/>
      <c r="F21" s="791"/>
      <c r="G21" s="782"/>
      <c r="H21" s="734" t="s">
        <v>334</v>
      </c>
      <c r="I21" s="735">
        <v>199950</v>
      </c>
    </row>
    <row r="22" spans="1:9" ht="13.5" customHeight="1">
      <c r="A22" s="785"/>
      <c r="B22" s="785"/>
      <c r="C22" s="785"/>
      <c r="D22" s="788"/>
      <c r="E22" s="791"/>
      <c r="F22" s="791"/>
      <c r="G22" s="782"/>
      <c r="H22" s="736" t="s">
        <v>335</v>
      </c>
      <c r="I22" s="737">
        <v>0</v>
      </c>
    </row>
    <row r="23" spans="1:9" ht="12.75" customHeight="1">
      <c r="A23" s="786"/>
      <c r="B23" s="786"/>
      <c r="C23" s="786"/>
      <c r="D23" s="789"/>
      <c r="E23" s="792"/>
      <c r="F23" s="792"/>
      <c r="G23" s="783"/>
      <c r="H23" s="734" t="s">
        <v>336</v>
      </c>
      <c r="I23" s="737">
        <v>0</v>
      </c>
    </row>
    <row r="24" spans="1:9" ht="12.75" customHeight="1">
      <c r="A24" s="784">
        <v>4</v>
      </c>
      <c r="B24" s="784">
        <v>600</v>
      </c>
      <c r="C24" s="784">
        <v>60014</v>
      </c>
      <c r="D24" s="787" t="s">
        <v>437</v>
      </c>
      <c r="E24" s="790" t="s">
        <v>366</v>
      </c>
      <c r="F24" s="790">
        <v>2016</v>
      </c>
      <c r="G24" s="781">
        <f>I24</f>
        <v>50000</v>
      </c>
      <c r="H24" s="732" t="s">
        <v>333</v>
      </c>
      <c r="I24" s="733">
        <f>SUM(I25:I27)</f>
        <v>50000</v>
      </c>
    </row>
    <row r="25" spans="1:9" ht="12.75">
      <c r="A25" s="785"/>
      <c r="B25" s="785"/>
      <c r="C25" s="785"/>
      <c r="D25" s="788"/>
      <c r="E25" s="791"/>
      <c r="F25" s="791"/>
      <c r="G25" s="782"/>
      <c r="H25" s="734" t="s">
        <v>334</v>
      </c>
      <c r="I25" s="735">
        <v>50000</v>
      </c>
    </row>
    <row r="26" spans="1:9" ht="25.5">
      <c r="A26" s="785"/>
      <c r="B26" s="785"/>
      <c r="C26" s="785"/>
      <c r="D26" s="788"/>
      <c r="E26" s="791"/>
      <c r="F26" s="791"/>
      <c r="G26" s="782"/>
      <c r="H26" s="736" t="s">
        <v>335</v>
      </c>
      <c r="I26" s="737">
        <v>0</v>
      </c>
    </row>
    <row r="27" spans="1:9" ht="12.75" customHeight="1">
      <c r="A27" s="786"/>
      <c r="B27" s="786"/>
      <c r="C27" s="786"/>
      <c r="D27" s="789"/>
      <c r="E27" s="792"/>
      <c r="F27" s="792"/>
      <c r="G27" s="783"/>
      <c r="H27" s="734" t="s">
        <v>336</v>
      </c>
      <c r="I27" s="737">
        <v>0</v>
      </c>
    </row>
    <row r="28" spans="1:9" ht="12.75" customHeight="1">
      <c r="A28" s="784">
        <v>5</v>
      </c>
      <c r="B28" s="784">
        <v>710</v>
      </c>
      <c r="C28" s="784">
        <v>71012</v>
      </c>
      <c r="D28" s="787" t="s">
        <v>436</v>
      </c>
      <c r="E28" s="790" t="s">
        <v>367</v>
      </c>
      <c r="F28" s="790">
        <v>2016</v>
      </c>
      <c r="G28" s="781">
        <f>I28</f>
        <v>40000</v>
      </c>
      <c r="H28" s="732" t="s">
        <v>333</v>
      </c>
      <c r="I28" s="733">
        <f>SUM(I29:I31)</f>
        <v>40000</v>
      </c>
    </row>
    <row r="29" spans="1:9" ht="12.75">
      <c r="A29" s="785"/>
      <c r="B29" s="785"/>
      <c r="C29" s="785"/>
      <c r="D29" s="788"/>
      <c r="E29" s="791"/>
      <c r="F29" s="791"/>
      <c r="G29" s="782"/>
      <c r="H29" s="734" t="s">
        <v>334</v>
      </c>
      <c r="I29" s="735">
        <v>40000</v>
      </c>
    </row>
    <row r="30" spans="1:9" ht="25.5">
      <c r="A30" s="785"/>
      <c r="B30" s="785"/>
      <c r="C30" s="785"/>
      <c r="D30" s="788"/>
      <c r="E30" s="791"/>
      <c r="F30" s="791"/>
      <c r="G30" s="782"/>
      <c r="H30" s="736" t="s">
        <v>335</v>
      </c>
      <c r="I30" s="737">
        <v>0</v>
      </c>
    </row>
    <row r="31" spans="1:9" ht="21" customHeight="1">
      <c r="A31" s="786"/>
      <c r="B31" s="786"/>
      <c r="C31" s="786"/>
      <c r="D31" s="789"/>
      <c r="E31" s="792"/>
      <c r="F31" s="792"/>
      <c r="G31" s="783"/>
      <c r="H31" s="734" t="s">
        <v>336</v>
      </c>
      <c r="I31" s="737">
        <v>0</v>
      </c>
    </row>
    <row r="32" spans="1:9" ht="12.75" customHeight="1">
      <c r="A32" s="784">
        <v>6</v>
      </c>
      <c r="B32" s="784">
        <v>710</v>
      </c>
      <c r="C32" s="784">
        <v>71015</v>
      </c>
      <c r="D32" s="787" t="s">
        <v>436</v>
      </c>
      <c r="E32" s="790" t="s">
        <v>438</v>
      </c>
      <c r="F32" s="790">
        <v>2016</v>
      </c>
      <c r="G32" s="781">
        <f>I32</f>
        <v>60000</v>
      </c>
      <c r="H32" s="732" t="s">
        <v>333</v>
      </c>
      <c r="I32" s="733">
        <f>SUM(I33:I35)</f>
        <v>60000</v>
      </c>
    </row>
    <row r="33" spans="1:9" ht="12.75">
      <c r="A33" s="785"/>
      <c r="B33" s="785"/>
      <c r="C33" s="785"/>
      <c r="D33" s="788"/>
      <c r="E33" s="791"/>
      <c r="F33" s="791"/>
      <c r="G33" s="782"/>
      <c r="H33" s="734" t="s">
        <v>334</v>
      </c>
      <c r="I33" s="735">
        <v>60000</v>
      </c>
    </row>
    <row r="34" spans="1:9" ht="25.5">
      <c r="A34" s="785"/>
      <c r="B34" s="785"/>
      <c r="C34" s="785"/>
      <c r="D34" s="788"/>
      <c r="E34" s="791"/>
      <c r="F34" s="791"/>
      <c r="G34" s="782"/>
      <c r="H34" s="736" t="s">
        <v>335</v>
      </c>
      <c r="I34" s="737">
        <v>0</v>
      </c>
    </row>
    <row r="35" spans="1:9" ht="12.75" customHeight="1">
      <c r="A35" s="786"/>
      <c r="B35" s="786"/>
      <c r="C35" s="786"/>
      <c r="D35" s="789"/>
      <c r="E35" s="792"/>
      <c r="F35" s="792"/>
      <c r="G35" s="783"/>
      <c r="H35" s="734" t="s">
        <v>336</v>
      </c>
      <c r="I35" s="737">
        <v>0</v>
      </c>
    </row>
    <row r="36" spans="1:9" ht="12.75" customHeight="1">
      <c r="A36" s="784">
        <v>7</v>
      </c>
      <c r="B36" s="784">
        <v>750</v>
      </c>
      <c r="C36" s="784">
        <v>75095</v>
      </c>
      <c r="D36" s="787" t="s">
        <v>379</v>
      </c>
      <c r="E36" s="790" t="s">
        <v>367</v>
      </c>
      <c r="F36" s="790">
        <v>2016</v>
      </c>
      <c r="G36" s="781">
        <f>I36</f>
        <v>319921</v>
      </c>
      <c r="H36" s="732" t="s">
        <v>333</v>
      </c>
      <c r="I36" s="733">
        <f>SUM(I37:I39)</f>
        <v>319921</v>
      </c>
    </row>
    <row r="37" spans="1:9" ht="12.75">
      <c r="A37" s="785"/>
      <c r="B37" s="785"/>
      <c r="C37" s="785"/>
      <c r="D37" s="788"/>
      <c r="E37" s="791"/>
      <c r="F37" s="791"/>
      <c r="G37" s="782"/>
      <c r="H37" s="734" t="s">
        <v>334</v>
      </c>
      <c r="I37" s="735">
        <v>319921</v>
      </c>
    </row>
    <row r="38" spans="1:9" ht="25.5">
      <c r="A38" s="785"/>
      <c r="B38" s="785"/>
      <c r="C38" s="785"/>
      <c r="D38" s="788"/>
      <c r="E38" s="791"/>
      <c r="F38" s="791"/>
      <c r="G38" s="782"/>
      <c r="H38" s="736" t="s">
        <v>335</v>
      </c>
      <c r="I38" s="737">
        <v>0</v>
      </c>
    </row>
    <row r="39" spans="1:9" ht="12.75" customHeight="1">
      <c r="A39" s="786"/>
      <c r="B39" s="786"/>
      <c r="C39" s="786"/>
      <c r="D39" s="789"/>
      <c r="E39" s="792"/>
      <c r="F39" s="792"/>
      <c r="G39" s="783"/>
      <c r="H39" s="734" t="s">
        <v>336</v>
      </c>
      <c r="I39" s="737">
        <v>0</v>
      </c>
    </row>
    <row r="40" spans="1:9" ht="12.75" customHeight="1">
      <c r="A40" s="784">
        <v>8</v>
      </c>
      <c r="B40" s="784">
        <v>801</v>
      </c>
      <c r="C40" s="784">
        <v>80102</v>
      </c>
      <c r="D40" s="787" t="s">
        <v>379</v>
      </c>
      <c r="E40" s="790" t="s">
        <v>439</v>
      </c>
      <c r="F40" s="790">
        <v>2016</v>
      </c>
      <c r="G40" s="781">
        <f>I40</f>
        <v>150000</v>
      </c>
      <c r="H40" s="732" t="s">
        <v>333</v>
      </c>
      <c r="I40" s="733">
        <f>SUM(I41:I43)</f>
        <v>150000</v>
      </c>
    </row>
    <row r="41" spans="1:9" ht="12.75">
      <c r="A41" s="785"/>
      <c r="B41" s="785"/>
      <c r="C41" s="785"/>
      <c r="D41" s="788"/>
      <c r="E41" s="791"/>
      <c r="F41" s="791"/>
      <c r="G41" s="782"/>
      <c r="H41" s="734" t="s">
        <v>334</v>
      </c>
      <c r="I41" s="737">
        <v>150000</v>
      </c>
    </row>
    <row r="42" spans="1:9" ht="25.5">
      <c r="A42" s="785"/>
      <c r="B42" s="785"/>
      <c r="C42" s="785"/>
      <c r="D42" s="788"/>
      <c r="E42" s="791"/>
      <c r="F42" s="791"/>
      <c r="G42" s="782"/>
      <c r="H42" s="736" t="s">
        <v>335</v>
      </c>
      <c r="I42" s="737"/>
    </row>
    <row r="43" spans="1:9" ht="12.75" customHeight="1">
      <c r="A43" s="786"/>
      <c r="B43" s="786"/>
      <c r="C43" s="786"/>
      <c r="D43" s="789"/>
      <c r="E43" s="792"/>
      <c r="F43" s="792"/>
      <c r="G43" s="783"/>
      <c r="H43" s="734" t="s">
        <v>336</v>
      </c>
      <c r="I43" s="737">
        <v>0</v>
      </c>
    </row>
    <row r="44" spans="1:9" ht="12.75" customHeight="1">
      <c r="A44" s="784">
        <v>9</v>
      </c>
      <c r="B44" s="784">
        <v>854</v>
      </c>
      <c r="C44" s="784">
        <v>85403</v>
      </c>
      <c r="D44" s="787" t="s">
        <v>379</v>
      </c>
      <c r="E44" s="790" t="s">
        <v>439</v>
      </c>
      <c r="F44" s="790">
        <v>2016</v>
      </c>
      <c r="G44" s="781">
        <f>I44</f>
        <v>100000</v>
      </c>
      <c r="H44" s="732" t="s">
        <v>333</v>
      </c>
      <c r="I44" s="733">
        <f>SUM(I45:I47)</f>
        <v>100000</v>
      </c>
    </row>
    <row r="45" spans="1:9" ht="12.75">
      <c r="A45" s="785"/>
      <c r="B45" s="785"/>
      <c r="C45" s="785"/>
      <c r="D45" s="788"/>
      <c r="E45" s="791"/>
      <c r="F45" s="791"/>
      <c r="G45" s="782"/>
      <c r="H45" s="734" t="s">
        <v>334</v>
      </c>
      <c r="I45" s="737">
        <v>100000</v>
      </c>
    </row>
    <row r="46" spans="1:9" ht="25.5">
      <c r="A46" s="785"/>
      <c r="B46" s="785"/>
      <c r="C46" s="785"/>
      <c r="D46" s="788"/>
      <c r="E46" s="791"/>
      <c r="F46" s="791"/>
      <c r="G46" s="782"/>
      <c r="H46" s="736" t="s">
        <v>335</v>
      </c>
      <c r="I46" s="737"/>
    </row>
    <row r="47" spans="1:9" ht="12.75" customHeight="1">
      <c r="A47" s="786"/>
      <c r="B47" s="786"/>
      <c r="C47" s="786"/>
      <c r="D47" s="789"/>
      <c r="E47" s="792"/>
      <c r="F47" s="792"/>
      <c r="G47" s="783"/>
      <c r="H47" s="734" t="s">
        <v>336</v>
      </c>
      <c r="I47" s="737">
        <v>0</v>
      </c>
    </row>
    <row r="48" spans="1:9" ht="12.75" customHeight="1">
      <c r="A48" s="738"/>
      <c r="B48" s="738"/>
      <c r="C48" s="738"/>
      <c r="D48" s="739"/>
      <c r="E48" s="740"/>
      <c r="F48" s="740"/>
      <c r="G48" s="741"/>
      <c r="H48" s="742"/>
      <c r="I48" s="741"/>
    </row>
    <row r="49" spans="1:9" ht="12.75" customHeight="1">
      <c r="A49" s="738"/>
      <c r="B49" s="738"/>
      <c r="C49" s="738"/>
      <c r="D49" s="739"/>
      <c r="E49" s="740"/>
      <c r="F49" s="740"/>
      <c r="G49" s="741"/>
      <c r="H49" s="742"/>
      <c r="I49" s="741"/>
    </row>
    <row r="50" spans="1:9" ht="12.75" customHeight="1">
      <c r="A50" s="738"/>
      <c r="B50" s="738"/>
      <c r="C50" s="738"/>
      <c r="D50" s="739"/>
      <c r="E50" s="740"/>
      <c r="F50" s="740"/>
      <c r="G50" s="741"/>
      <c r="H50" s="742"/>
      <c r="I50" s="741"/>
    </row>
    <row r="51" spans="1:9" ht="12.75" customHeight="1">
      <c r="A51" s="738"/>
      <c r="B51" s="738"/>
      <c r="C51" s="738"/>
      <c r="D51" s="739"/>
      <c r="E51" s="740"/>
      <c r="F51" s="740"/>
      <c r="G51" s="741"/>
      <c r="H51" s="742"/>
      <c r="I51" s="741"/>
    </row>
    <row r="52" spans="1:9" ht="12.75" customHeight="1">
      <c r="A52" s="738"/>
      <c r="B52" s="738"/>
      <c r="C52" s="738"/>
      <c r="D52" s="739"/>
      <c r="E52" s="740"/>
      <c r="F52" s="740"/>
      <c r="G52" s="741"/>
      <c r="H52" s="742"/>
      <c r="I52" s="741"/>
    </row>
    <row r="53" spans="1:9" ht="12.75" customHeight="1">
      <c r="A53" s="738"/>
      <c r="B53" s="738"/>
      <c r="C53" s="738"/>
      <c r="D53" s="739"/>
      <c r="E53" s="740"/>
      <c r="F53" s="740"/>
      <c r="G53" s="741"/>
      <c r="H53" s="742"/>
      <c r="I53" s="741"/>
    </row>
    <row r="54" spans="1:9" ht="15">
      <c r="A54" s="715"/>
      <c r="B54" s="715"/>
      <c r="C54" s="715"/>
      <c r="D54" s="715"/>
      <c r="E54" s="743"/>
      <c r="F54" s="743" t="s">
        <v>472</v>
      </c>
      <c r="G54" s="715"/>
      <c r="H54" s="715"/>
      <c r="I54" s="715"/>
    </row>
    <row r="55" spans="1:9" ht="15">
      <c r="A55" s="715"/>
      <c r="B55" s="715"/>
      <c r="C55" s="715"/>
      <c r="D55" s="715"/>
      <c r="E55" s="715"/>
      <c r="F55" s="715"/>
      <c r="G55" s="715"/>
      <c r="H55" s="715"/>
      <c r="I55" s="715"/>
    </row>
    <row r="56" spans="1:9" ht="12.75">
      <c r="A56" s="724"/>
      <c r="B56" s="724"/>
      <c r="C56" s="724"/>
      <c r="D56" s="724"/>
      <c r="E56" s="724" t="s">
        <v>319</v>
      </c>
      <c r="F56" s="724"/>
      <c r="G56" s="724"/>
      <c r="H56" s="725"/>
      <c r="I56" s="793" t="s">
        <v>433</v>
      </c>
    </row>
    <row r="57" spans="1:9" ht="12.75">
      <c r="A57" s="726"/>
      <c r="B57" s="726"/>
      <c r="C57" s="726"/>
      <c r="D57" s="726" t="s">
        <v>7</v>
      </c>
      <c r="E57" s="726" t="s">
        <v>320</v>
      </c>
      <c r="F57" s="726" t="s">
        <v>321</v>
      </c>
      <c r="G57" s="726" t="s">
        <v>322</v>
      </c>
      <c r="H57" s="727" t="s">
        <v>323</v>
      </c>
      <c r="I57" s="794"/>
    </row>
    <row r="58" spans="1:9" ht="12.75">
      <c r="A58" s="726" t="s">
        <v>8</v>
      </c>
      <c r="B58" s="726" t="s">
        <v>1</v>
      </c>
      <c r="C58" s="726" t="s">
        <v>2</v>
      </c>
      <c r="D58" s="726" t="s">
        <v>324</v>
      </c>
      <c r="E58" s="726" t="s">
        <v>325</v>
      </c>
      <c r="F58" s="726" t="s">
        <v>326</v>
      </c>
      <c r="G58" s="726" t="s">
        <v>327</v>
      </c>
      <c r="H58" s="727" t="s">
        <v>328</v>
      </c>
      <c r="I58" s="794"/>
    </row>
    <row r="59" spans="1:9" ht="12.75">
      <c r="A59" s="726"/>
      <c r="B59" s="726"/>
      <c r="C59" s="726"/>
      <c r="D59" s="726"/>
      <c r="E59" s="726" t="s">
        <v>329</v>
      </c>
      <c r="F59" s="726"/>
      <c r="G59" s="726" t="s">
        <v>330</v>
      </c>
      <c r="H59" s="727"/>
      <c r="I59" s="794"/>
    </row>
    <row r="60" spans="1:9" ht="12.75">
      <c r="A60" s="728"/>
      <c r="B60" s="728"/>
      <c r="C60" s="728"/>
      <c r="D60" s="728"/>
      <c r="E60" s="728" t="s">
        <v>331</v>
      </c>
      <c r="F60" s="728"/>
      <c r="G60" s="728" t="s">
        <v>332</v>
      </c>
      <c r="H60" s="729"/>
      <c r="I60" s="795"/>
    </row>
    <row r="61" spans="1:9" ht="12.75">
      <c r="A61" s="730">
        <v>1</v>
      </c>
      <c r="B61" s="730">
        <v>2</v>
      </c>
      <c r="C61" s="730">
        <v>3</v>
      </c>
      <c r="D61" s="730">
        <v>4</v>
      </c>
      <c r="E61" s="730">
        <v>5</v>
      </c>
      <c r="F61" s="730">
        <v>6</v>
      </c>
      <c r="G61" s="730">
        <v>7</v>
      </c>
      <c r="H61" s="730">
        <v>8</v>
      </c>
      <c r="I61" s="731">
        <v>10</v>
      </c>
    </row>
    <row r="62" spans="1:9" ht="12.75">
      <c r="A62" s="784">
        <v>10</v>
      </c>
      <c r="B62" s="784">
        <v>854</v>
      </c>
      <c r="C62" s="784">
        <v>85403</v>
      </c>
      <c r="D62" s="787" t="s">
        <v>440</v>
      </c>
      <c r="E62" s="790" t="s">
        <v>439</v>
      </c>
      <c r="F62" s="790">
        <v>2016</v>
      </c>
      <c r="G62" s="781">
        <f>I62</f>
        <v>15000</v>
      </c>
      <c r="H62" s="732" t="s">
        <v>333</v>
      </c>
      <c r="I62" s="733">
        <f>SUM(I63:I65)</f>
        <v>15000</v>
      </c>
    </row>
    <row r="63" spans="1:9" ht="12.75">
      <c r="A63" s="785"/>
      <c r="B63" s="785"/>
      <c r="C63" s="785"/>
      <c r="D63" s="788"/>
      <c r="E63" s="791"/>
      <c r="F63" s="791"/>
      <c r="G63" s="782"/>
      <c r="H63" s="734" t="s">
        <v>334</v>
      </c>
      <c r="I63" s="737">
        <v>15000</v>
      </c>
    </row>
    <row r="64" spans="1:9" ht="25.5">
      <c r="A64" s="785"/>
      <c r="B64" s="785"/>
      <c r="C64" s="785"/>
      <c r="D64" s="788"/>
      <c r="E64" s="791"/>
      <c r="F64" s="791"/>
      <c r="G64" s="782"/>
      <c r="H64" s="736" t="s">
        <v>335</v>
      </c>
      <c r="I64" s="737"/>
    </row>
    <row r="65" spans="1:9" ht="12.75">
      <c r="A65" s="786"/>
      <c r="B65" s="786"/>
      <c r="C65" s="786"/>
      <c r="D65" s="789"/>
      <c r="E65" s="792"/>
      <c r="F65" s="792"/>
      <c r="G65" s="783"/>
      <c r="H65" s="734" t="s">
        <v>336</v>
      </c>
      <c r="I65" s="737">
        <v>0</v>
      </c>
    </row>
    <row r="66" spans="1:9" ht="12.75">
      <c r="A66" s="784">
        <v>11</v>
      </c>
      <c r="B66" s="784">
        <v>851</v>
      </c>
      <c r="C66" s="784">
        <v>85111</v>
      </c>
      <c r="D66" s="787" t="s">
        <v>380</v>
      </c>
      <c r="E66" s="790" t="s">
        <v>367</v>
      </c>
      <c r="F66" s="790">
        <v>2016</v>
      </c>
      <c r="G66" s="781">
        <v>369000</v>
      </c>
      <c r="H66" s="732" t="s">
        <v>333</v>
      </c>
      <c r="I66" s="733">
        <f>SUM(I67:I69)</f>
        <v>369000</v>
      </c>
    </row>
    <row r="67" spans="1:9" ht="12.75" customHeight="1">
      <c r="A67" s="785"/>
      <c r="B67" s="785"/>
      <c r="C67" s="785"/>
      <c r="D67" s="788"/>
      <c r="E67" s="791"/>
      <c r="F67" s="791"/>
      <c r="G67" s="782"/>
      <c r="H67" s="734" t="s">
        <v>334</v>
      </c>
      <c r="I67" s="735">
        <v>369000</v>
      </c>
    </row>
    <row r="68" spans="1:9" ht="25.5">
      <c r="A68" s="785"/>
      <c r="B68" s="785"/>
      <c r="C68" s="785"/>
      <c r="D68" s="788"/>
      <c r="E68" s="791"/>
      <c r="F68" s="791"/>
      <c r="G68" s="782"/>
      <c r="H68" s="736" t="s">
        <v>335</v>
      </c>
      <c r="I68" s="737">
        <v>0</v>
      </c>
    </row>
    <row r="69" spans="1:9" ht="12.75">
      <c r="A69" s="786"/>
      <c r="B69" s="786"/>
      <c r="C69" s="786"/>
      <c r="D69" s="789"/>
      <c r="E69" s="792"/>
      <c r="F69" s="792"/>
      <c r="G69" s="783"/>
      <c r="H69" s="734" t="s">
        <v>336</v>
      </c>
      <c r="I69" s="737">
        <v>0</v>
      </c>
    </row>
    <row r="70" spans="1:9" ht="12.75">
      <c r="A70" s="784">
        <v>12</v>
      </c>
      <c r="B70" s="784">
        <v>900</v>
      </c>
      <c r="C70" s="784">
        <v>90095</v>
      </c>
      <c r="D70" s="787" t="s">
        <v>441</v>
      </c>
      <c r="E70" s="790" t="s">
        <v>442</v>
      </c>
      <c r="F70" s="790">
        <v>2016</v>
      </c>
      <c r="G70" s="781">
        <f>I70</f>
        <v>67572</v>
      </c>
      <c r="H70" s="732" t="s">
        <v>333</v>
      </c>
      <c r="I70" s="733">
        <f>SUM(I71:I73)</f>
        <v>67572</v>
      </c>
    </row>
    <row r="71" spans="1:9" ht="12.75" customHeight="1">
      <c r="A71" s="785"/>
      <c r="B71" s="785"/>
      <c r="C71" s="785"/>
      <c r="D71" s="788"/>
      <c r="E71" s="791"/>
      <c r="F71" s="791"/>
      <c r="G71" s="782"/>
      <c r="H71" s="734" t="s">
        <v>334</v>
      </c>
      <c r="I71" s="735">
        <v>10136</v>
      </c>
    </row>
    <row r="72" spans="1:9" ht="12.75" customHeight="1">
      <c r="A72" s="785"/>
      <c r="B72" s="785"/>
      <c r="C72" s="785"/>
      <c r="D72" s="788"/>
      <c r="E72" s="791"/>
      <c r="F72" s="791"/>
      <c r="G72" s="782"/>
      <c r="H72" s="736" t="s">
        <v>335</v>
      </c>
      <c r="I72" s="737">
        <v>57436</v>
      </c>
    </row>
    <row r="73" spans="1:9" ht="12.75">
      <c r="A73" s="786"/>
      <c r="B73" s="786"/>
      <c r="C73" s="786"/>
      <c r="D73" s="789"/>
      <c r="E73" s="792"/>
      <c r="F73" s="792"/>
      <c r="G73" s="783"/>
      <c r="H73" s="734" t="s">
        <v>336</v>
      </c>
      <c r="I73" s="737">
        <v>0</v>
      </c>
    </row>
    <row r="74" spans="1:9" ht="12.75">
      <c r="A74" s="784">
        <v>13</v>
      </c>
      <c r="B74" s="784">
        <v>900</v>
      </c>
      <c r="C74" s="784">
        <v>90095</v>
      </c>
      <c r="D74" s="787" t="s">
        <v>443</v>
      </c>
      <c r="E74" s="790" t="s">
        <v>442</v>
      </c>
      <c r="F74" s="790">
        <v>2016</v>
      </c>
      <c r="G74" s="781">
        <f>I74</f>
        <v>208319</v>
      </c>
      <c r="H74" s="732" t="s">
        <v>333</v>
      </c>
      <c r="I74" s="733">
        <f>SUM(I75:I77)</f>
        <v>208319</v>
      </c>
    </row>
    <row r="75" spans="1:9" ht="12.75" customHeight="1">
      <c r="A75" s="785"/>
      <c r="B75" s="785"/>
      <c r="C75" s="785"/>
      <c r="D75" s="788"/>
      <c r="E75" s="791"/>
      <c r="F75" s="791"/>
      <c r="G75" s="782"/>
      <c r="H75" s="734" t="s">
        <v>334</v>
      </c>
      <c r="I75" s="735">
        <v>145823</v>
      </c>
    </row>
    <row r="76" spans="1:9" ht="12.75" customHeight="1">
      <c r="A76" s="785"/>
      <c r="B76" s="785"/>
      <c r="C76" s="785"/>
      <c r="D76" s="788"/>
      <c r="E76" s="791"/>
      <c r="F76" s="791"/>
      <c r="G76" s="782"/>
      <c r="H76" s="736" t="s">
        <v>335</v>
      </c>
      <c r="I76" s="737"/>
    </row>
    <row r="77" spans="1:9" ht="12.75">
      <c r="A77" s="786"/>
      <c r="B77" s="786"/>
      <c r="C77" s="786"/>
      <c r="D77" s="789"/>
      <c r="E77" s="792"/>
      <c r="F77" s="792"/>
      <c r="G77" s="783"/>
      <c r="H77" s="734" t="s">
        <v>336</v>
      </c>
      <c r="I77" s="737">
        <v>62496</v>
      </c>
    </row>
    <row r="78" spans="1:9" ht="21.75" customHeight="1">
      <c r="A78" s="784">
        <v>14</v>
      </c>
      <c r="B78" s="784">
        <v>900</v>
      </c>
      <c r="C78" s="784">
        <v>90095</v>
      </c>
      <c r="D78" s="787" t="s">
        <v>444</v>
      </c>
      <c r="E78" s="790" t="s">
        <v>442</v>
      </c>
      <c r="F78" s="790">
        <v>2016</v>
      </c>
      <c r="G78" s="781">
        <f>I78</f>
        <v>200000</v>
      </c>
      <c r="H78" s="732" t="s">
        <v>333</v>
      </c>
      <c r="I78" s="733">
        <f>SUM(I79:I81)</f>
        <v>200000</v>
      </c>
    </row>
    <row r="79" spans="1:9" ht="12.75" customHeight="1">
      <c r="A79" s="785"/>
      <c r="B79" s="785"/>
      <c r="C79" s="785"/>
      <c r="D79" s="788"/>
      <c r="E79" s="791"/>
      <c r="F79" s="791"/>
      <c r="G79" s="782"/>
      <c r="H79" s="734" t="s">
        <v>334</v>
      </c>
      <c r="I79" s="735">
        <v>30000</v>
      </c>
    </row>
    <row r="80" spans="1:9" ht="12.75" customHeight="1">
      <c r="A80" s="785"/>
      <c r="B80" s="785"/>
      <c r="C80" s="785"/>
      <c r="D80" s="788"/>
      <c r="E80" s="791"/>
      <c r="F80" s="791"/>
      <c r="G80" s="782"/>
      <c r="H80" s="736" t="s">
        <v>335</v>
      </c>
      <c r="I80" s="737">
        <v>170000</v>
      </c>
    </row>
    <row r="81" spans="1:9" ht="12.75">
      <c r="A81" s="786"/>
      <c r="B81" s="786"/>
      <c r="C81" s="786"/>
      <c r="D81" s="789"/>
      <c r="E81" s="792"/>
      <c r="F81" s="792"/>
      <c r="G81" s="783"/>
      <c r="H81" s="734" t="s">
        <v>336</v>
      </c>
      <c r="I81" s="737">
        <v>0</v>
      </c>
    </row>
    <row r="82" spans="1:9" ht="22.5" customHeight="1">
      <c r="A82" s="784">
        <v>15</v>
      </c>
      <c r="B82" s="784">
        <v>900</v>
      </c>
      <c r="C82" s="784">
        <v>90095</v>
      </c>
      <c r="D82" s="787" t="s">
        <v>445</v>
      </c>
      <c r="E82" s="790" t="s">
        <v>442</v>
      </c>
      <c r="F82" s="790">
        <v>2016</v>
      </c>
      <c r="G82" s="781">
        <f>I82</f>
        <v>100000</v>
      </c>
      <c r="H82" s="732" t="s">
        <v>333</v>
      </c>
      <c r="I82" s="733">
        <f>SUM(I83:I85)</f>
        <v>100000</v>
      </c>
    </row>
    <row r="83" spans="1:9" ht="12.75" customHeight="1">
      <c r="A83" s="785"/>
      <c r="B83" s="785"/>
      <c r="C83" s="785"/>
      <c r="D83" s="788"/>
      <c r="E83" s="791"/>
      <c r="F83" s="791"/>
      <c r="G83" s="782"/>
      <c r="H83" s="734" t="s">
        <v>334</v>
      </c>
      <c r="I83" s="735">
        <v>15000</v>
      </c>
    </row>
    <row r="84" spans="1:9" ht="12.75" customHeight="1">
      <c r="A84" s="785"/>
      <c r="B84" s="785"/>
      <c r="C84" s="785"/>
      <c r="D84" s="788"/>
      <c r="E84" s="791"/>
      <c r="F84" s="791"/>
      <c r="G84" s="782"/>
      <c r="H84" s="736" t="s">
        <v>335</v>
      </c>
      <c r="I84" s="737">
        <v>85000</v>
      </c>
    </row>
    <row r="85" spans="1:9" ht="12.75">
      <c r="A85" s="786"/>
      <c r="B85" s="786"/>
      <c r="C85" s="786"/>
      <c r="D85" s="789"/>
      <c r="E85" s="792"/>
      <c r="F85" s="792"/>
      <c r="G85" s="783"/>
      <c r="H85" s="734" t="s">
        <v>336</v>
      </c>
      <c r="I85" s="737">
        <v>0</v>
      </c>
    </row>
    <row r="86" spans="1:9" ht="12.75">
      <c r="A86" s="784">
        <v>16</v>
      </c>
      <c r="B86" s="784">
        <v>900</v>
      </c>
      <c r="C86" s="784">
        <v>90095</v>
      </c>
      <c r="D86" s="787" t="s">
        <v>446</v>
      </c>
      <c r="E86" s="790" t="s">
        <v>442</v>
      </c>
      <c r="F86" s="790">
        <v>2016</v>
      </c>
      <c r="G86" s="781">
        <f>I86</f>
        <v>41643</v>
      </c>
      <c r="H86" s="732" t="s">
        <v>333</v>
      </c>
      <c r="I86" s="733">
        <f>SUM(I87:I89)</f>
        <v>41643</v>
      </c>
    </row>
    <row r="87" spans="1:9" ht="12.75" customHeight="1">
      <c r="A87" s="785"/>
      <c r="B87" s="785"/>
      <c r="C87" s="785"/>
      <c r="D87" s="788"/>
      <c r="E87" s="791"/>
      <c r="F87" s="791"/>
      <c r="G87" s="782"/>
      <c r="H87" s="734" t="s">
        <v>334</v>
      </c>
      <c r="I87" s="735">
        <v>41643</v>
      </c>
    </row>
    <row r="88" spans="1:9" ht="12.75" customHeight="1">
      <c r="A88" s="785"/>
      <c r="B88" s="785"/>
      <c r="C88" s="785"/>
      <c r="D88" s="788"/>
      <c r="E88" s="791"/>
      <c r="F88" s="791"/>
      <c r="G88" s="782"/>
      <c r="H88" s="736" t="s">
        <v>335</v>
      </c>
      <c r="I88" s="737"/>
    </row>
    <row r="89" spans="1:9" ht="12.75">
      <c r="A89" s="786"/>
      <c r="B89" s="786"/>
      <c r="C89" s="786"/>
      <c r="D89" s="789"/>
      <c r="E89" s="792"/>
      <c r="F89" s="792"/>
      <c r="G89" s="783"/>
      <c r="H89" s="734" t="s">
        <v>336</v>
      </c>
      <c r="I89" s="737">
        <v>0</v>
      </c>
    </row>
    <row r="90" spans="1:9" ht="12.75">
      <c r="A90" s="798" t="s">
        <v>337</v>
      </c>
      <c r="B90" s="799"/>
      <c r="C90" s="799"/>
      <c r="D90" s="799"/>
      <c r="E90" s="800"/>
      <c r="F90" s="777">
        <v>2016</v>
      </c>
      <c r="G90" s="780">
        <f>G86+G82+G78+G74+G70+G66+G44+G40+G36+G24+G20+G16+G12+G28+G32+G62</f>
        <v>6983405</v>
      </c>
      <c r="H90" s="732" t="s">
        <v>333</v>
      </c>
      <c r="I90" s="733">
        <f>I91+I92+I93</f>
        <v>6983405</v>
      </c>
    </row>
    <row r="91" spans="1:9" ht="12.75" customHeight="1">
      <c r="A91" s="801"/>
      <c r="B91" s="802"/>
      <c r="C91" s="802"/>
      <c r="D91" s="802"/>
      <c r="E91" s="803"/>
      <c r="F91" s="778"/>
      <c r="G91" s="778"/>
      <c r="H91" s="744" t="s">
        <v>334</v>
      </c>
      <c r="I91" s="745">
        <f>I83+I79+I75+I71+I67+I45+I41+I37+I25+I21+I17+I13+I87+I63+I29+I33</f>
        <v>3505013</v>
      </c>
    </row>
    <row r="92" spans="1:9" ht="12.75" customHeight="1">
      <c r="A92" s="801"/>
      <c r="B92" s="802"/>
      <c r="C92" s="802"/>
      <c r="D92" s="802"/>
      <c r="E92" s="803"/>
      <c r="F92" s="778"/>
      <c r="G92" s="778"/>
      <c r="H92" s="746" t="s">
        <v>335</v>
      </c>
      <c r="I92" s="745">
        <f>I84+I80+I76+I72+I68+I46+I42+I38+I26+I22+I18+I14+I88+I64+I30+I34</f>
        <v>2984896</v>
      </c>
    </row>
    <row r="93" spans="1:9" ht="13.5">
      <c r="A93" s="804"/>
      <c r="B93" s="805"/>
      <c r="C93" s="805"/>
      <c r="D93" s="805"/>
      <c r="E93" s="806"/>
      <c r="F93" s="779"/>
      <c r="G93" s="779"/>
      <c r="H93" s="744" t="s">
        <v>336</v>
      </c>
      <c r="I93" s="745">
        <f>I85+I81+I77+I73+I69+I47+I43+I39+I27+I23+I19+I15+I89+I65+I31+I35</f>
        <v>493496</v>
      </c>
    </row>
    <row r="94" spans="1:9" ht="15">
      <c r="A94" s="715"/>
      <c r="B94" s="715"/>
      <c r="C94" s="715"/>
      <c r="D94" s="715"/>
      <c r="E94" s="715"/>
      <c r="F94" s="715"/>
      <c r="G94" s="715"/>
      <c r="H94" s="715"/>
      <c r="I94" s="715"/>
    </row>
    <row r="95" spans="1:9" ht="15">
      <c r="A95" s="715"/>
      <c r="B95" s="715"/>
      <c r="C95" s="715"/>
      <c r="D95" s="715"/>
      <c r="E95" s="715"/>
      <c r="F95" s="715"/>
      <c r="G95" s="715"/>
      <c r="H95" s="715"/>
      <c r="I95" s="715"/>
    </row>
    <row r="96" spans="1:9" ht="12.75" customHeight="1">
      <c r="A96" s="715"/>
      <c r="B96" s="715"/>
      <c r="C96" s="715"/>
      <c r="D96" s="715"/>
      <c r="E96" s="715"/>
      <c r="F96" s="715"/>
      <c r="G96" s="715"/>
      <c r="H96" s="715"/>
      <c r="I96" s="715"/>
    </row>
    <row r="97" spans="1:9" ht="15">
      <c r="A97" s="715"/>
      <c r="B97" s="715"/>
      <c r="C97" s="715"/>
      <c r="D97" s="715"/>
      <c r="E97" s="715"/>
      <c r="F97" s="715"/>
      <c r="G97" s="715"/>
      <c r="H97" s="715"/>
      <c r="I97" s="715"/>
    </row>
    <row r="98" spans="1:9" ht="15">
      <c r="A98" s="715"/>
      <c r="B98" s="715"/>
      <c r="C98" s="715"/>
      <c r="D98" s="715"/>
      <c r="E98" s="715"/>
      <c r="F98" s="715"/>
      <c r="G98" s="715"/>
      <c r="H98" s="715"/>
      <c r="I98" s="715"/>
    </row>
    <row r="99" spans="1:9" ht="15">
      <c r="A99" s="715"/>
      <c r="B99" s="715"/>
      <c r="C99" s="715"/>
      <c r="D99" s="715"/>
      <c r="E99" s="715"/>
      <c r="F99" s="715"/>
      <c r="G99" s="715"/>
      <c r="H99" s="715"/>
      <c r="I99" s="715"/>
    </row>
    <row r="100" spans="1:9" ht="13.5" customHeight="1">
      <c r="A100" s="715"/>
      <c r="B100" s="715"/>
      <c r="C100" s="715"/>
      <c r="D100" s="715"/>
      <c r="E100" s="715"/>
      <c r="F100" s="715"/>
      <c r="G100" s="715"/>
      <c r="H100" s="715"/>
      <c r="I100" s="715"/>
    </row>
    <row r="101" spans="1:9" ht="13.5" customHeight="1">
      <c r="A101" s="715"/>
      <c r="B101" s="715"/>
      <c r="C101" s="715"/>
      <c r="D101" s="715"/>
      <c r="E101" s="715"/>
      <c r="F101" s="715"/>
      <c r="G101" s="715"/>
      <c r="H101" s="715"/>
      <c r="I101" s="715"/>
    </row>
    <row r="102" spans="1:9" ht="13.5" customHeight="1">
      <c r="A102" s="715"/>
      <c r="B102" s="715"/>
      <c r="C102" s="715"/>
      <c r="D102" s="715"/>
      <c r="E102" s="715"/>
      <c r="F102" s="715"/>
      <c r="G102" s="715"/>
      <c r="H102" s="715"/>
      <c r="I102" s="715"/>
    </row>
    <row r="103" spans="1:9" ht="15">
      <c r="A103" s="715"/>
      <c r="B103" s="715"/>
      <c r="C103" s="715"/>
      <c r="D103" s="715"/>
      <c r="E103" s="715"/>
      <c r="F103" s="715"/>
      <c r="G103" s="715"/>
      <c r="H103" s="715"/>
      <c r="I103" s="715"/>
    </row>
    <row r="104" spans="1:9" ht="15">
      <c r="A104" s="715"/>
      <c r="B104" s="715"/>
      <c r="C104" s="715"/>
      <c r="D104" s="715"/>
      <c r="E104" s="715"/>
      <c r="F104" s="715"/>
      <c r="G104" s="715"/>
      <c r="H104" s="715"/>
      <c r="I104" s="715"/>
    </row>
    <row r="105" spans="1:9" ht="15">
      <c r="A105" s="715"/>
      <c r="B105" s="715"/>
      <c r="C105" s="715"/>
      <c r="D105" s="715"/>
      <c r="E105" s="715"/>
      <c r="F105" s="715"/>
      <c r="G105" s="715"/>
      <c r="H105" s="715"/>
      <c r="I105" s="715"/>
    </row>
    <row r="113" ht="12.75">
      <c r="F113" s="5" t="s">
        <v>471</v>
      </c>
    </row>
  </sheetData>
  <sheetProtection/>
  <mergeCells count="121">
    <mergeCell ref="G70:G73"/>
    <mergeCell ref="G74:G77"/>
    <mergeCell ref="G78:G81"/>
    <mergeCell ref="A90:E93"/>
    <mergeCell ref="E40:E43"/>
    <mergeCell ref="F40:F43"/>
    <mergeCell ref="G40:G43"/>
    <mergeCell ref="D44:D47"/>
    <mergeCell ref="E44:E47"/>
    <mergeCell ref="D66:D69"/>
    <mergeCell ref="A36:A39"/>
    <mergeCell ref="B36:B39"/>
    <mergeCell ref="C36:C39"/>
    <mergeCell ref="D36:D39"/>
    <mergeCell ref="E36:E39"/>
    <mergeCell ref="G66:G69"/>
    <mergeCell ref="C44:C47"/>
    <mergeCell ref="A66:A69"/>
    <mergeCell ref="B66:B69"/>
    <mergeCell ref="C66:C69"/>
    <mergeCell ref="F44:F47"/>
    <mergeCell ref="G44:G47"/>
    <mergeCell ref="E32:E35"/>
    <mergeCell ref="F32:F35"/>
    <mergeCell ref="G32:G35"/>
    <mergeCell ref="B32:B35"/>
    <mergeCell ref="G20:G23"/>
    <mergeCell ref="F36:F39"/>
    <mergeCell ref="G36:G39"/>
    <mergeCell ref="E24:E27"/>
    <mergeCell ref="F24:F27"/>
    <mergeCell ref="G24:G27"/>
    <mergeCell ref="E28:E31"/>
    <mergeCell ref="E16:E19"/>
    <mergeCell ref="F16:F19"/>
    <mergeCell ref="F28:F31"/>
    <mergeCell ref="G28:G31"/>
    <mergeCell ref="G16:G19"/>
    <mergeCell ref="A20:A23"/>
    <mergeCell ref="B20:B23"/>
    <mergeCell ref="C20:C23"/>
    <mergeCell ref="E20:E23"/>
    <mergeCell ref="F20:F23"/>
    <mergeCell ref="B16:B19"/>
    <mergeCell ref="C16:C19"/>
    <mergeCell ref="D16:D19"/>
    <mergeCell ref="D20:D23"/>
    <mergeCell ref="D24:D27"/>
    <mergeCell ref="A28:A31"/>
    <mergeCell ref="C24:C27"/>
    <mergeCell ref="B28:B31"/>
    <mergeCell ref="C28:C31"/>
    <mergeCell ref="D28:D31"/>
    <mergeCell ref="A12:A15"/>
    <mergeCell ref="B12:B15"/>
    <mergeCell ref="A40:A43"/>
    <mergeCell ref="B40:B43"/>
    <mergeCell ref="C40:C43"/>
    <mergeCell ref="A44:A47"/>
    <mergeCell ref="B44:B47"/>
    <mergeCell ref="A24:A27"/>
    <mergeCell ref="B24:B27"/>
    <mergeCell ref="A16:A19"/>
    <mergeCell ref="G12:G15"/>
    <mergeCell ref="I56:I60"/>
    <mergeCell ref="A32:A35"/>
    <mergeCell ref="C32:C35"/>
    <mergeCell ref="D32:D35"/>
    <mergeCell ref="G1:I1"/>
    <mergeCell ref="G2:I2"/>
    <mergeCell ref="G3:I3"/>
    <mergeCell ref="A4:I4"/>
    <mergeCell ref="I6:I10"/>
    <mergeCell ref="B62:B65"/>
    <mergeCell ref="C62:C65"/>
    <mergeCell ref="D62:D65"/>
    <mergeCell ref="E62:E65"/>
    <mergeCell ref="F62:F65"/>
    <mergeCell ref="C12:C15"/>
    <mergeCell ref="D12:D15"/>
    <mergeCell ref="E12:E15"/>
    <mergeCell ref="F12:F15"/>
    <mergeCell ref="D40:D43"/>
    <mergeCell ref="G62:G65"/>
    <mergeCell ref="E66:E69"/>
    <mergeCell ref="F66:F69"/>
    <mergeCell ref="A70:A73"/>
    <mergeCell ref="B70:B73"/>
    <mergeCell ref="C70:C73"/>
    <mergeCell ref="D70:D73"/>
    <mergeCell ref="E70:E73"/>
    <mergeCell ref="F70:F73"/>
    <mergeCell ref="A62:A65"/>
    <mergeCell ref="A74:A77"/>
    <mergeCell ref="B74:B77"/>
    <mergeCell ref="C74:C77"/>
    <mergeCell ref="D74:D77"/>
    <mergeCell ref="E74:E77"/>
    <mergeCell ref="F74:F77"/>
    <mergeCell ref="A78:A81"/>
    <mergeCell ref="B78:B81"/>
    <mergeCell ref="C78:C81"/>
    <mergeCell ref="D78:D81"/>
    <mergeCell ref="E78:E81"/>
    <mergeCell ref="F78:F81"/>
    <mergeCell ref="A82:A85"/>
    <mergeCell ref="B82:B85"/>
    <mergeCell ref="C82:C85"/>
    <mergeCell ref="D82:D85"/>
    <mergeCell ref="E82:E85"/>
    <mergeCell ref="F82:F85"/>
    <mergeCell ref="F90:F93"/>
    <mergeCell ref="G90:G93"/>
    <mergeCell ref="G82:G85"/>
    <mergeCell ref="A86:A89"/>
    <mergeCell ref="B86:B89"/>
    <mergeCell ref="C86:C89"/>
    <mergeCell ref="D86:D89"/>
    <mergeCell ref="E86:E89"/>
    <mergeCell ref="F86:F89"/>
    <mergeCell ref="G86:G89"/>
  </mergeCells>
  <printOptions/>
  <pageMargins left="0.15748031496062992" right="0.31496062992125984" top="0.2362204724409449" bottom="0.8267716535433072" header="0.31496062992125984" footer="0.7086614173228347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Świdwinie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Buniak</dc:creator>
  <cp:keywords/>
  <dc:description/>
  <cp:lastModifiedBy>AniaB</cp:lastModifiedBy>
  <cp:lastPrinted>2015-11-12T13:29:26Z</cp:lastPrinted>
  <dcterms:created xsi:type="dcterms:W3CDTF">2007-10-30T07:10:39Z</dcterms:created>
  <dcterms:modified xsi:type="dcterms:W3CDTF">2015-12-17T06:55:18Z</dcterms:modified>
  <cp:category/>
  <cp:version/>
  <cp:contentType/>
  <cp:contentStatus/>
</cp:coreProperties>
</file>