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35" activeTab="0"/>
  </bookViews>
  <sheets>
    <sheet name="Dochody" sheetId="1" r:id="rId1"/>
    <sheet name="Wydatki" sheetId="2" r:id="rId2"/>
    <sheet name="Przychody i rozchody" sheetId="3" r:id="rId3"/>
    <sheet name="Limity_inwestycji" sheetId="4" r:id="rId4"/>
    <sheet name="Wydatki z funduszy UE" sheetId="5" r:id="rId5"/>
    <sheet name="Rachunek dochodów własnych" sheetId="6" r:id="rId6"/>
    <sheet name="Fundusze" sheetId="7" r:id="rId7"/>
    <sheet name="Dotacje podmiotowe" sheetId="8" r:id="rId8"/>
    <sheet name="Zadania zlecone" sheetId="9" r:id="rId9"/>
    <sheet name="Porozumienia" sheetId="10" r:id="rId10"/>
    <sheet name="Dług publiczny" sheetId="11" r:id="rId11"/>
  </sheets>
  <definedNames/>
  <calcPr fullCalcOnLoad="1"/>
</workbook>
</file>

<file path=xl/sharedStrings.xml><?xml version="1.0" encoding="utf-8"?>
<sst xmlns="http://schemas.openxmlformats.org/spreadsheetml/2006/main" count="1811" uniqueCount="618">
  <si>
    <t>2013r.</t>
  </si>
  <si>
    <t>2012r.</t>
  </si>
  <si>
    <t>Załącznik Nr 1 do uchwały</t>
  </si>
  <si>
    <t xml:space="preserve"> Rady Powiatu w Świdwinie</t>
  </si>
  <si>
    <t xml:space="preserve">        </t>
  </si>
  <si>
    <t>w złotych</t>
  </si>
  <si>
    <t>Dział</t>
  </si>
  <si>
    <t>Rozdział</t>
  </si>
  <si>
    <t>§</t>
  </si>
  <si>
    <t xml:space="preserve">Kwota </t>
  </si>
  <si>
    <t>0 10</t>
  </si>
  <si>
    <t>ROLNICTWO I ŁOWIECTWO</t>
  </si>
  <si>
    <t>0 1005</t>
  </si>
  <si>
    <t>Prace geodezyjno - urządzeniowe na potrzeby rolnictwa</t>
  </si>
  <si>
    <t>TRANSPORT I ŁĄCZNOŚĆ</t>
  </si>
  <si>
    <t>Drogi publiczne powiatowe</t>
  </si>
  <si>
    <t>0 750</t>
  </si>
  <si>
    <t>0 970</t>
  </si>
  <si>
    <t>Wpływy z różnych dochodów</t>
  </si>
  <si>
    <t>GOSPODARKA MIESZKANIOWA</t>
  </si>
  <si>
    <t>Gospodarka gruntami i nieruchomościami</t>
  </si>
  <si>
    <t>0 470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</si>
  <si>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</si>
  <si>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</si>
  <si>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</si>
  <si>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</si>
  <si>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</si>
  <si>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</si>
  <si>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</si>
  <si>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0 420</t>
  </si>
  <si>
    <t>Wpływy z opłaty komunikacyjnej</t>
  </si>
  <si>
    <t>0 920</t>
  </si>
  <si>
    <t>Pozostałe odsetki</t>
  </si>
  <si>
    <t>Komisje poborowe</t>
  </si>
  <si>
    <t>BEZPIECZEŃSTWO PUBLICZNE I OCHRONA</t>
  </si>
  <si>
    <t>PRZECIWPOŻAROWA</t>
  </si>
  <si>
    <t>Komendy powiatowe Państwowej Straży Pożarnej</t>
  </si>
  <si>
    <t>DOCHODY OD OSÓB PRAWNYCH, OD OSÓB FIZYCZNYCH</t>
  </si>
  <si>
    <t>I OD INNYCH JEDN. NIEPOSIADAJĄCYCH OSOBOWOŚCI</t>
  </si>
  <si>
    <t>PRAWNEJ ORAZ WYDATKI ZWIĄZANE Z ICH POBOREM</t>
  </si>
  <si>
    <t>0 010</t>
  </si>
  <si>
    <t>Podatek dochodowy od osób fizycznych</t>
  </si>
  <si>
    <t>0 020</t>
  </si>
  <si>
    <t>Podatek dochodowy od osób prawnych</t>
  </si>
  <si>
    <t>RÓŻNE ROZLICZENIA</t>
  </si>
  <si>
    <t>Część oświatowa subwencji ogólnej dla jedn.sam.terytorialnego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</si>
  <si>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</si>
  <si>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</si>
  <si>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</si>
  <si>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</si>
  <si>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 xml:space="preserve">Licea ogólnokształcące </t>
  </si>
  <si>
    <t>0 690</t>
  </si>
  <si>
    <t>Wpływy z różnych opłat</t>
  </si>
  <si>
    <t>0 830</t>
  </si>
  <si>
    <t>Wpływy z usług</t>
  </si>
  <si>
    <t xml:space="preserve">Szkoły zawodowe </t>
  </si>
  <si>
    <t xml:space="preserve"> 0 970</t>
  </si>
  <si>
    <t>OCHRONA ZDROWIA</t>
  </si>
  <si>
    <t>Składki na ubezpieczenie zdrowotne oraz świadczenia dla osób</t>
  </si>
  <si>
    <t>nieobjętych obowiązkiem ubezpieczenia zdrowotnego</t>
  </si>
  <si>
    <t>POMOC SPOŁECZNA</t>
  </si>
  <si>
    <t>Placówki opiekuńczo - wychowawcze</t>
  </si>
  <si>
    <t>Domy pomocy społecznej</t>
  </si>
  <si>
    <t>Rodziny zastępcze</t>
  </si>
  <si>
    <t>POZOSTAŁE ZADANIA W ZAKRESIE POLITYKI</t>
  </si>
  <si>
    <t>SPOŁECZNEJ</t>
  </si>
  <si>
    <t>Zespoły ds. orzekania o niepełnosprawności</t>
  </si>
  <si>
    <t xml:space="preserve">Fundusz Pracy                    </t>
  </si>
  <si>
    <t>EDUKACYJNA OPIEKA WYCHOWAWCZA</t>
  </si>
  <si>
    <t>Specjalne ośrodki szkolno - wychowawcze</t>
  </si>
  <si>
    <t>0 680</t>
  </si>
  <si>
    <t xml:space="preserve"> 0 690</t>
  </si>
  <si>
    <t>Internaty i bursy szkolne</t>
  </si>
  <si>
    <t>Domy wczasów dziecięcych</t>
  </si>
  <si>
    <t>Załącznik Nr 2 do uchwały</t>
  </si>
  <si>
    <t>WYDATKI BUDŻETU POWIATU W ŚWIDWINIE</t>
  </si>
  <si>
    <t>z tego:</t>
  </si>
  <si>
    <t>w tym:</t>
  </si>
  <si>
    <t xml:space="preserve">Nazwa </t>
  </si>
  <si>
    <t>Plan</t>
  </si>
  <si>
    <t>Wynagro-</t>
  </si>
  <si>
    <t>Pochodne</t>
  </si>
  <si>
    <t>Wydatki</t>
  </si>
  <si>
    <t>bieżące</t>
  </si>
  <si>
    <t xml:space="preserve">dzenia </t>
  </si>
  <si>
    <t>od wyna-</t>
  </si>
  <si>
    <t>rzeczowe</t>
  </si>
  <si>
    <t>Dotacje</t>
  </si>
  <si>
    <t>majątkowe</t>
  </si>
  <si>
    <t>( 5 + 11 )</t>
  </si>
  <si>
    <t>grodzeń</t>
  </si>
  <si>
    <t>długu</t>
  </si>
  <si>
    <t>0 20</t>
  </si>
  <si>
    <t>LEŚNICTWO</t>
  </si>
  <si>
    <t>0 2002</t>
  </si>
  <si>
    <t>Nadzór nad gospodarką leśną</t>
  </si>
  <si>
    <t>Prace geodezyjne i kartograficzne(nieinwestycyjne )</t>
  </si>
  <si>
    <t>Rady powiatów</t>
  </si>
  <si>
    <t>Promocja jednostek samorządu terytorialnego</t>
  </si>
  <si>
    <t>OBSŁUGA DŁUGU PUBLICZNEGO</t>
  </si>
  <si>
    <t>Obsługa kredytów jedn.sam.terytorialnego</t>
  </si>
  <si>
    <t>Rezerwy ogólne i celowe</t>
  </si>
  <si>
    <t xml:space="preserve"> - rezerwa ogólna</t>
  </si>
  <si>
    <t>Szkoły podstawowe specjalne</t>
  </si>
  <si>
    <t>Specjalny Ośrodek Szkolno - Wychowawczy Sławoborze</t>
  </si>
  <si>
    <t>Gimnazja specjalne</t>
  </si>
  <si>
    <t>Licea ogólnokształcące</t>
  </si>
  <si>
    <t>Zespół Szkół Połczyn Zdrój</t>
  </si>
  <si>
    <t>Zespół Szkół Ponadgimnazjalnych Świdwin</t>
  </si>
  <si>
    <t>Prywatne LO Świdwin</t>
  </si>
  <si>
    <t>Licea profilowane</t>
  </si>
  <si>
    <t>Zespół Szkół Ponadgimnazjalnych Połczyn Zdrój</t>
  </si>
  <si>
    <t>Zespół Szkół Rolniczych CKP Świdwin</t>
  </si>
  <si>
    <t>Szkoły zawodowe</t>
  </si>
  <si>
    <t>Prywatne Policealne Studium Świdwin</t>
  </si>
  <si>
    <t>Policealne Studium ZDZ Połczyn Zdrój</t>
  </si>
  <si>
    <t>Dokształcanie i doskonalenie nauczycieli</t>
  </si>
  <si>
    <r>
      <t xml:space="preserve">Starostwo Powiatowe </t>
    </r>
    <r>
      <rPr>
        <sz val="11"/>
        <rFont val="Times New Roman"/>
        <family val="1"/>
      </rPr>
      <t xml:space="preserve">  (30% w dyspozycji ZP )</t>
    </r>
  </si>
  <si>
    <t>Pozostała działalność</t>
  </si>
  <si>
    <r>
      <t xml:space="preserve">Starostwo Powiatowe </t>
    </r>
    <r>
      <rPr>
        <sz val="11"/>
        <rFont val="Times New Roman"/>
        <family val="1"/>
      </rPr>
      <t xml:space="preserve"> ( komisje, ODZ )</t>
    </r>
  </si>
  <si>
    <t>Powiatowy Urząd Pracy Świdwin</t>
  </si>
  <si>
    <t>POWS "Dzieciowisko" Świdwin</t>
  </si>
  <si>
    <t>Powiatowe Centrum Pomocy Rodzinie  Świdwin (usamodziel)</t>
  </si>
  <si>
    <t>Starostwo Powiatowe</t>
  </si>
  <si>
    <t>Domy Pomocy Społecznej</t>
  </si>
  <si>
    <t>DPS Krzecko</t>
  </si>
  <si>
    <t>DPS Modrzewiec</t>
  </si>
  <si>
    <t xml:space="preserve">Powiatowe Centrum Pomocy Rodzinie  Świdwin </t>
  </si>
  <si>
    <t>Powiatowe centra pomocy rodzinie</t>
  </si>
  <si>
    <t>Powiatowe urzędy pracy</t>
  </si>
  <si>
    <t>Poradnie psychologiczno - pedagogiczne</t>
  </si>
  <si>
    <t>Poradnia Psychologiczno - Pedagogiczna Połczyn Zdrój</t>
  </si>
  <si>
    <t>Poradnia Psychologiczno - Pedagogiczna Świdwin</t>
  </si>
  <si>
    <t xml:space="preserve">Internaty i bursy szkolne </t>
  </si>
  <si>
    <t>DWD Połczyn Zdrój</t>
  </si>
  <si>
    <t>Dom Pracy Twórczej Rzepczyno</t>
  </si>
  <si>
    <t xml:space="preserve">Dokształcanie i doskonalenie nauczycieli </t>
  </si>
  <si>
    <r>
      <t>Starostwo  Powiatowe</t>
    </r>
    <r>
      <rPr>
        <sz val="11"/>
        <rFont val="Times New Roman"/>
        <family val="1"/>
      </rPr>
      <t xml:space="preserve"> ( stypendia Starosty )</t>
    </r>
  </si>
  <si>
    <t>KULTURA I OCHRONA DZIEDZICTWA NARODOWEGO</t>
  </si>
  <si>
    <t>Biblioteki</t>
  </si>
  <si>
    <t>KULTURA FIZYCZNA I SPORT</t>
  </si>
  <si>
    <t xml:space="preserve">Pozostała działalność </t>
  </si>
  <si>
    <t>OGÓŁEM  WYDATKI</t>
  </si>
  <si>
    <t>Załącznik Nr 3 do uchwały</t>
  </si>
  <si>
    <t>Planowane wydatki</t>
  </si>
  <si>
    <t>Jednostka</t>
  </si>
  <si>
    <t>Nazwa zadania</t>
  </si>
  <si>
    <t xml:space="preserve">Łączne </t>
  </si>
  <si>
    <t>organizacyjna</t>
  </si>
  <si>
    <t>Lp.</t>
  </si>
  <si>
    <t xml:space="preserve">inwestycyjnego </t>
  </si>
  <si>
    <t>realizująca program</t>
  </si>
  <si>
    <t>finansowe</t>
  </si>
  <si>
    <t>2009r.</t>
  </si>
  <si>
    <t>lub koordynująca</t>
  </si>
  <si>
    <t>wykonanie programu</t>
  </si>
  <si>
    <t>Powiatowy Zarząd Dróg w Świdwinie</t>
  </si>
  <si>
    <t>RAZEM</t>
  </si>
  <si>
    <t>Rozbudowa budynku szkoły przy ul. Kościuszki w Świdwinie</t>
  </si>
  <si>
    <t>Zespół Opieki Zdrowotnej w Połczynie Zdroju</t>
  </si>
  <si>
    <t>OGÓŁEM</t>
  </si>
  <si>
    <t>x</t>
  </si>
  <si>
    <t>2007 r.</t>
  </si>
  <si>
    <t>2008 r.</t>
  </si>
  <si>
    <t>2009 r.</t>
  </si>
  <si>
    <t>Treść</t>
  </si>
  <si>
    <t xml:space="preserve">Klasyfikacja </t>
  </si>
  <si>
    <t>Przychody ogółem:</t>
  </si>
  <si>
    <t>1.</t>
  </si>
  <si>
    <t>Kredyty</t>
  </si>
  <si>
    <t>§ 952</t>
  </si>
  <si>
    <t>2.</t>
  </si>
  <si>
    <t>Pożyczki</t>
  </si>
  <si>
    <t>3.</t>
  </si>
  <si>
    <t xml:space="preserve">Pożyczki na finansowanie zadań realizowanych </t>
  </si>
  <si>
    <t>§ 903</t>
  </si>
  <si>
    <t>z udziałem środków pochodzących z budżetu UE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</si>
  <si>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</si>
  <si>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</si>
  <si>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</si>
  <si>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</si>
  <si>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</si>
  <si>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</si>
  <si>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</si>
  <si>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</si>
  <si>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</si>
  <si>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</si>
  <si>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</si>
  <si>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</si>
  <si>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</si>
  <si>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</si>
  <si>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</si>
  <si>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</si>
  <si>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</si>
  <si>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</si>
  <si>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 xml:space="preserve">Spłaty pożyczek </t>
  </si>
  <si>
    <t>Spłaty pożyczek otrzymanych na finansowanie</t>
  </si>
  <si>
    <t>zadań realizowanych z udziałem środków pochodzących</t>
  </si>
  <si>
    <t>§ 963</t>
  </si>
  <si>
    <t>z budżetu UE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</si>
  <si>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</si>
  <si>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</si>
  <si>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</si>
  <si>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</si>
  <si>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</si>
  <si>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</si>
  <si>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</si>
  <si>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</si>
  <si>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Załącznik Nr 6 do uchwały</t>
  </si>
  <si>
    <t xml:space="preserve">Dochody i wydatki związane z realizacją zadań z zakresu administracji rządowej i innych zadań </t>
  </si>
  <si>
    <t>Nazwa</t>
  </si>
  <si>
    <t>ogółem</t>
  </si>
  <si>
    <t>wynagrodzenia</t>
  </si>
  <si>
    <t>pochodne od</t>
  </si>
  <si>
    <t>( 6+10 )</t>
  </si>
  <si>
    <t>wynagrodzeń</t>
  </si>
  <si>
    <t>Prace geodezyjna - urządzeniowe na potrzeby rolnictwa</t>
  </si>
  <si>
    <t>Powiatowy Urząd Pracy w Świdwinie</t>
  </si>
  <si>
    <t>Załącznik Nr 7 do uchwały</t>
  </si>
  <si>
    <t>Dochody i wydatki związane z realizacją zadań z zakresu administracji rządowej wykonywanych na podstawie</t>
  </si>
  <si>
    <t>Załącznik Nr 8 do uchwały</t>
  </si>
  <si>
    <t xml:space="preserve">Dochody i wydatki związane z realizacją zadań wykonywanych na podstawie porozumień (umów) </t>
  </si>
  <si>
    <t>Rozliczenia</t>
  </si>
  <si>
    <t>Stan środków</t>
  </si>
  <si>
    <t>z budżetem</t>
  </si>
  <si>
    <t>Wyszczególnienie</t>
  </si>
  <si>
    <t>z tytułu wpłat</t>
  </si>
  <si>
    <t>na początek</t>
  </si>
  <si>
    <t>na koniec roku</t>
  </si>
  <si>
    <t>nadwyżek środków</t>
  </si>
  <si>
    <t>roku</t>
  </si>
  <si>
    <t>I.</t>
  </si>
  <si>
    <t>Dom Wczasów Dziecięcych</t>
  </si>
  <si>
    <t>w Połczynie Zdroju (r.85410)</t>
  </si>
  <si>
    <t>Zespół Szkół Rolniczych CKP</t>
  </si>
  <si>
    <t>w Śwdiwinie (r.85410)</t>
  </si>
  <si>
    <t>w Połczynie Zdroju (r.85411)</t>
  </si>
  <si>
    <t>Załącznik Nr 10 do uchwały</t>
  </si>
  <si>
    <t xml:space="preserve">                             Nazwa instytucji</t>
  </si>
  <si>
    <t>Kwota dotacji</t>
  </si>
  <si>
    <t>Prywatne Liceum Ogólnokształcące w Świdwinie</t>
  </si>
  <si>
    <t>Policealne Studium ZDZ w Połczynie Zdroju</t>
  </si>
  <si>
    <t>Załącznik Nr 11 do uchwały</t>
  </si>
  <si>
    <t>Ogółem kwota</t>
  </si>
  <si>
    <t>dotacji</t>
  </si>
  <si>
    <t>Promocja powiatu</t>
  </si>
  <si>
    <t>Kultura fizyczna i sport</t>
  </si>
  <si>
    <t>Plan przychodów i wydatków Powiatowego Funduszu</t>
  </si>
  <si>
    <t>Ochrony Środowiska i Gospodarki Wodnej</t>
  </si>
  <si>
    <t>Stan środków obrotowych na początek roku</t>
  </si>
  <si>
    <t xml:space="preserve">II. </t>
  </si>
  <si>
    <t>Przychody</t>
  </si>
  <si>
    <t>III.</t>
  </si>
  <si>
    <t>Wydatki bieżące, w tym:</t>
  </si>
  <si>
    <t xml:space="preserve">2. </t>
  </si>
  <si>
    <t>Wydatki inwestycyjne</t>
  </si>
  <si>
    <t>VI.</t>
  </si>
  <si>
    <t>Stan środków obrotowych na koniec roku</t>
  </si>
  <si>
    <t>Gospodarki Zasobem Geodezyjnym i Kartograficznym</t>
  </si>
  <si>
    <t>Przewidywane wykonanie</t>
  </si>
  <si>
    <t>2010 r.</t>
  </si>
  <si>
    <t>2011 r.</t>
  </si>
  <si>
    <t>A. DOCHODY:</t>
  </si>
  <si>
    <t>B. WYDATKI:</t>
  </si>
  <si>
    <t xml:space="preserve">    - wydatki bieżące,</t>
  </si>
  <si>
    <t>C. NADWYŻKA/DEFICYT (A - B)</t>
  </si>
  <si>
    <t>D. FINANSOWANIE  (D1 - D2)</t>
  </si>
  <si>
    <t>D1. Przychody ogółem:</t>
  </si>
  <si>
    <t>D2. Rozchody ogółem:</t>
  </si>
  <si>
    <t>E. UMORZENIE POŻYCZKI</t>
  </si>
  <si>
    <t xml:space="preserve"> 1) wyemitowane papiery wartościowe, </t>
  </si>
  <si>
    <t xml:space="preserve"> 2) zaciągnięte kredyty,</t>
  </si>
  <si>
    <t xml:space="preserve"> 3) zaciągnięte pożyczki,</t>
  </si>
  <si>
    <t xml:space="preserve">      a) kredyty,</t>
  </si>
  <si>
    <t xml:space="preserve">      b) pożyczki,</t>
  </si>
  <si>
    <t xml:space="preserve">      c) emitowane papiery wartościowe,</t>
  </si>
  <si>
    <t xml:space="preserve">G. Wskaźnik długu do dochodu </t>
  </si>
  <si>
    <t xml:space="preserve"> 3) potenc. spłaty udzielonych poręczeń
     z należnymi odsetkami,</t>
  </si>
  <si>
    <t>Dochody bieżące</t>
  </si>
  <si>
    <t>Dochody majątkowe</t>
  </si>
  <si>
    <t>0 870</t>
  </si>
  <si>
    <t xml:space="preserve">Wpływy ze sprzedaży składników majątkowych </t>
  </si>
  <si>
    <t xml:space="preserve">Dotacje rozwojowe </t>
  </si>
  <si>
    <t xml:space="preserve">OGÓŁEM  DOCHODY </t>
  </si>
  <si>
    <t>Źródła dochodów</t>
  </si>
  <si>
    <t>Dotacje celowe otrzymane z budżetu państwa na zadania bieżące z zakresu</t>
  </si>
  <si>
    <t>administracji rządowej oraz inne zadania zlecone ustawami realizowane przez powiat</t>
  </si>
  <si>
    <t>Dochody z najmu i dzierżawy składników majątkowych Skarbu Państwa,</t>
  </si>
  <si>
    <t>jednostek samorządu terytorialnego lub innych jednostek zaliczanych do sektora</t>
  </si>
  <si>
    <t>finansów publicznych oraz umów o podobnym charakterze</t>
  </si>
  <si>
    <t>Wpływy z opłat za zarząd, użytkowanie i użytkowanie wieczyste nieruchomości</t>
  </si>
  <si>
    <t>Dochody jednostek samorządu terytorialnego związane z realizacją zadań z zakresu</t>
  </si>
  <si>
    <t>administracji rządowej oraz innych zadań zleconych ustawami</t>
  </si>
  <si>
    <t xml:space="preserve">Środki pochodzące z Norweskiego Mechanizmu Finansowego, Mechanizmu Finansowego </t>
  </si>
  <si>
    <t>Europejskiego Obszaru Gospodarczego oraz Szwajcarskiego Mechanizmu Finansowego</t>
  </si>
  <si>
    <t>przeznaczone na finansowanie zadań realizowanych przez jednostki sektora</t>
  </si>
  <si>
    <t>Dotacje celowe otrzymane z budżetu państwa na zadania bieżące realizowane</t>
  </si>
  <si>
    <t>przez powiat na podstawie porozumień z organami administracji rządowej</t>
  </si>
  <si>
    <t>Wpływy od rodziców z tytułu odpłatności za utrzymanie dzieci (wychowanków)</t>
  </si>
  <si>
    <t>w placówkach opiekuńczo - wychowawczych</t>
  </si>
  <si>
    <t>Dotacje celowe otrzymane z gminy na zadania bieżące realizowane na podstawie</t>
  </si>
  <si>
    <t>porozumień (umów) między jednostkami samorządu terytorialnego</t>
  </si>
  <si>
    <t>Dotacje celowe otrzymane z powiatu na zadania bieżące realizowane na podstawie</t>
  </si>
  <si>
    <t>porozumień (umów ) między jednostkami samorządu terytorialnego</t>
  </si>
  <si>
    <t>Dotacje celowe otrzymane z budżetu państwa na realizację bieżących zadań własnych</t>
  </si>
  <si>
    <t xml:space="preserve"> powiatu</t>
  </si>
  <si>
    <t>Środki z Funduszu Pracy otrzymane przez powiat z przeznaczeniem na finansowanie</t>
  </si>
  <si>
    <t xml:space="preserve">kosztów wynagrodzenia i składek na ubezpieczenia społeczne pracowników </t>
  </si>
  <si>
    <t>powiatowego urzędu pracy</t>
  </si>
  <si>
    <t>Udziały powiatów w podatkach stanowiących dochód budżetu państwa</t>
  </si>
  <si>
    <t xml:space="preserve"> DOCHODY BUDŻETU  POWIATU W ŚWIDWINIE</t>
  </si>
  <si>
    <t>"Solary"</t>
  </si>
  <si>
    <t xml:space="preserve">Nadzór inwestorski </t>
  </si>
  <si>
    <t>"Rozbudowa szkoły ZSzP w Świdwinie"</t>
  </si>
  <si>
    <t>Komendy Powiatowe Policji</t>
  </si>
  <si>
    <t>Zarządzanie kryzysowe</t>
  </si>
  <si>
    <t>Młodzieżowy Ośrodek Wychow. W Rzepczynie</t>
  </si>
  <si>
    <t xml:space="preserve">Rehabilitacja zawodowa i społeczna osób </t>
  </si>
  <si>
    <t>niepełnosprawnych (Warsztaty Terapii Zajęciowej)</t>
  </si>
  <si>
    <t>Powiatowe urzędy pracy ( EFS)</t>
  </si>
  <si>
    <t>Młodzieżowy Ośrodek Wychowawczy w Rzepczynie</t>
  </si>
  <si>
    <t>Załącznik Nr 4 do uchwały</t>
  </si>
  <si>
    <t>Okres</t>
  </si>
  <si>
    <t>realizacji</t>
  </si>
  <si>
    <t>nakłady</t>
  </si>
  <si>
    <t>(w zł)</t>
  </si>
  <si>
    <t>Źródła</t>
  </si>
  <si>
    <t>finansowania</t>
  </si>
  <si>
    <t>2010r.</t>
  </si>
  <si>
    <t xml:space="preserve">po roku </t>
  </si>
  <si>
    <t>OGÓŁEM:</t>
  </si>
  <si>
    <t>środki JST</t>
  </si>
  <si>
    <t>kredyty, pożyczki i obligacje</t>
  </si>
  <si>
    <t>inne środki</t>
  </si>
  <si>
    <t>Starostwo Powiatowe w Świdwinie</t>
  </si>
  <si>
    <t>Montaż kolektorów słonecznych</t>
  </si>
  <si>
    <t>Zespół Szkół Rolniczych CKP w Świdwinie</t>
  </si>
  <si>
    <t>Zespół Szkół Ponadgimnazjalnych w Świdwinie</t>
  </si>
  <si>
    <t>Placówka OWS "Dzieciowisko" w Świdwinie</t>
  </si>
  <si>
    <t>Dom Pomocy Społecznej w Modrzewcu</t>
  </si>
  <si>
    <t>Dom Pomocy Społecznej w Krzecku</t>
  </si>
  <si>
    <t>Rozdz.</t>
  </si>
  <si>
    <t>Nazwa programu</t>
  </si>
  <si>
    <t>Nazwa projektu</t>
  </si>
  <si>
    <t>Lata realizacji projektu</t>
  </si>
  <si>
    <t>Wartość całkowita projektu
(w zł)</t>
  </si>
  <si>
    <t>Koszty kwalifikowane w ramach projektu
(w zł)</t>
  </si>
  <si>
    <t>Źródła finansowania w odniesieniu do kosztów kwalifikowanych</t>
  </si>
  <si>
    <t>Planowane płatności w latach w ramach projektu</t>
  </si>
  <si>
    <t>środki UE</t>
  </si>
  <si>
    <t xml:space="preserve">Rachunki dochodów własnych </t>
  </si>
  <si>
    <t>jednostek budżetowych:</t>
  </si>
  <si>
    <t xml:space="preserve">§ </t>
  </si>
  <si>
    <t>Dział 900 Rozdział 90011                                 Wyszczególnienie</t>
  </si>
  <si>
    <t>Dział 710 Rozdział 71030                                 Wyszczególnienie</t>
  </si>
  <si>
    <t>Przelewy redystrybucyjne</t>
  </si>
  <si>
    <t>Zakup materiałów i wyposażenia</t>
  </si>
  <si>
    <t>Zakup energii</t>
  </si>
  <si>
    <t>Zakup usług pozostałych</t>
  </si>
  <si>
    <t>Zakup usług dostępu do sieci Internet</t>
  </si>
  <si>
    <t>Opłaty z tyt.zakupu usług telekomunkacyjnych telefonii stacjonarnej</t>
  </si>
  <si>
    <t>Różne opłaty i składki</t>
  </si>
  <si>
    <t>Zakup materiałów papierniczych do sprzetu drukarskiego i urządzeń kserograficznych</t>
  </si>
  <si>
    <t>Zakup akcesoriów komputerowych, w tym programów i licencji</t>
  </si>
  <si>
    <t>Szkolenia pracowników</t>
  </si>
  <si>
    <t>Załącznik Nr 9 do uchwały</t>
  </si>
  <si>
    <t>Dotacje celowe na zadania własne powiatu realizowane przez podmioty</t>
  </si>
  <si>
    <t>BEZPIECZEŃSTWO PUBLICZNE I OCHRONA PRZECIWPOŻAROWA</t>
  </si>
  <si>
    <t>POZOSTAŁE ZADANIA W ZAKRESIE POLITYKI SPOŁECZNEJ</t>
  </si>
  <si>
    <t>Załącznik Nr 12 do uchwały</t>
  </si>
  <si>
    <t>Załącznik Nr 13 do uchwały</t>
  </si>
  <si>
    <t>Rehabilitacja zawodowa i społeczna osób niepełnosprawnych (Warsztaty Terapii Zajęciowej)</t>
  </si>
  <si>
    <t>Załącznik Nr 14 do uchwały</t>
  </si>
  <si>
    <t>RPO WZ</t>
  </si>
  <si>
    <t xml:space="preserve">OGÓŁEM </t>
  </si>
  <si>
    <t>NA 2009 ROK</t>
  </si>
  <si>
    <t>na 2009 rok</t>
  </si>
  <si>
    <t>na 2009r</t>
  </si>
  <si>
    <t>Dotacje celowe otrzymane z budżetu państwa na inwestycje i zakupy inwestycyjne</t>
  </si>
  <si>
    <t>z zakresu administracji rządowej oraz inne zadania zlecone ustawami realizowane</t>
  </si>
  <si>
    <t xml:space="preserve">przez powiat </t>
  </si>
  <si>
    <t>0 840</t>
  </si>
  <si>
    <t xml:space="preserve">Wpływy ze sprzedaży wyrobów </t>
  </si>
  <si>
    <t>0 2001</t>
  </si>
  <si>
    <t>Gospodarka leśna</t>
  </si>
  <si>
    <t xml:space="preserve">Powiatowy Zarząd Dróg w Świdwinie </t>
  </si>
  <si>
    <t>Środki otrzymane od pozostałych jednostek zaliczanych do sektora finansów</t>
  </si>
  <si>
    <t>publicznych na realizację zadań bieżących jednostek zaliczanych do  sektora</t>
  </si>
  <si>
    <t xml:space="preserve">finansów publicznych </t>
  </si>
  <si>
    <t>Dotacje rozwojowe</t>
  </si>
  <si>
    <t>Pozostała działaność</t>
  </si>
  <si>
    <t xml:space="preserve">Dotacje rozwojowe ( działanie 6.1.2 ) Powiatowy Urząd Pracy w Świdwinie </t>
  </si>
  <si>
    <t>Wsparcie szkolnoictwa zawodowego ( działanie 9.2 )</t>
  </si>
  <si>
    <t>Zaplanuj swoją karierę zawodową ( działanie 9.1.2)</t>
  </si>
  <si>
    <t>Plan przychodów i wydatków rachunku dochodów własnych jednostek budżetowych na 2009 rok</t>
  </si>
  <si>
    <t>za 2008 rok</t>
  </si>
  <si>
    <t>Plan na 2009 rok</t>
  </si>
  <si>
    <t>Dotacje podmiotowe w 2009 roku</t>
  </si>
  <si>
    <t>należące do sektora finansów publicznych w 2009 roku</t>
  </si>
  <si>
    <t>nienależące do sektora finansów publicznych w 2009 roku</t>
  </si>
  <si>
    <t>porozumień z organami administracji rzadowej w 2009 roku</t>
  </si>
  <si>
    <t>między jednostkami samorządu terytorialnego w 2009 roku</t>
  </si>
  <si>
    <t>Inne formy kształcenia osobno niewymienione</t>
  </si>
  <si>
    <t xml:space="preserve">Uzupełniające LO w Świdwinie </t>
  </si>
  <si>
    <t xml:space="preserve">Powiatowe Centrum Pomocy Rodzinie w Świdwinie </t>
  </si>
  <si>
    <t>Pozostała działalność ( odprawa emerytalna)</t>
  </si>
  <si>
    <t>Lepsza przyszłość (działanie  9.1.2)</t>
  </si>
  <si>
    <t>Wsparcie szkolnictwa zawodowego(działanie 9.2)</t>
  </si>
  <si>
    <t>Odprawa emerytalna  (Poradnia PP Świdwin)</t>
  </si>
  <si>
    <t xml:space="preserve">Wydatki </t>
  </si>
  <si>
    <t>na obsługę</t>
  </si>
  <si>
    <t>Sala przy ul.Mieszka I 17 a</t>
  </si>
  <si>
    <t xml:space="preserve">Środki na dofinansoanie własnych inwestycji  gmin, powiatów, samorzadów </t>
  </si>
  <si>
    <t>województw, pozyskane z innych źródeł</t>
  </si>
  <si>
    <t xml:space="preserve"> - rezerwa celowa - zarządzanie  kryzysowe</t>
  </si>
  <si>
    <t>Zaplanuj swoją karierę(działanie 9.1.2)</t>
  </si>
  <si>
    <t>Lepsza przyszłość( działanie 9.1.2 )</t>
  </si>
  <si>
    <t>finansów publicznych   ( 325.000 F.Norweskie )</t>
  </si>
  <si>
    <t xml:space="preserve">                      Przychody i rozchody budżetu w 2009 roku</t>
  </si>
  <si>
    <t xml:space="preserve">Różne, w tym określone ustawowo przychody </t>
  </si>
  <si>
    <t>funduszy celowych</t>
  </si>
  <si>
    <t>Dotacje przekazane z funduszy celowych na realizację</t>
  </si>
  <si>
    <t>zadan bieżących dla jedn.zaliczanych do sektora fin.pub.</t>
  </si>
  <si>
    <t>Zakup mat.papierniczych do sprzętu drukarskiego i ksero</t>
  </si>
  <si>
    <t xml:space="preserve">Zakup akcesoriów komupetrowych, w tym programów </t>
  </si>
  <si>
    <t>Wydatki inwestycyjne funduszy celowych</t>
  </si>
  <si>
    <t>Wydatki na zakupy inwestycyjne funduszy celowych</t>
  </si>
  <si>
    <t>Zakup usług remontowych</t>
  </si>
  <si>
    <t>Prywatne LO ZDZ w Połczynie Zdroju</t>
  </si>
  <si>
    <t>Prywatne Policealne Studium dla Dorosłych w Świdwinie</t>
  </si>
  <si>
    <t>Uzupełniające LO w Świdwinie</t>
  </si>
  <si>
    <t>zleconych odrębnymi ustawami w 2009 roku</t>
  </si>
  <si>
    <t>dotacje</t>
  </si>
  <si>
    <t>wydatki</t>
  </si>
  <si>
    <t>obrotowych</t>
  </si>
  <si>
    <t xml:space="preserve">    - dochody bieżące,</t>
  </si>
  <si>
    <t xml:space="preserve">    - dochody majątkowe</t>
  </si>
  <si>
    <t xml:space="preserve">    - wydatki majątkowe</t>
  </si>
  <si>
    <t xml:space="preserve"> D11. kredyty, w tym:</t>
  </si>
  <si>
    <t>D12.pożyczki, w tym:</t>
  </si>
  <si>
    <t>D121.zaciągnięte w związku z umową zawartą z podmiotem dysponujacym środkami, o których mowa w art..5 ust.3 ufp</t>
  </si>
  <si>
    <t>D1211.pożyczki na prefinansowanie programów i projektów zaciągniętych w związku z umową zawartą z podmiotem dysponującym środami, o których mowa w art..5 ust.3 ufp</t>
  </si>
  <si>
    <t>D13.spłata pożyczek udzielonych</t>
  </si>
  <si>
    <t>D14.nadwyżka z lat ubiegłych, w tym:</t>
  </si>
  <si>
    <t>D141.środki na pokrycie deficytu</t>
  </si>
  <si>
    <t>D15.obligacje jedn.samorządowych oraz związków komunalnych, w tym:</t>
  </si>
  <si>
    <t>D151.wyemitowane w związku z umową zawartą z podmiotem dysponujacym środkami, o których mowa w art..5 ust.3 ufp</t>
  </si>
  <si>
    <t>D16.prywatyzacja majątku jst</t>
  </si>
  <si>
    <t>D17.inne źródła, w tym:</t>
  </si>
  <si>
    <t>D171.środki na pokrycie deficytu</t>
  </si>
  <si>
    <t>D21. spłaty kredytów, w tym:</t>
  </si>
  <si>
    <t>D211 .zaciągniete w związku z umową zawartą z podmiotem dysponujacym środkami, o których mowa w art.5 ust. 3 ufp</t>
  </si>
  <si>
    <t>D111. zaciągniete w związku z umową zawartą z podmiotem dysponujacym środkami, o których mowa w art.5 ust. 3 ufp</t>
  </si>
  <si>
    <t>D221.zaciągnięte w związku z umową zawartą z podmiotem dysponujacym środkami, o których mowa w art..5 ust.3 ufp</t>
  </si>
  <si>
    <t>D2211.pożyczki na prefinansowanie programów i projektów zaciągniętych w związku z umową zawartą z podmiotem dysponującym środami, o których mowa w art..5 ust.3 ufp</t>
  </si>
  <si>
    <t>D23.pożyczki (udzielone)</t>
  </si>
  <si>
    <t>D24. lokaty w bankach</t>
  </si>
  <si>
    <t>D251.wyemitowane w związku z umową zawartą z podmiotem dysponujacym środkami, o których mowa w art..5 ust.3 ufp</t>
  </si>
  <si>
    <t>D26.inne cele</t>
  </si>
  <si>
    <t>F. DŁUG NA KONIEC ROKU(1+2+3+4+5+6):</t>
  </si>
  <si>
    <t xml:space="preserve"> 5) wymagalne zobowiązania, w tym:</t>
  </si>
  <si>
    <t>b) uznane za bezsporne przez właściwą jednostkę sektora finansów publicznych, będącą dłużnikiem</t>
  </si>
  <si>
    <t>a) wynikające z ustaw i orzeczeń sądów lub ostatecznych decyzji administracyjnych</t>
  </si>
  <si>
    <t xml:space="preserve"> 6) zobowiązania związane z umową zawartą z podmiotem dysponującym środkami, o których mowa w art..5 ust.3 ufp (a+b+c):</t>
  </si>
  <si>
    <t xml:space="preserve">     ((poz.35 (-) poz.43) / poz.1) %</t>
  </si>
  <si>
    <t>H. OBCIĄŻENIE ROCZNE BUDŻETU
   z tytułu spłaty zadłużenia (1+2+3+4+5+6):</t>
  </si>
  <si>
    <t xml:space="preserve"> 1)  spłaty rat kredytów(art..82ust.1pkt2i3ufp) z odsetkami,</t>
  </si>
  <si>
    <t xml:space="preserve"> 2)  spłaty rat pożyczek (art..82ust.1pkt2i3ufp) z odsetkami,</t>
  </si>
  <si>
    <t xml:space="preserve"> 4) wykup papierów wartościowych wyemitowanych przez j.s.t.(art..82ust.1pkt2i3ufp) z naleznymi odsetkami i dyskontem</t>
  </si>
  <si>
    <t xml:space="preserve"> 5) odsetki od kredytów i pożyczek oraz odsetki i dyskonto od papierów wat.wyemitowanych przez jst (art..82ust.1pkt2i3ufp)</t>
  </si>
  <si>
    <t>6) spłaty zobowiązań związanych z umową zawartą z podmiotem dysponującym środkami, o których mowa w art..5ust.3 ufp(a+b+c+d):</t>
  </si>
  <si>
    <t>a) spłaty rat kredytów z odsetkami,</t>
  </si>
  <si>
    <t>b) spłaty rat pożyczek z odsetkami,</t>
  </si>
  <si>
    <t>c) wykup papierów wartościowych z odsetaki i dyskontem</t>
  </si>
  <si>
    <t>d) potencjalne spłaty poręczeń i gwarancji udzielonych samorządowym osobom prawnym realizujacym zadania jst</t>
  </si>
  <si>
    <t>I. Wskaźnik rocznej spłaty łącznego zadłużenia  
do dochodu  ((poz. 46 / poz.1)%</t>
  </si>
  <si>
    <t>I. Wskaźnik rocznej spłaty zadłużenia  
do dochodu  ((poz.46(-)poz. 52) / poz.1) %</t>
  </si>
  <si>
    <t xml:space="preserve">D22.spłaty pożyczek, w tym:                 </t>
  </si>
  <si>
    <t>2014 r.</t>
  </si>
  <si>
    <t>2015r.</t>
  </si>
  <si>
    <t>2016r.</t>
  </si>
  <si>
    <t>2017 r.</t>
  </si>
  <si>
    <t>2018r.</t>
  </si>
  <si>
    <t>2019r.</t>
  </si>
  <si>
    <t>2020r.</t>
  </si>
  <si>
    <t xml:space="preserve">D25. wykup obligacji samorządowych, w tym: </t>
  </si>
  <si>
    <t>Prognoza łącznej kwoty długu publicznego POWIATU W ŚWIDWINIE na lata 2009 - 2020</t>
  </si>
  <si>
    <t>Wykonanie</t>
  </si>
  <si>
    <r>
      <t xml:space="preserve"> 4) przyjęte depozyty</t>
    </r>
    <r>
      <rPr>
        <b/>
        <vertAlign val="superscript"/>
        <sz val="8"/>
        <rFont val="Times New Roman"/>
        <family val="1"/>
      </rPr>
      <t>2)</t>
    </r>
    <r>
      <rPr>
        <b/>
        <sz val="8"/>
        <rFont val="Times New Roman"/>
        <family val="1"/>
      </rPr>
      <t>,</t>
    </r>
  </si>
  <si>
    <r>
      <t>G. Wska</t>
    </r>
    <r>
      <rPr>
        <b/>
        <sz val="8"/>
        <color indexed="8"/>
        <rFont val="Times New Roman"/>
        <family val="1"/>
      </rPr>
      <t>źnik łącznego długu do dochodu 
     ((poz.35 / poz.1) %</t>
    </r>
  </si>
  <si>
    <r>
      <t xml:space="preserve">1) </t>
    </r>
    <r>
      <rPr>
        <sz val="9"/>
        <rFont val="Times New Roman"/>
        <family val="1"/>
      </rPr>
      <t xml:space="preserve"> -  odpowiednie skreślić </t>
    </r>
  </si>
  <si>
    <r>
      <t xml:space="preserve">2) </t>
    </r>
    <r>
      <rPr>
        <sz val="9"/>
        <rFont val="Times New Roman"/>
        <family val="1"/>
      </rPr>
      <t xml:space="preserve"> -  depozyty przyjęte do budżetu </t>
    </r>
  </si>
  <si>
    <r>
      <t>3)</t>
    </r>
    <r>
      <rPr>
        <sz val="9"/>
        <rFont val="Times New Roman"/>
        <family val="1"/>
      </rPr>
      <t xml:space="preserve">  - podać dane na poszczególne lata objęte spłatą całego zadłużenia</t>
    </r>
  </si>
  <si>
    <t>Limity wydatków  Powiatu w Świdwinie na wieloletnie programy inwestycyjne w latach 2009 i kolejnych</t>
  </si>
  <si>
    <t>2011r.</t>
  </si>
  <si>
    <t>Pojedyncze powierzchniowe utrwalenie nawierzchni drogi Nr 1095Z na odcinku Ogartowo - Kocury</t>
  </si>
  <si>
    <t>Limity wydatków Powiatu w Świdwinie
na projekty planowane do realizacji w ramach poszczególnych programów operacyjnych w latach 2009 i kolejnych</t>
  </si>
  <si>
    <t>po roku 2011</t>
  </si>
  <si>
    <t>Zakup lokalu użykowego przy ul. Mieszka I 16 w Świdwinie</t>
  </si>
  <si>
    <t>Remont dachu budynku głównego</t>
  </si>
  <si>
    <t xml:space="preserve"> </t>
  </si>
  <si>
    <t>Młodzieżowe ośrodki wychowawcze</t>
  </si>
  <si>
    <t>III etap rozbudowa i remont kapitalny budynku przy ul. Kościuszki 28</t>
  </si>
  <si>
    <t>Budowa infrastruktury sportowej</t>
  </si>
  <si>
    <t>Zespół Szkół im. St. Staszica w Połczynie Zdroju</t>
  </si>
  <si>
    <t>Remont dachu i wykonanie odwodnienia w budynku przy ul.Kołobrzeskiej 43</t>
  </si>
  <si>
    <t>Remont lokalu użytkowego przy ul. Mieszka I 17a</t>
  </si>
  <si>
    <t>Pojedyńcze powierzchniowe utrwalenie nawierzchni drogi Nr 1072 Z Słonowice - Brzeżno</t>
  </si>
  <si>
    <t>Pojedyńcze powierzchniowe utrwalenie nawierzchni drogi Nr 1063Z Rąbino-Rzęcino-Ludzicko dr.woj.152</t>
  </si>
  <si>
    <t xml:space="preserve">Pojedyńcze powierzchniowe utrwalenie nawierzchni drogi Nr 1061Z Sława - Bierzwnica </t>
  </si>
  <si>
    <t xml:space="preserve">Pojedyńcze powierzchniowe utrwalenie nawierzchni drogi Nr 1057Z-gr.pow. Sidłowo </t>
  </si>
  <si>
    <t>Pojedyńcze powierzchniowe utrwalenie nawierzchni drogi Nr 1052Z Mysłowice-Słowieńsko</t>
  </si>
  <si>
    <t>Pojedyńcze powierzchniowe utrwalenie nawierzchni drogi Nr 1066Z Łęgi - Żołędno</t>
  </si>
  <si>
    <t>Pojedyńcze powierzchniowe utrwalenie nawierzchni drogi Nr 1084Z od drogi 1082Z Przyrzecze</t>
  </si>
  <si>
    <t>Pojedyńcze powierzchniowe utrwalenie nawierzchni drogi Nr 1052Z Przymiarki - Bystrzno</t>
  </si>
  <si>
    <t>Remont kapitalny budynku przy ul. Wojska Polskiego</t>
  </si>
  <si>
    <t>Remont budynku wielofunkcyjnego</t>
  </si>
  <si>
    <t>Przebudowa budynku pod potrzeby dydaktyczno-hotelowe, wraz      z modernizacją kotłowni</t>
  </si>
  <si>
    <t>Zespół Szkół Ponadgimnazjalnych w Połczynie Zdroju</t>
  </si>
  <si>
    <t>Przebudowa skrzyżowania ulic Kombatantów Polskich (1082Z) i Wojska Polskiego (1098Z) w Świdwinie</t>
  </si>
  <si>
    <t xml:space="preserve">Odbudowa mostu kamiennego w ciągu drogi Nr 1059Z Rąbino-Tychówko               </t>
  </si>
  <si>
    <t xml:space="preserve">Budowa sali gimnastycznej przy ul. Kościuszki 28 </t>
  </si>
  <si>
    <t>2012-2013</t>
  </si>
  <si>
    <t>Budowa sali gimnastycznej i modernizacja nawierzchni bieżni stadionu</t>
  </si>
  <si>
    <t>Rozbudowa centrum rehabilitacyjno – terapeutycznego</t>
  </si>
  <si>
    <t>Modernizacja parku</t>
  </si>
  <si>
    <t>Rozbudowa budynku Starostwa przy ul. Mieszka I 16</t>
  </si>
  <si>
    <t>Remont kapitalny budynku szpitala powiatowego</t>
  </si>
  <si>
    <t>Przebudowa drogi 1061Z na odcinku Sława-Rąbino w km         0+000-9+931 z wyłączeniem mostu w m.Lipie</t>
  </si>
  <si>
    <t>Odbudowa drogi nr 1079Z w km 0+000-6+062 od drogi wojeódzkiej 172 do granic Powiatu Świdwińskiego na odcinku Kołacz-Krosino ,długość 6,062 km</t>
  </si>
  <si>
    <t xml:space="preserve">Przebudowa drogi nr 1059Z na odcinku Sławoborze - Kłodzino - Rąbino, dł 16,948 km </t>
  </si>
  <si>
    <t>Rozbudowa drogi Nr 1080Z na odcinku Koszanowo-Karsibór długość 10,456 km</t>
  </si>
  <si>
    <t>Odbudowa drogi Nr 1097Z od drogi nr 163 - Czarnkowie do drogi nr 1093Z, długość 1,676 km.</t>
  </si>
  <si>
    <t>Odbudowa nawierzchni drogowej oraz chodników na drodze         Nr 1088Z ul. Mickiewicza i Powstańców Warszwskich                                       w Połczynie Zdroju</t>
  </si>
  <si>
    <t xml:space="preserve">Rozbudowa drogi Nr 0292Z na odcinku Powalice-Sławoborze  długośc 12,257 km                             </t>
  </si>
  <si>
    <t xml:space="preserve">Rozbudowa drogi Nr 1059Z na odcinku Sławoborze-Rąbino -Tychówko długość 8, 013 km                                 </t>
  </si>
  <si>
    <t xml:space="preserve">Rozbudowa drogi 1082Z na odcinku Bierzwnica - Gawroniec, długość 11,074
</t>
  </si>
  <si>
    <t xml:space="preserve">Odbudowa mostu kamiennego w ciągu drogi Nr 1061Z Rąbino-Sława         </t>
  </si>
  <si>
    <t xml:space="preserve">Rozbudowa drogi Nr 1058Z na odcinku Rąbino-Rąbinko- Gąsków, długość 4,850 km                                  </t>
  </si>
  <si>
    <t xml:space="preserve">Rozbudowa drogi 1056Z na odcinku Sławoborze-Lepino-Rokosowo długość 5,310 km                </t>
  </si>
  <si>
    <t>Rozbudowa drogi Nr 1089Z  Zajączkowo-Toporzyk długość       2,44 km</t>
  </si>
  <si>
    <t>strona - 27 -</t>
  </si>
  <si>
    <t>strona - 28 -</t>
  </si>
  <si>
    <t>strona - 29 -</t>
  </si>
  <si>
    <t>strona - 30 -</t>
  </si>
  <si>
    <t>strona - 31  -</t>
  </si>
  <si>
    <t>strona - 32 -</t>
  </si>
  <si>
    <t>strona - 33 -</t>
  </si>
  <si>
    <t>strona - 34 -</t>
  </si>
  <si>
    <t>strona - 35 -</t>
  </si>
  <si>
    <t>strona - 36 -</t>
  </si>
  <si>
    <t>strona - 37 -</t>
  </si>
  <si>
    <t xml:space="preserve">strona -  38 - </t>
  </si>
  <si>
    <t>strona - 39  -</t>
  </si>
  <si>
    <t>strona - 40 -</t>
  </si>
  <si>
    <t>strona - 41 -</t>
  </si>
  <si>
    <t>strona - 42 -</t>
  </si>
  <si>
    <t>strona - 43 -</t>
  </si>
  <si>
    <t>strona - 44 -</t>
  </si>
  <si>
    <t>strona - 45 -</t>
  </si>
  <si>
    <t>strona - 46 -</t>
  </si>
  <si>
    <t xml:space="preserve">Środki na dofinansowanie własnych inwestycji  gmin, powiatów, samorzadów </t>
  </si>
  <si>
    <t>II etap - rozbudowa i remont kapitalny  budynku głównego Zespołu Szkół Ponadgimnazjalnych                                            im. Wł. Broniewskiego przy                                ul. Kościuszki 28 w Świdwinie</t>
  </si>
  <si>
    <t>Fundusz współpracy polsko-niemieckiej, RPO WZ</t>
  </si>
  <si>
    <t>Wykonanie instalacji kolektor.ów słonecznych w ZOZ w Połczynie - Zdroju</t>
  </si>
  <si>
    <t>Wykonanie instalacji kolektorów słonecznych w ZSR CKP w Świdwinie</t>
  </si>
  <si>
    <t>Wykonanie instalacji kolektorów słonecznych w POWS w Świdwinie</t>
  </si>
  <si>
    <t>Fundusz współpracy polsko-niemieckiej</t>
  </si>
  <si>
    <t>Wykonanie instalacji kolektor.ów słonecznych w DPS w Modrzewcu</t>
  </si>
  <si>
    <t xml:space="preserve">Wykonanie instalacji kolektorów słonecznych w DPS w Krzecku </t>
  </si>
  <si>
    <t>Budowa infrastruktury sportowej w ZS im. Staszica w Połczynie - Zdroju</t>
  </si>
  <si>
    <t>Rozbudowa budynku szkoły SOSW w Sławoborzu</t>
  </si>
  <si>
    <t>III etap - rozbudowa i remont kapitalny  budynku głównego Zespołu Szkół Ponadgimnazjalnych                                            im. Wł. Broniewskiego przy                                ul. Kościuszki 28 w Świdwinie</t>
  </si>
  <si>
    <t>Przebudowa budynku pod potrzeby dydaktyczno - hotelowe, wraz z modernizacją kotłowni</t>
  </si>
  <si>
    <t>2012-2020</t>
  </si>
  <si>
    <t>Remont kapitalny budynku przy                        ul. Wojska Polskiego Zespołu Szkół Ponadgimnazjalnych w Świdwinie</t>
  </si>
  <si>
    <t>Budowa sali gimnastycznej przy  Zespole Szkół Ponadgimnazjalnych w Świdwinie ul. Kościuszki 28</t>
  </si>
  <si>
    <t>Budowa sali gimnastycznej                              i modernizacja nawierzchni bieżni stadionu w Zespole Szkół Rolniczych CKP                                                                      w Świdwinie</t>
  </si>
  <si>
    <t>Rozbudowa centrum rehabilitacyjno- terapeutycznego DPS w Modrzewcu</t>
  </si>
  <si>
    <t xml:space="preserve">Modernizacja parku DPS w Krzecku </t>
  </si>
  <si>
    <t>Rozbudowa budynku Starostwa Powiatowego w Świdwinie przy ul. Mieszka I 16</t>
  </si>
  <si>
    <t>Remont kapitalny budynku szpitala powiatowego ZOZ w Połczynie - Zdroju</t>
  </si>
  <si>
    <t>Przebudowa drogi 1061Z na odcinku Sława-Rąbino w km   0+000-9+931                z wyłączeniem mostu w  m.Lipie</t>
  </si>
  <si>
    <t>Odbudowa drogi nr 1079Z w km 0+000-6+062 od drogi wojeódzkiej 172 do granic Powiatu Świdwińskiego na odcinku Kołacz-Krosino,                                          długość 6,062 km</t>
  </si>
  <si>
    <t xml:space="preserve">Przebudowa drogi nr 1059Z na odcinku Sławoborze - Kłodzino - Rąbino,                 dł 16,948 km </t>
  </si>
  <si>
    <t>Rozbudowa drogi Nr 1080Z  na odcinku Koszanowo-Karsibór długość 10,456 km</t>
  </si>
  <si>
    <t>Odbudowa nawierzchni drogowej oraz chodników na drodze  Nr  1088Z ul. Mickiewicza  i Powstańców Warszwskich w Połczynie -   Zdroju</t>
  </si>
  <si>
    <r>
      <t>Rozbudowa drogi Nr 0292Z na odcinku Powalice-Sławoborze  długośc 12,257 km</t>
    </r>
    <r>
      <rPr>
        <sz val="7"/>
        <rFont val="Tahoma"/>
        <family val="2"/>
      </rPr>
      <t xml:space="preserve">                             </t>
    </r>
  </si>
  <si>
    <r>
      <t>Rozbudowa drogi Nr 1059Z na odcinku Sławoborze-Rąbino -Tychówko długość 8, 013 km</t>
    </r>
    <r>
      <rPr>
        <sz val="7"/>
        <rFont val="Tahoma"/>
        <family val="2"/>
      </rPr>
      <t xml:space="preserve">                                 </t>
    </r>
  </si>
  <si>
    <t>Rozbudowa drogi 1082Z na odcinku Bierzwnica - Gawroniec, długość 11,074</t>
  </si>
  <si>
    <t xml:space="preserve">Rozbudowa drogi Nr 1058Z na odcinku Rąbino-Rąbinko- Gąsków, długość            4,850 km                                  </t>
  </si>
  <si>
    <r>
      <t>Rozbudowa drogi 1056Z na odcinku Sławoborze-Lepino-Rokosowo                 długość 5,310 km</t>
    </r>
    <r>
      <rPr>
        <sz val="7"/>
        <rFont val="Tahoma"/>
        <family val="2"/>
      </rPr>
      <t xml:space="preserve">                </t>
    </r>
  </si>
  <si>
    <t>Rozbudowa drogi Nr 1089Z  Zajączkowo-Toporzyk długość  2,44 km</t>
  </si>
  <si>
    <t>Budowa ali gimnastycznej z zapleczem SOSW Sławoborze</t>
  </si>
  <si>
    <t>Budowa basenu odkrytego SOSW Sławoborze</t>
  </si>
  <si>
    <t>Instalacja kolektorów słonecznych SOSW Sławoborze</t>
  </si>
  <si>
    <t xml:space="preserve">I etap - Rozbudowy budynku szkoły </t>
  </si>
  <si>
    <t>Specjalny Ośrodek Szkolno - Wychowawczy w Sławoborzu</t>
  </si>
  <si>
    <t xml:space="preserve">Budowa Sali gimnastycznej z zapleczem </t>
  </si>
  <si>
    <t xml:space="preserve">Budowa basenu odkrytego </t>
  </si>
  <si>
    <t>Instalacja kolektorów słonecznych</t>
  </si>
  <si>
    <t>Termomodernizacja i remont kapitalny budynku głównego</t>
  </si>
  <si>
    <t>Zespół Szkół Rolniczycj CKP w Świdwinie</t>
  </si>
  <si>
    <t>strona - 47 -</t>
  </si>
  <si>
    <t>strona - 48 -</t>
  </si>
  <si>
    <t>2012-202</t>
  </si>
  <si>
    <t>Rozbudowa drogi Nr 1095Z na odcinku Ogartowo - Popielewo-Brusno_Kocury dł. 11,434 km</t>
  </si>
  <si>
    <t>Rozbudowa drogi Nr 1052Z Mysłowice - Przymiarki - Bystrzno, dł. 11,813 km</t>
  </si>
  <si>
    <t>Rozbudowa drogi Nr 1063Z na odcinku Rąbino - Rzęcino dł. 1,59 km</t>
  </si>
  <si>
    <t xml:space="preserve">strona - 53  - </t>
  </si>
  <si>
    <t>strona -  54   -</t>
  </si>
  <si>
    <t>strona -  55   -</t>
  </si>
  <si>
    <t>strona - 56  -</t>
  </si>
  <si>
    <t>strona  - 57  -</t>
  </si>
  <si>
    <t>strona  - 58  -</t>
  </si>
  <si>
    <t>Podwójny dywanik na zimno grubości ok.. 2 cm  drogi Nr 1069Z na odcinku Osowo - Stary Przybysław</t>
  </si>
  <si>
    <t>Nr XXIV/112/08 z dnia 18.12.2008r.</t>
  </si>
  <si>
    <t>Załącznik Nr 5 do uchwały                              Rady Powiatu w Świdwinie                                          Nr XXIV/112/08 z dnia 18.12.2008r.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</si>
</sst>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.00;[Red]#,##0.00"/>
    <numFmt numFmtId="166" formatCode="0;[Red]0"/>
    <numFmt numFmtId="167" formatCode="#,##0_ ;[Red]\-#,##0\ "/>
    <numFmt numFmtId="168" formatCode="#,##0_ ;\-#,##0\ "/>
  </numFmts>
  <fonts count="79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i/>
      <u val="single"/>
      <sz val="11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Arial CE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10"/>
      <name val="Arial CE"/>
      <family val="0"/>
    </font>
    <font>
      <sz val="11"/>
      <name val="Arial CE"/>
      <family val="0"/>
    </font>
    <font>
      <b/>
      <sz val="10"/>
      <name val="Arial CE"/>
      <family val="0"/>
    </font>
    <font>
      <i/>
      <u val="single"/>
      <sz val="10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i/>
      <sz val="8"/>
      <name val="Times New Roman"/>
      <family val="1"/>
    </font>
    <font>
      <sz val="9"/>
      <name val="Arial CE"/>
      <family val="0"/>
    </font>
    <font>
      <b/>
      <i/>
      <u val="single"/>
      <sz val="11"/>
      <name val="Times New Roman"/>
      <family val="1"/>
    </font>
    <font>
      <b/>
      <i/>
      <sz val="10"/>
      <name val="Arial CE"/>
      <family val="0"/>
    </font>
    <font>
      <u val="single"/>
      <sz val="10"/>
      <name val="Arial CE"/>
      <family val="0"/>
    </font>
    <font>
      <b/>
      <i/>
      <sz val="10.5"/>
      <name val="Times New Roman"/>
      <family val="1"/>
    </font>
    <font>
      <b/>
      <vertAlign val="superscript"/>
      <sz val="8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E"/>
      <family val="0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E"/>
      <family val="0"/>
    </font>
    <font>
      <sz val="7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72" fillId="27" borderId="1" applyNumberFormat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7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3" borderId="13" xfId="0" applyFont="1" applyFill="1" applyBorder="1" applyAlignment="1">
      <alignment horizontal="right"/>
    </xf>
    <xf numFmtId="0" fontId="2" fillId="33" borderId="13" xfId="0" applyFont="1" applyFill="1" applyBorder="1" applyAlignment="1">
      <alignment/>
    </xf>
    <xf numFmtId="164" fontId="2" fillId="33" borderId="13" xfId="0" applyNumberFormat="1" applyFont="1" applyFill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164" fontId="5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2" fillId="33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0" fontId="2" fillId="33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1" fillId="0" borderId="18" xfId="0" applyFont="1" applyBorder="1" applyAlignment="1">
      <alignment/>
    </xf>
    <xf numFmtId="164" fontId="1" fillId="0" borderId="11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64" fontId="2" fillId="33" borderId="11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0" fontId="5" fillId="0" borderId="17" xfId="0" applyFont="1" applyBorder="1" applyAlignment="1">
      <alignment/>
    </xf>
    <xf numFmtId="164" fontId="5" fillId="0" borderId="17" xfId="0" applyNumberFormat="1" applyFont="1" applyBorder="1" applyAlignment="1">
      <alignment/>
    </xf>
    <xf numFmtId="0" fontId="6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64" fontId="2" fillId="33" borderId="14" xfId="0" applyNumberFormat="1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1" xfId="0" applyFont="1" applyBorder="1" applyAlignment="1">
      <alignment horizontal="right"/>
    </xf>
    <xf numFmtId="164" fontId="1" fillId="0" borderId="15" xfId="0" applyNumberFormat="1" applyFont="1" applyBorder="1" applyAlignment="1">
      <alignment/>
    </xf>
    <xf numFmtId="0" fontId="2" fillId="0" borderId="13" xfId="0" applyFont="1" applyBorder="1" applyAlignment="1">
      <alignment/>
    </xf>
    <xf numFmtId="164" fontId="2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4" fontId="1" fillId="0" borderId="12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/>
    </xf>
    <xf numFmtId="164" fontId="1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3" fontId="2" fillId="33" borderId="13" xfId="0" applyNumberFormat="1" applyFont="1" applyFill="1" applyBorder="1" applyAlignment="1">
      <alignment/>
    </xf>
    <xf numFmtId="0" fontId="5" fillId="0" borderId="17" xfId="0" applyFont="1" applyBorder="1" applyAlignment="1">
      <alignment horizontal="right"/>
    </xf>
    <xf numFmtId="3" fontId="5" fillId="0" borderId="17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2" fillId="33" borderId="21" xfId="0" applyNumberFormat="1" applyFont="1" applyFill="1" applyBorder="1" applyAlignment="1">
      <alignment/>
    </xf>
    <xf numFmtId="164" fontId="1" fillId="0" borderId="0" xfId="0" applyNumberFormat="1" applyFont="1" applyAlignment="1">
      <alignment horizontal="center"/>
    </xf>
    <xf numFmtId="3" fontId="5" fillId="0" borderId="13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3" xfId="0" applyFont="1" applyBorder="1" applyAlignment="1">
      <alignment/>
    </xf>
    <xf numFmtId="164" fontId="8" fillId="0" borderId="13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7" xfId="0" applyFont="1" applyBorder="1" applyAlignment="1">
      <alignment/>
    </xf>
    <xf numFmtId="3" fontId="8" fillId="0" borderId="17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8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2" xfId="0" applyFont="1" applyBorder="1" applyAlignment="1">
      <alignment/>
    </xf>
    <xf numFmtId="164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2" xfId="0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3" fontId="5" fillId="33" borderId="17" xfId="0" applyNumberFormat="1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0" fontId="8" fillId="0" borderId="18" xfId="0" applyFont="1" applyBorder="1" applyAlignment="1">
      <alignment/>
    </xf>
    <xf numFmtId="164" fontId="8" fillId="0" borderId="11" xfId="0" applyNumberFormat="1" applyFont="1" applyBorder="1" applyAlignment="1">
      <alignment/>
    </xf>
    <xf numFmtId="0" fontId="6" fillId="33" borderId="13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164" fontId="1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164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164" fontId="1" fillId="0" borderId="14" xfId="0" applyNumberFormat="1" applyFont="1" applyBorder="1" applyAlignment="1">
      <alignment/>
    </xf>
    <xf numFmtId="164" fontId="12" fillId="0" borderId="0" xfId="0" applyNumberFormat="1" applyFont="1" applyAlignment="1">
      <alignment horizontal="center"/>
    </xf>
    <xf numFmtId="164" fontId="1" fillId="0" borderId="16" xfId="0" applyNumberFormat="1" applyFont="1" applyBorder="1" applyAlignment="1">
      <alignment/>
    </xf>
    <xf numFmtId="164" fontId="1" fillId="0" borderId="18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/>
    </xf>
    <xf numFmtId="164" fontId="2" fillId="33" borderId="0" xfId="0" applyNumberFormat="1" applyFont="1" applyFill="1" applyAlignment="1">
      <alignment/>
    </xf>
    <xf numFmtId="0" fontId="1" fillId="33" borderId="17" xfId="0" applyFont="1" applyFill="1" applyBorder="1" applyAlignment="1">
      <alignment/>
    </xf>
    <xf numFmtId="164" fontId="2" fillId="33" borderId="23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164" fontId="7" fillId="33" borderId="11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164" fontId="1" fillId="33" borderId="14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164" fontId="7" fillId="33" borderId="14" xfId="0" applyNumberFormat="1" applyFont="1" applyFill="1" applyBorder="1" applyAlignment="1">
      <alignment horizontal="center"/>
    </xf>
    <xf numFmtId="164" fontId="1" fillId="33" borderId="20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64" fontId="1" fillId="33" borderId="17" xfId="0" applyNumberFormat="1" applyFont="1" applyFill="1" applyBorder="1" applyAlignment="1">
      <alignment horizontal="center"/>
    </xf>
    <xf numFmtId="164" fontId="7" fillId="33" borderId="17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2" xfId="0" applyNumberFormat="1" applyFont="1" applyBorder="1" applyAlignment="1">
      <alignment/>
    </xf>
    <xf numFmtId="0" fontId="8" fillId="0" borderId="22" xfId="0" applyFont="1" applyBorder="1" applyAlignment="1">
      <alignment/>
    </xf>
    <xf numFmtId="164" fontId="8" fillId="0" borderId="21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164" fontId="8" fillId="0" borderId="14" xfId="0" applyNumberFormat="1" applyFont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164" fontId="2" fillId="33" borderId="13" xfId="0" applyNumberFormat="1" applyFont="1" applyFill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0" fontId="15" fillId="0" borderId="13" xfId="0" applyFont="1" applyBorder="1" applyAlignment="1">
      <alignment/>
    </xf>
    <xf numFmtId="0" fontId="15" fillId="0" borderId="23" xfId="0" applyFont="1" applyBorder="1" applyAlignment="1">
      <alignment/>
    </xf>
    <xf numFmtId="164" fontId="15" fillId="0" borderId="13" xfId="0" applyNumberFormat="1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164" fontId="15" fillId="0" borderId="11" xfId="0" applyNumberFormat="1" applyFont="1" applyBorder="1" applyAlignment="1">
      <alignment/>
    </xf>
    <xf numFmtId="166" fontId="15" fillId="0" borderId="11" xfId="0" applyNumberFormat="1" applyFont="1" applyBorder="1" applyAlignment="1">
      <alignment/>
    </xf>
    <xf numFmtId="166" fontId="15" fillId="0" borderId="13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164" fontId="2" fillId="33" borderId="18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64" fontId="2" fillId="33" borderId="15" xfId="0" applyNumberFormat="1" applyFont="1" applyFill="1" applyBorder="1" applyAlignment="1">
      <alignment horizontal="center"/>
    </xf>
    <xf numFmtId="0" fontId="16" fillId="0" borderId="13" xfId="0" applyFont="1" applyBorder="1" applyAlignment="1">
      <alignment/>
    </xf>
    <xf numFmtId="164" fontId="16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7" fillId="0" borderId="0" xfId="53" applyFont="1" applyAlignment="1">
      <alignment horizontal="center"/>
      <protection/>
    </xf>
    <xf numFmtId="0" fontId="17" fillId="0" borderId="0" xfId="53" applyFont="1">
      <alignment/>
      <protection/>
    </xf>
    <xf numFmtId="0" fontId="18" fillId="0" borderId="0" xfId="0" applyFont="1" applyBorder="1" applyAlignment="1">
      <alignment horizontal="center" vertical="top" wrapText="1"/>
    </xf>
    <xf numFmtId="0" fontId="17" fillId="0" borderId="0" xfId="53" applyFont="1" applyBorder="1">
      <alignment/>
      <protection/>
    </xf>
    <xf numFmtId="0" fontId="7" fillId="0" borderId="25" xfId="0" applyFont="1" applyBorder="1" applyAlignment="1">
      <alignment/>
    </xf>
    <xf numFmtId="164" fontId="19" fillId="0" borderId="26" xfId="53" applyNumberFormat="1" applyFont="1" applyFill="1" applyBorder="1" applyAlignment="1">
      <alignment horizontal="center" vertical="center"/>
      <protection/>
    </xf>
    <xf numFmtId="164" fontId="19" fillId="0" borderId="26" xfId="53" applyNumberFormat="1" applyFont="1" applyBorder="1" applyAlignment="1">
      <alignment horizontal="center" vertical="center"/>
      <protection/>
    </xf>
    <xf numFmtId="164" fontId="19" fillId="0" borderId="27" xfId="53" applyNumberFormat="1" applyFont="1" applyBorder="1" applyAlignment="1">
      <alignment horizontal="center" vertical="center"/>
      <protection/>
    </xf>
    <xf numFmtId="0" fontId="20" fillId="0" borderId="28" xfId="53" applyFont="1" applyBorder="1" applyAlignment="1">
      <alignment horizontal="center" vertical="center"/>
      <protection/>
    </xf>
    <xf numFmtId="164" fontId="20" fillId="0" borderId="28" xfId="53" applyNumberFormat="1" applyFont="1" applyBorder="1" applyAlignment="1">
      <alignment horizontal="center" vertical="center"/>
      <protection/>
    </xf>
    <xf numFmtId="164" fontId="20" fillId="0" borderId="29" xfId="53" applyNumberFormat="1" applyFont="1" applyBorder="1" applyAlignment="1">
      <alignment horizontal="center" vertical="center"/>
      <protection/>
    </xf>
    <xf numFmtId="0" fontId="19" fillId="34" borderId="28" xfId="53" applyFont="1" applyFill="1" applyBorder="1" applyAlignment="1">
      <alignment horizontal="center" vertical="center"/>
      <protection/>
    </xf>
    <xf numFmtId="164" fontId="19" fillId="34" borderId="28" xfId="53" applyNumberFormat="1" applyFont="1" applyFill="1" applyBorder="1" applyAlignment="1">
      <alignment vertical="center"/>
      <protection/>
    </xf>
    <xf numFmtId="164" fontId="19" fillId="34" borderId="29" xfId="53" applyNumberFormat="1" applyFont="1" applyFill="1" applyBorder="1" applyAlignment="1">
      <alignment vertical="center"/>
      <protection/>
    </xf>
    <xf numFmtId="0" fontId="17" fillId="0" borderId="30" xfId="53" applyFont="1" applyBorder="1" applyAlignment="1">
      <alignment horizontal="center" vertical="center"/>
      <protection/>
    </xf>
    <xf numFmtId="164" fontId="17" fillId="0" borderId="24" xfId="53" applyNumberFormat="1" applyFont="1" applyBorder="1" applyAlignment="1">
      <alignment vertical="center"/>
      <protection/>
    </xf>
    <xf numFmtId="164" fontId="17" fillId="0" borderId="31" xfId="53" applyNumberFormat="1" applyFont="1" applyBorder="1" applyAlignment="1">
      <alignment vertical="center"/>
      <protection/>
    </xf>
    <xf numFmtId="0" fontId="17" fillId="0" borderId="32" xfId="53" applyFont="1" applyBorder="1" applyAlignment="1">
      <alignment horizontal="center" vertical="center"/>
      <protection/>
    </xf>
    <xf numFmtId="164" fontId="17" fillId="0" borderId="10" xfId="53" applyNumberFormat="1" applyFont="1" applyBorder="1" applyAlignment="1">
      <alignment vertical="center"/>
      <protection/>
    </xf>
    <xf numFmtId="164" fontId="17" fillId="0" borderId="33" xfId="53" applyNumberFormat="1" applyFont="1" applyBorder="1" applyAlignment="1">
      <alignment vertical="center"/>
      <protection/>
    </xf>
    <xf numFmtId="167" fontId="19" fillId="34" borderId="28" xfId="53" applyNumberFormat="1" applyFont="1" applyFill="1" applyBorder="1" applyAlignment="1">
      <alignment vertical="center"/>
      <protection/>
    </xf>
    <xf numFmtId="168" fontId="19" fillId="34" borderId="28" xfId="53" applyNumberFormat="1" applyFont="1" applyFill="1" applyBorder="1" applyAlignment="1">
      <alignment horizontal="right" vertical="center"/>
      <protection/>
    </xf>
    <xf numFmtId="0" fontId="19" fillId="0" borderId="30" xfId="53" applyFont="1" applyBorder="1" applyAlignment="1">
      <alignment horizontal="center" vertical="center"/>
      <protection/>
    </xf>
    <xf numFmtId="164" fontId="19" fillId="0" borderId="24" xfId="53" applyNumberFormat="1" applyFont="1" applyBorder="1" applyAlignment="1">
      <alignment vertical="center"/>
      <protection/>
    </xf>
    <xf numFmtId="164" fontId="19" fillId="0" borderId="31" xfId="53" applyNumberFormat="1" applyFont="1" applyBorder="1" applyAlignment="1">
      <alignment vertical="center"/>
      <protection/>
    </xf>
    <xf numFmtId="164" fontId="19" fillId="0" borderId="34" xfId="53" applyNumberFormat="1" applyFont="1" applyBorder="1" applyAlignment="1">
      <alignment vertical="center"/>
      <protection/>
    </xf>
    <xf numFmtId="164" fontId="17" fillId="0" borderId="34" xfId="53" applyNumberFormat="1" applyFont="1" applyBorder="1" applyAlignment="1">
      <alignment vertical="center"/>
      <protection/>
    </xf>
    <xf numFmtId="0" fontId="19" fillId="0" borderId="32" xfId="53" applyFont="1" applyBorder="1" applyAlignment="1">
      <alignment horizontal="center" vertical="center"/>
      <protection/>
    </xf>
    <xf numFmtId="164" fontId="19" fillId="0" borderId="10" xfId="53" applyNumberFormat="1" applyFont="1" applyBorder="1" applyAlignment="1">
      <alignment vertical="center"/>
      <protection/>
    </xf>
    <xf numFmtId="164" fontId="19" fillId="0" borderId="33" xfId="53" applyNumberFormat="1" applyFont="1" applyBorder="1" applyAlignment="1">
      <alignment vertical="center"/>
      <protection/>
    </xf>
    <xf numFmtId="164" fontId="19" fillId="0" borderId="35" xfId="53" applyNumberFormat="1" applyFont="1" applyBorder="1" applyAlignment="1">
      <alignment vertical="center"/>
      <protection/>
    </xf>
    <xf numFmtId="164" fontId="19" fillId="0" borderId="13" xfId="53" applyNumberFormat="1" applyFont="1" applyBorder="1" applyAlignment="1">
      <alignment vertical="center"/>
      <protection/>
    </xf>
    <xf numFmtId="0" fontId="19" fillId="0" borderId="36" xfId="53" applyFont="1" applyBorder="1" applyAlignment="1">
      <alignment horizontal="center" vertical="center"/>
      <protection/>
    </xf>
    <xf numFmtId="164" fontId="19" fillId="0" borderId="37" xfId="53" applyNumberFormat="1" applyFont="1" applyBorder="1" applyAlignment="1">
      <alignment vertical="center"/>
      <protection/>
    </xf>
    <xf numFmtId="164" fontId="19" fillId="0" borderId="38" xfId="53" applyNumberFormat="1" applyFont="1" applyBorder="1" applyAlignment="1">
      <alignment vertical="center"/>
      <protection/>
    </xf>
    <xf numFmtId="164" fontId="19" fillId="0" borderId="39" xfId="53" applyNumberFormat="1" applyFont="1" applyBorder="1" applyAlignment="1">
      <alignment vertical="center"/>
      <protection/>
    </xf>
    <xf numFmtId="164" fontId="17" fillId="0" borderId="35" xfId="53" applyNumberFormat="1" applyFont="1" applyBorder="1" applyAlignment="1">
      <alignment vertical="center"/>
      <protection/>
    </xf>
    <xf numFmtId="164" fontId="19" fillId="34" borderId="40" xfId="53" applyNumberFormat="1" applyFont="1" applyFill="1" applyBorder="1" applyAlignment="1">
      <alignment vertical="center"/>
      <protection/>
    </xf>
    <xf numFmtId="164" fontId="19" fillId="34" borderId="41" xfId="53" applyNumberFormat="1" applyFont="1" applyFill="1" applyBorder="1" applyAlignment="1">
      <alignment vertical="center"/>
      <protection/>
    </xf>
    <xf numFmtId="164" fontId="19" fillId="0" borderId="24" xfId="53" applyNumberFormat="1" applyFont="1" applyBorder="1">
      <alignment/>
      <protection/>
    </xf>
    <xf numFmtId="164" fontId="19" fillId="0" borderId="31" xfId="53" applyNumberFormat="1" applyFont="1" applyBorder="1">
      <alignment/>
      <protection/>
    </xf>
    <xf numFmtId="164" fontId="19" fillId="0" borderId="34" xfId="53" applyNumberFormat="1" applyFont="1" applyBorder="1">
      <alignment/>
      <protection/>
    </xf>
    <xf numFmtId="164" fontId="17" fillId="0" borderId="24" xfId="53" applyNumberFormat="1" applyFont="1" applyBorder="1">
      <alignment/>
      <protection/>
    </xf>
    <xf numFmtId="164" fontId="17" fillId="0" borderId="31" xfId="53" applyNumberFormat="1" applyFont="1" applyBorder="1">
      <alignment/>
      <protection/>
    </xf>
    <xf numFmtId="164" fontId="17" fillId="0" borderId="34" xfId="53" applyNumberFormat="1" applyFont="1" applyBorder="1">
      <alignment/>
      <protection/>
    </xf>
    <xf numFmtId="0" fontId="17" fillId="0" borderId="42" xfId="53" applyFont="1" applyBorder="1" applyAlignment="1">
      <alignment horizontal="center" vertical="center"/>
      <protection/>
    </xf>
    <xf numFmtId="0" fontId="17" fillId="34" borderId="28" xfId="53" applyFont="1" applyFill="1" applyBorder="1" applyAlignment="1">
      <alignment horizontal="center" vertical="center"/>
      <protection/>
    </xf>
    <xf numFmtId="10" fontId="19" fillId="34" borderId="43" xfId="53" applyNumberFormat="1" applyFont="1" applyFill="1" applyBorder="1" applyAlignment="1">
      <alignment vertical="center"/>
      <protection/>
    </xf>
    <xf numFmtId="0" fontId="17" fillId="34" borderId="41" xfId="53" applyFont="1" applyFill="1" applyBorder="1" applyAlignment="1">
      <alignment horizontal="center" vertical="center"/>
      <protection/>
    </xf>
    <xf numFmtId="10" fontId="19" fillId="34" borderId="44" xfId="53" applyNumberFormat="1" applyFont="1" applyFill="1" applyBorder="1" applyAlignment="1">
      <alignment vertical="center"/>
      <protection/>
    </xf>
    <xf numFmtId="0" fontId="17" fillId="34" borderId="26" xfId="53" applyFont="1" applyFill="1" applyBorder="1" applyAlignment="1">
      <alignment horizontal="center" vertical="center"/>
      <protection/>
    </xf>
    <xf numFmtId="10" fontId="19" fillId="34" borderId="45" xfId="53" applyNumberFormat="1" applyFont="1" applyFill="1" applyBorder="1" applyAlignment="1">
      <alignment vertical="center"/>
      <protection/>
    </xf>
    <xf numFmtId="164" fontId="19" fillId="34" borderId="26" xfId="53" applyNumberFormat="1" applyFont="1" applyFill="1" applyBorder="1" applyAlignment="1">
      <alignment vertical="center"/>
      <protection/>
    </xf>
    <xf numFmtId="164" fontId="19" fillId="34" borderId="27" xfId="53" applyNumberFormat="1" applyFont="1" applyFill="1" applyBorder="1" applyAlignment="1">
      <alignment vertical="center"/>
      <protection/>
    </xf>
    <xf numFmtId="164" fontId="19" fillId="0" borderId="31" xfId="53" applyNumberFormat="1" applyFont="1" applyFill="1" applyBorder="1" applyAlignment="1">
      <alignment vertical="center"/>
      <protection/>
    </xf>
    <xf numFmtId="164" fontId="17" fillId="0" borderId="31" xfId="53" applyNumberFormat="1" applyFont="1" applyFill="1" applyBorder="1" applyAlignment="1">
      <alignment vertical="center"/>
      <protection/>
    </xf>
    <xf numFmtId="164" fontId="17" fillId="0" borderId="24" xfId="53" applyNumberFormat="1" applyFont="1" applyFill="1" applyBorder="1" applyAlignment="1">
      <alignment vertical="center"/>
      <protection/>
    </xf>
    <xf numFmtId="164" fontId="17" fillId="0" borderId="34" xfId="53" applyNumberFormat="1" applyFont="1" applyFill="1" applyBorder="1" applyAlignment="1">
      <alignment vertical="center"/>
      <protection/>
    </xf>
    <xf numFmtId="164" fontId="17" fillId="0" borderId="33" xfId="53" applyNumberFormat="1" applyFont="1" applyFill="1" applyBorder="1" applyAlignment="1">
      <alignment vertical="center"/>
      <protection/>
    </xf>
    <xf numFmtId="164" fontId="17" fillId="0" borderId="10" xfId="53" applyNumberFormat="1" applyFont="1" applyFill="1" applyBorder="1" applyAlignment="1">
      <alignment vertical="center"/>
      <protection/>
    </xf>
    <xf numFmtId="164" fontId="17" fillId="0" borderId="35" xfId="53" applyNumberFormat="1" applyFont="1" applyFill="1" applyBorder="1" applyAlignment="1">
      <alignment vertical="center"/>
      <protection/>
    </xf>
    <xf numFmtId="164" fontId="17" fillId="0" borderId="46" xfId="53" applyNumberFormat="1" applyFont="1" applyFill="1" applyBorder="1" applyAlignment="1">
      <alignment vertical="center"/>
      <protection/>
    </xf>
    <xf numFmtId="164" fontId="17" fillId="0" borderId="47" xfId="53" applyNumberFormat="1" applyFont="1" applyFill="1" applyBorder="1" applyAlignment="1">
      <alignment vertical="center"/>
      <protection/>
    </xf>
    <xf numFmtId="164" fontId="17" fillId="0" borderId="48" xfId="53" applyNumberFormat="1" applyFont="1" applyFill="1" applyBorder="1" applyAlignment="1">
      <alignment vertical="center"/>
      <protection/>
    </xf>
    <xf numFmtId="0" fontId="17" fillId="34" borderId="49" xfId="53" applyFont="1" applyFill="1" applyBorder="1" applyAlignment="1">
      <alignment horizontal="center" vertical="center"/>
      <protection/>
    </xf>
    <xf numFmtId="10" fontId="19" fillId="34" borderId="28" xfId="53" applyNumberFormat="1" applyFont="1" applyFill="1" applyBorder="1" applyAlignment="1">
      <alignment vertical="center"/>
      <protection/>
    </xf>
    <xf numFmtId="0" fontId="17" fillId="0" borderId="0" xfId="53" applyFont="1" applyBorder="1" applyAlignment="1">
      <alignment horizontal="center" vertical="center"/>
      <protection/>
    </xf>
    <xf numFmtId="10" fontId="19" fillId="0" borderId="0" xfId="53" applyNumberFormat="1" applyFont="1" applyFill="1" applyBorder="1" applyAlignment="1">
      <alignment vertical="center"/>
      <protection/>
    </xf>
    <xf numFmtId="164" fontId="17" fillId="0" borderId="0" xfId="53" applyNumberFormat="1" applyFont="1">
      <alignment/>
      <protection/>
    </xf>
    <xf numFmtId="164" fontId="2" fillId="0" borderId="13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0" fontId="2" fillId="33" borderId="15" xfId="0" applyFont="1" applyFill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2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164" fontId="11" fillId="0" borderId="0" xfId="0" applyNumberFormat="1" applyFont="1" applyAlignment="1">
      <alignment horizontal="right"/>
    </xf>
    <xf numFmtId="0" fontId="4" fillId="0" borderId="14" xfId="0" applyFont="1" applyBorder="1" applyAlignment="1">
      <alignment/>
    </xf>
    <xf numFmtId="0" fontId="22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3" fontId="2" fillId="0" borderId="13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2" fillId="33" borderId="13" xfId="0" applyNumberFormat="1" applyFont="1" applyFill="1" applyBorder="1" applyAlignment="1">
      <alignment horizontal="right"/>
    </xf>
    <xf numFmtId="3" fontId="2" fillId="33" borderId="17" xfId="0" applyNumberFormat="1" applyFont="1" applyFill="1" applyBorder="1" applyAlignment="1">
      <alignment horizontal="right"/>
    </xf>
    <xf numFmtId="3" fontId="2" fillId="33" borderId="11" xfId="0" applyNumberFormat="1" applyFont="1" applyFill="1" applyBorder="1" applyAlignment="1">
      <alignment horizontal="right"/>
    </xf>
    <xf numFmtId="3" fontId="2" fillId="33" borderId="14" xfId="0" applyNumberFormat="1" applyFont="1" applyFill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3" fontId="7" fillId="0" borderId="13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18" xfId="0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21" fillId="0" borderId="0" xfId="0" applyFont="1" applyAlignment="1">
      <alignment/>
    </xf>
    <xf numFmtId="164" fontId="7" fillId="0" borderId="12" xfId="0" applyNumberFormat="1" applyFont="1" applyBorder="1" applyAlignment="1">
      <alignment horizontal="center"/>
    </xf>
    <xf numFmtId="164" fontId="7" fillId="0" borderId="23" xfId="0" applyNumberFormat="1" applyFont="1" applyBorder="1" applyAlignment="1">
      <alignment horizontal="left"/>
    </xf>
    <xf numFmtId="164" fontId="7" fillId="0" borderId="23" xfId="0" applyNumberFormat="1" applyFont="1" applyBorder="1" applyAlignment="1">
      <alignment/>
    </xf>
    <xf numFmtId="165" fontId="7" fillId="0" borderId="23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4" fontId="17" fillId="0" borderId="14" xfId="0" applyNumberFormat="1" applyFont="1" applyBorder="1" applyAlignment="1">
      <alignment horizontal="center"/>
    </xf>
    <xf numFmtId="164" fontId="17" fillId="0" borderId="20" xfId="0" applyNumberFormat="1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165" fontId="7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3" fontId="10" fillId="0" borderId="17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164" fontId="2" fillId="0" borderId="17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3" fontId="2" fillId="0" borderId="17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10" fillId="33" borderId="17" xfId="0" applyNumberFormat="1" applyFont="1" applyFill="1" applyBorder="1" applyAlignment="1">
      <alignment/>
    </xf>
    <xf numFmtId="164" fontId="6" fillId="33" borderId="17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5" fontId="7" fillId="0" borderId="18" xfId="0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164" fontId="7" fillId="0" borderId="12" xfId="0" applyNumberFormat="1" applyFont="1" applyBorder="1" applyAlignment="1">
      <alignment horizontal="left"/>
    </xf>
    <xf numFmtId="164" fontId="7" fillId="0" borderId="12" xfId="0" applyNumberFormat="1" applyFont="1" applyBorder="1" applyAlignment="1">
      <alignment/>
    </xf>
    <xf numFmtId="165" fontId="7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164" fontId="1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5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3" fontId="9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vertical="center" wrapText="1"/>
    </xf>
    <xf numFmtId="3" fontId="9" fillId="33" borderId="13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7" fillId="0" borderId="0" xfId="0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3" fillId="33" borderId="50" xfId="0" applyFont="1" applyFill="1" applyBorder="1" applyAlignment="1">
      <alignment/>
    </xf>
    <xf numFmtId="0" fontId="14" fillId="33" borderId="51" xfId="0" applyFont="1" applyFill="1" applyBorder="1" applyAlignment="1">
      <alignment/>
    </xf>
    <xf numFmtId="0" fontId="14" fillId="33" borderId="51" xfId="0" applyFont="1" applyFill="1" applyBorder="1" applyAlignment="1">
      <alignment wrapText="1"/>
    </xf>
    <xf numFmtId="0" fontId="14" fillId="33" borderId="52" xfId="0" applyFont="1" applyFill="1" applyBorder="1" applyAlignment="1">
      <alignment/>
    </xf>
    <xf numFmtId="164" fontId="1" fillId="0" borderId="50" xfId="0" applyNumberFormat="1" applyFont="1" applyBorder="1" applyAlignment="1">
      <alignment vertical="center" wrapText="1"/>
    </xf>
    <xf numFmtId="164" fontId="1" fillId="0" borderId="51" xfId="0" applyNumberFormat="1" applyFont="1" applyBorder="1" applyAlignment="1">
      <alignment vertical="center" wrapText="1"/>
    </xf>
    <xf numFmtId="164" fontId="1" fillId="0" borderId="52" xfId="0" applyNumberFormat="1" applyFont="1" applyBorder="1" applyAlignment="1">
      <alignment vertical="center" wrapText="1"/>
    </xf>
    <xf numFmtId="0" fontId="3" fillId="33" borderId="24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164" fontId="3" fillId="0" borderId="0" xfId="0" applyNumberFormat="1" applyFont="1" applyAlignment="1">
      <alignment horizontal="center"/>
    </xf>
    <xf numFmtId="164" fontId="1" fillId="33" borderId="22" xfId="0" applyNumberFormat="1" applyFont="1" applyFill="1" applyBorder="1" applyAlignment="1">
      <alignment horizontal="center"/>
    </xf>
    <xf numFmtId="0" fontId="10" fillId="0" borderId="14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164" fontId="2" fillId="33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6" fillId="0" borderId="1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0" fontId="24" fillId="0" borderId="0" xfId="0" applyFont="1" applyAlignment="1">
      <alignment/>
    </xf>
    <xf numFmtId="164" fontId="5" fillId="0" borderId="20" xfId="0" applyNumberFormat="1" applyFont="1" applyBorder="1" applyAlignment="1">
      <alignment vertical="center" wrapText="1"/>
    </xf>
    <xf numFmtId="164" fontId="5" fillId="0" borderId="14" xfId="0" applyNumberFormat="1" applyFont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33" borderId="11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right"/>
    </xf>
    <xf numFmtId="0" fontId="6" fillId="33" borderId="11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2" fillId="33" borderId="13" xfId="0" applyFont="1" applyFill="1" applyBorder="1" applyAlignment="1">
      <alignment vertical="center" wrapText="1"/>
    </xf>
    <xf numFmtId="164" fontId="2" fillId="33" borderId="13" xfId="0" applyNumberFormat="1" applyFont="1" applyFill="1" applyBorder="1" applyAlignment="1">
      <alignment vertical="center" wrapText="1"/>
    </xf>
    <xf numFmtId="164" fontId="2" fillId="33" borderId="23" xfId="0" applyNumberFormat="1" applyFont="1" applyFill="1" applyBorder="1" applyAlignment="1">
      <alignment vertical="center" wrapText="1"/>
    </xf>
    <xf numFmtId="164" fontId="2" fillId="33" borderId="24" xfId="0" applyNumberFormat="1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23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3" fillId="0" borderId="0" xfId="53" applyFont="1" applyBorder="1" applyAlignment="1">
      <alignment horizontal="center" vertical="top"/>
      <protection/>
    </xf>
    <xf numFmtId="0" fontId="17" fillId="0" borderId="0" xfId="53" applyFont="1" applyFill="1">
      <alignment/>
      <protection/>
    </xf>
    <xf numFmtId="0" fontId="19" fillId="0" borderId="25" xfId="0" applyFont="1" applyFill="1" applyBorder="1" applyAlignment="1">
      <alignment/>
    </xf>
    <xf numFmtId="164" fontId="20" fillId="0" borderId="28" xfId="53" applyNumberFormat="1" applyFont="1" applyFill="1" applyBorder="1" applyAlignment="1">
      <alignment horizontal="center" vertical="center"/>
      <protection/>
    </xf>
    <xf numFmtId="164" fontId="19" fillId="0" borderId="33" xfId="53" applyNumberFormat="1" applyFont="1" applyFill="1" applyBorder="1" applyAlignment="1">
      <alignment vertical="center"/>
      <protection/>
    </xf>
    <xf numFmtId="164" fontId="19" fillId="0" borderId="37" xfId="53" applyNumberFormat="1" applyFont="1" applyFill="1" applyBorder="1" applyAlignment="1">
      <alignment vertical="center"/>
      <protection/>
    </xf>
    <xf numFmtId="164" fontId="19" fillId="0" borderId="31" xfId="53" applyNumberFormat="1" applyFont="1" applyFill="1" applyBorder="1">
      <alignment/>
      <protection/>
    </xf>
    <xf numFmtId="164" fontId="17" fillId="0" borderId="31" xfId="53" applyNumberFormat="1" applyFont="1" applyFill="1" applyBorder="1">
      <alignment/>
      <protection/>
    </xf>
    <xf numFmtId="164" fontId="17" fillId="0" borderId="0" xfId="53" applyNumberFormat="1" applyFont="1" applyFill="1">
      <alignment/>
      <protection/>
    </xf>
    <xf numFmtId="0" fontId="7" fillId="0" borderId="0" xfId="0" applyFont="1" applyAlignment="1">
      <alignment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/>
    </xf>
    <xf numFmtId="3" fontId="14" fillId="0" borderId="13" xfId="0" applyNumberFormat="1" applyFont="1" applyBorder="1" applyAlignment="1">
      <alignment/>
    </xf>
    <xf numFmtId="0" fontId="14" fillId="0" borderId="13" xfId="0" applyFont="1" applyBorder="1" applyAlignment="1">
      <alignment/>
    </xf>
    <xf numFmtId="0" fontId="14" fillId="33" borderId="13" xfId="0" applyFont="1" applyFill="1" applyBorder="1" applyAlignment="1">
      <alignment/>
    </xf>
    <xf numFmtId="3" fontId="14" fillId="0" borderId="13" xfId="0" applyNumberFormat="1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4" fillId="34" borderId="13" xfId="0" applyFont="1" applyFill="1" applyBorder="1" applyAlignment="1">
      <alignment/>
    </xf>
    <xf numFmtId="3" fontId="9" fillId="0" borderId="17" xfId="0" applyNumberFormat="1" applyFont="1" applyBorder="1" applyAlignment="1">
      <alignment/>
    </xf>
    <xf numFmtId="164" fontId="7" fillId="0" borderId="18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0" fontId="2" fillId="0" borderId="16" xfId="0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7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9" fillId="0" borderId="13" xfId="0" applyFont="1" applyBorder="1" applyAlignment="1">
      <alignment/>
    </xf>
    <xf numFmtId="3" fontId="8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/>
    </xf>
    <xf numFmtId="164" fontId="8" fillId="0" borderId="13" xfId="0" applyNumberFormat="1" applyFont="1" applyBorder="1" applyAlignment="1">
      <alignment/>
    </xf>
    <xf numFmtId="0" fontId="9" fillId="0" borderId="16" xfId="0" applyFont="1" applyBorder="1" applyAlignment="1">
      <alignment/>
    </xf>
    <xf numFmtId="164" fontId="2" fillId="33" borderId="24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3" fontId="30" fillId="0" borderId="13" xfId="0" applyNumberFormat="1" applyFont="1" applyBorder="1" applyAlignment="1">
      <alignment/>
    </xf>
    <xf numFmtId="164" fontId="8" fillId="0" borderId="13" xfId="0" applyNumberFormat="1" applyFont="1" applyBorder="1" applyAlignment="1">
      <alignment vertical="center" wrapText="1"/>
    </xf>
    <xf numFmtId="3" fontId="8" fillId="0" borderId="17" xfId="0" applyNumberFormat="1" applyFont="1" applyBorder="1" applyAlignment="1">
      <alignment vertical="center" wrapText="1"/>
    </xf>
    <xf numFmtId="3" fontId="30" fillId="0" borderId="13" xfId="0" applyNumberFormat="1" applyFont="1" applyBorder="1" applyAlignment="1">
      <alignment vertical="center" wrapText="1"/>
    </xf>
    <xf numFmtId="3" fontId="30" fillId="0" borderId="17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2" fillId="0" borderId="15" xfId="0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9" fillId="0" borderId="28" xfId="53" applyFont="1" applyBorder="1" applyAlignment="1">
      <alignment horizontal="center" vertical="center"/>
      <protection/>
    </xf>
    <xf numFmtId="164" fontId="5" fillId="0" borderId="13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12" fillId="0" borderId="0" xfId="0" applyFont="1" applyAlignment="1">
      <alignment horizontal="left"/>
    </xf>
    <xf numFmtId="0" fontId="33" fillId="0" borderId="13" xfId="0" applyFont="1" applyBorder="1" applyAlignment="1">
      <alignment/>
    </xf>
    <xf numFmtId="164" fontId="2" fillId="33" borderId="24" xfId="0" applyNumberFormat="1" applyFont="1" applyFill="1" applyBorder="1" applyAlignment="1">
      <alignment horizontal="center" vertical="center"/>
    </xf>
    <xf numFmtId="164" fontId="1" fillId="33" borderId="20" xfId="0" applyNumberFormat="1" applyFont="1" applyFill="1" applyBorder="1" applyAlignment="1">
      <alignment horizontal="center" vertical="center"/>
    </xf>
    <xf numFmtId="164" fontId="5" fillId="0" borderId="18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8" fillId="0" borderId="22" xfId="0" applyNumberFormat="1" applyFont="1" applyBorder="1" applyAlignment="1">
      <alignment/>
    </xf>
    <xf numFmtId="164" fontId="8" fillId="0" borderId="20" xfId="0" applyNumberFormat="1" applyFont="1" applyBorder="1" applyAlignment="1">
      <alignment/>
    </xf>
    <xf numFmtId="0" fontId="19" fillId="0" borderId="29" xfId="0" applyFont="1" applyBorder="1" applyAlignment="1">
      <alignment horizontal="center"/>
    </xf>
    <xf numFmtId="0" fontId="19" fillId="0" borderId="29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53" xfId="0" applyBorder="1" applyAlignment="1">
      <alignment/>
    </xf>
    <xf numFmtId="0" fontId="17" fillId="0" borderId="30" xfId="53" applyFont="1" applyBorder="1" applyAlignment="1">
      <alignment vertical="center" wrapText="1"/>
      <protection/>
    </xf>
    <xf numFmtId="164" fontId="17" fillId="0" borderId="31" xfId="53" applyNumberFormat="1" applyFont="1" applyBorder="1" applyAlignment="1">
      <alignment vertical="center" wrapText="1"/>
      <protection/>
    </xf>
    <xf numFmtId="164" fontId="17" fillId="0" borderId="31" xfId="53" applyNumberFormat="1" applyFont="1" applyFill="1" applyBorder="1" applyAlignment="1">
      <alignment vertical="center" wrapText="1"/>
      <protection/>
    </xf>
    <xf numFmtId="164" fontId="17" fillId="0" borderId="24" xfId="53" applyNumberFormat="1" applyFont="1" applyBorder="1" applyAlignment="1">
      <alignment vertical="center" wrapText="1"/>
      <protection/>
    </xf>
    <xf numFmtId="164" fontId="17" fillId="0" borderId="34" xfId="53" applyNumberFormat="1" applyFont="1" applyBorder="1" applyAlignment="1">
      <alignment vertical="center" wrapText="1"/>
      <protection/>
    </xf>
    <xf numFmtId="164" fontId="19" fillId="0" borderId="31" xfId="53" applyNumberFormat="1" applyFont="1" applyFill="1" applyBorder="1" applyAlignment="1">
      <alignment vertical="center" wrapText="1"/>
      <protection/>
    </xf>
    <xf numFmtId="164" fontId="19" fillId="0" borderId="24" xfId="53" applyNumberFormat="1" applyFont="1" applyFill="1" applyBorder="1" applyAlignment="1">
      <alignment vertical="center" wrapText="1"/>
      <protection/>
    </xf>
    <xf numFmtId="164" fontId="19" fillId="0" borderId="34" xfId="53" applyNumberFormat="1" applyFont="1" applyFill="1" applyBorder="1" applyAlignment="1">
      <alignment vertical="center" wrapText="1"/>
      <protection/>
    </xf>
    <xf numFmtId="0" fontId="29" fillId="0" borderId="0" xfId="0" applyFont="1" applyAlignment="1">
      <alignment/>
    </xf>
    <xf numFmtId="0" fontId="17" fillId="34" borderId="54" xfId="53" applyFont="1" applyFill="1" applyBorder="1" applyAlignment="1">
      <alignment horizontal="center" vertical="center"/>
      <protection/>
    </xf>
    <xf numFmtId="0" fontId="17" fillId="0" borderId="32" xfId="53" applyFont="1" applyBorder="1" applyAlignment="1">
      <alignment vertical="center" wrapText="1"/>
      <protection/>
    </xf>
    <xf numFmtId="164" fontId="19" fillId="0" borderId="55" xfId="53" applyNumberFormat="1" applyFont="1" applyFill="1" applyBorder="1" applyAlignment="1">
      <alignment vertical="center"/>
      <protection/>
    </xf>
    <xf numFmtId="164" fontId="19" fillId="0" borderId="56" xfId="53" applyNumberFormat="1" applyFont="1" applyBorder="1" applyAlignment="1">
      <alignment vertical="center"/>
      <protection/>
    </xf>
    <xf numFmtId="0" fontId="17" fillId="0" borderId="57" xfId="53" applyFont="1" applyBorder="1" applyAlignment="1">
      <alignment horizontal="center" vertical="center"/>
      <protection/>
    </xf>
    <xf numFmtId="0" fontId="17" fillId="0" borderId="49" xfId="53" applyFont="1" applyBorder="1" applyAlignment="1">
      <alignment horizontal="center" vertical="center"/>
      <protection/>
    </xf>
    <xf numFmtId="164" fontId="17" fillId="0" borderId="58" xfId="53" applyNumberFormat="1" applyFont="1" applyBorder="1" applyAlignment="1">
      <alignment vertical="center"/>
      <protection/>
    </xf>
    <xf numFmtId="164" fontId="17" fillId="0" borderId="58" xfId="53" applyNumberFormat="1" applyFont="1" applyFill="1" applyBorder="1" applyAlignment="1">
      <alignment vertical="center"/>
      <protection/>
    </xf>
    <xf numFmtId="164" fontId="17" fillId="0" borderId="59" xfId="53" applyNumberFormat="1" applyFont="1" applyBorder="1" applyAlignment="1">
      <alignment vertical="center"/>
      <protection/>
    </xf>
    <xf numFmtId="164" fontId="17" fillId="0" borderId="28" xfId="53" applyNumberFormat="1" applyFont="1" applyBorder="1" applyAlignment="1">
      <alignment vertical="center"/>
      <protection/>
    </xf>
    <xf numFmtId="164" fontId="19" fillId="0" borderId="60" xfId="53" applyNumberFormat="1" applyFont="1" applyBorder="1" applyAlignment="1">
      <alignment vertical="center"/>
      <protection/>
    </xf>
    <xf numFmtId="164" fontId="17" fillId="0" borderId="61" xfId="53" applyNumberFormat="1" applyFont="1" applyBorder="1" applyAlignment="1">
      <alignment vertical="center"/>
      <protection/>
    </xf>
    <xf numFmtId="164" fontId="19" fillId="0" borderId="62" xfId="53" applyNumberFormat="1" applyFont="1" applyBorder="1" applyAlignment="1">
      <alignment vertical="center"/>
      <protection/>
    </xf>
    <xf numFmtId="164" fontId="19" fillId="0" borderId="61" xfId="53" applyNumberFormat="1" applyFont="1" applyBorder="1" applyAlignment="1">
      <alignment vertical="center"/>
      <protection/>
    </xf>
    <xf numFmtId="164" fontId="19" fillId="0" borderId="61" xfId="53" applyNumberFormat="1" applyFont="1" applyBorder="1">
      <alignment/>
      <protection/>
    </xf>
    <xf numFmtId="164" fontId="17" fillId="0" borderId="61" xfId="53" applyNumberFormat="1" applyFont="1" applyBorder="1">
      <alignment/>
      <protection/>
    </xf>
    <xf numFmtId="164" fontId="17" fillId="0" borderId="61" xfId="53" applyNumberFormat="1" applyFont="1" applyBorder="1" applyAlignment="1">
      <alignment vertical="center" wrapText="1"/>
      <protection/>
    </xf>
    <xf numFmtId="164" fontId="17" fillId="0" borderId="48" xfId="53" applyNumberFormat="1" applyFont="1" applyBorder="1">
      <alignment/>
      <protection/>
    </xf>
    <xf numFmtId="167" fontId="19" fillId="34" borderId="29" xfId="53" applyNumberFormat="1" applyFont="1" applyFill="1" applyBorder="1" applyAlignment="1">
      <alignment vertical="center"/>
      <protection/>
    </xf>
    <xf numFmtId="168" fontId="19" fillId="34" borderId="29" xfId="53" applyNumberFormat="1" applyFont="1" applyFill="1" applyBorder="1" applyAlignment="1">
      <alignment horizontal="right" vertical="center"/>
      <protection/>
    </xf>
    <xf numFmtId="164" fontId="17" fillId="0" borderId="62" xfId="53" applyNumberFormat="1" applyFont="1" applyBorder="1" applyAlignment="1">
      <alignment vertical="center"/>
      <protection/>
    </xf>
    <xf numFmtId="164" fontId="17" fillId="0" borderId="29" xfId="53" applyNumberFormat="1" applyFont="1" applyBorder="1" applyAlignment="1">
      <alignment vertical="center"/>
      <protection/>
    </xf>
    <xf numFmtId="10" fontId="19" fillId="34" borderId="59" xfId="53" applyNumberFormat="1" applyFont="1" applyFill="1" applyBorder="1" applyAlignment="1">
      <alignment vertical="center"/>
      <protection/>
    </xf>
    <xf numFmtId="10" fontId="19" fillId="34" borderId="63" xfId="53" applyNumberFormat="1" applyFont="1" applyFill="1" applyBorder="1" applyAlignment="1">
      <alignment vertical="center"/>
      <protection/>
    </xf>
    <xf numFmtId="10" fontId="19" fillId="34" borderId="64" xfId="53" applyNumberFormat="1" applyFont="1" applyFill="1" applyBorder="1" applyAlignment="1">
      <alignment vertical="center"/>
      <protection/>
    </xf>
    <xf numFmtId="164" fontId="19" fillId="0" borderId="61" xfId="53" applyNumberFormat="1" applyFont="1" applyFill="1" applyBorder="1" applyAlignment="1">
      <alignment vertical="center" wrapText="1"/>
      <protection/>
    </xf>
    <xf numFmtId="164" fontId="17" fillId="0" borderId="61" xfId="53" applyNumberFormat="1" applyFont="1" applyFill="1" applyBorder="1" applyAlignment="1">
      <alignment vertical="center"/>
      <protection/>
    </xf>
    <xf numFmtId="164" fontId="17" fillId="0" borderId="62" xfId="53" applyNumberFormat="1" applyFont="1" applyFill="1" applyBorder="1" applyAlignment="1">
      <alignment vertical="center"/>
      <protection/>
    </xf>
    <xf numFmtId="164" fontId="17" fillId="0" borderId="65" xfId="53" applyNumberFormat="1" applyFont="1" applyFill="1" applyBorder="1" applyAlignment="1">
      <alignment vertical="center"/>
      <protection/>
    </xf>
    <xf numFmtId="164" fontId="19" fillId="0" borderId="66" xfId="53" applyNumberFormat="1" applyFont="1" applyBorder="1" applyAlignment="1">
      <alignment horizontal="center" vertical="center"/>
      <protection/>
    </xf>
    <xf numFmtId="164" fontId="20" fillId="0" borderId="53" xfId="53" applyNumberFormat="1" applyFont="1" applyBorder="1" applyAlignment="1">
      <alignment horizontal="center" vertical="center"/>
      <protection/>
    </xf>
    <xf numFmtId="164" fontId="19" fillId="34" borderId="53" xfId="53" applyNumberFormat="1" applyFont="1" applyFill="1" applyBorder="1" applyAlignment="1">
      <alignment vertical="center"/>
      <protection/>
    </xf>
    <xf numFmtId="164" fontId="17" fillId="0" borderId="55" xfId="53" applyNumberFormat="1" applyFont="1" applyBorder="1" applyAlignment="1">
      <alignment vertical="center"/>
      <protection/>
    </xf>
    <xf numFmtId="164" fontId="17" fillId="0" borderId="67" xfId="53" applyNumberFormat="1" applyFont="1" applyBorder="1" applyAlignment="1">
      <alignment vertical="center"/>
      <protection/>
    </xf>
    <xf numFmtId="167" fontId="19" fillId="34" borderId="53" xfId="53" applyNumberFormat="1" applyFont="1" applyFill="1" applyBorder="1" applyAlignment="1">
      <alignment vertical="center"/>
      <protection/>
    </xf>
    <xf numFmtId="168" fontId="19" fillId="34" borderId="53" xfId="53" applyNumberFormat="1" applyFont="1" applyFill="1" applyBorder="1" applyAlignment="1">
      <alignment horizontal="right" vertical="center"/>
      <protection/>
    </xf>
    <xf numFmtId="164" fontId="19" fillId="0" borderId="55" xfId="53" applyNumberFormat="1" applyFont="1" applyBorder="1" applyAlignment="1">
      <alignment vertical="center"/>
      <protection/>
    </xf>
    <xf numFmtId="164" fontId="19" fillId="0" borderId="67" xfId="53" applyNumberFormat="1" applyFont="1" applyBorder="1" applyAlignment="1">
      <alignment vertical="center"/>
      <protection/>
    </xf>
    <xf numFmtId="164" fontId="17" fillId="0" borderId="53" xfId="53" applyNumberFormat="1" applyFont="1" applyBorder="1" applyAlignment="1">
      <alignment vertical="center"/>
      <protection/>
    </xf>
    <xf numFmtId="164" fontId="19" fillId="0" borderId="23" xfId="53" applyNumberFormat="1" applyFont="1" applyBorder="1" applyAlignment="1">
      <alignment vertical="center"/>
      <protection/>
    </xf>
    <xf numFmtId="10" fontId="19" fillId="34" borderId="68" xfId="53" applyNumberFormat="1" applyFont="1" applyFill="1" applyBorder="1" applyAlignment="1">
      <alignment vertical="center"/>
      <protection/>
    </xf>
    <xf numFmtId="10" fontId="19" fillId="34" borderId="69" xfId="53" applyNumberFormat="1" applyFont="1" applyFill="1" applyBorder="1" applyAlignment="1">
      <alignment vertical="center"/>
      <protection/>
    </xf>
    <xf numFmtId="10" fontId="19" fillId="34" borderId="70" xfId="53" applyNumberFormat="1" applyFont="1" applyFill="1" applyBorder="1" applyAlignment="1">
      <alignment vertical="center"/>
      <protection/>
    </xf>
    <xf numFmtId="164" fontId="19" fillId="34" borderId="66" xfId="53" applyNumberFormat="1" applyFont="1" applyFill="1" applyBorder="1" applyAlignment="1">
      <alignment vertical="center"/>
      <protection/>
    </xf>
    <xf numFmtId="164" fontId="19" fillId="0" borderId="55" xfId="53" applyNumberFormat="1" applyFont="1" applyFill="1" applyBorder="1" applyAlignment="1">
      <alignment vertical="center" wrapText="1"/>
      <protection/>
    </xf>
    <xf numFmtId="164" fontId="17" fillId="0" borderId="55" xfId="53" applyNumberFormat="1" applyFont="1" applyFill="1" applyBorder="1" applyAlignment="1">
      <alignment vertical="center"/>
      <protection/>
    </xf>
    <xf numFmtId="164" fontId="17" fillId="0" borderId="67" xfId="53" applyNumberFormat="1" applyFont="1" applyFill="1" applyBorder="1" applyAlignment="1">
      <alignment vertical="center"/>
      <protection/>
    </xf>
    <xf numFmtId="164" fontId="17" fillId="0" borderId="71" xfId="53" applyNumberFormat="1" applyFont="1" applyFill="1" applyBorder="1" applyAlignment="1">
      <alignment vertical="center"/>
      <protection/>
    </xf>
    <xf numFmtId="164" fontId="19" fillId="0" borderId="28" xfId="53" applyNumberFormat="1" applyFont="1" applyBorder="1" applyAlignment="1">
      <alignment horizontal="center" vertical="center"/>
      <protection/>
    </xf>
    <xf numFmtId="10" fontId="19" fillId="34" borderId="41" xfId="53" applyNumberFormat="1" applyFont="1" applyFill="1" applyBorder="1" applyAlignment="1">
      <alignment vertical="center"/>
      <protection/>
    </xf>
    <xf numFmtId="10" fontId="19" fillId="34" borderId="26" xfId="53" applyNumberFormat="1" applyFont="1" applyFill="1" applyBorder="1" applyAlignment="1">
      <alignment vertical="center"/>
      <protection/>
    </xf>
    <xf numFmtId="164" fontId="19" fillId="0" borderId="72" xfId="53" applyNumberFormat="1" applyFont="1" applyBorder="1" applyAlignment="1">
      <alignment vertical="center"/>
      <protection/>
    </xf>
    <xf numFmtId="164" fontId="17" fillId="0" borderId="23" xfId="53" applyNumberFormat="1" applyFont="1" applyBorder="1" applyAlignment="1">
      <alignment vertical="center"/>
      <protection/>
    </xf>
    <xf numFmtId="164" fontId="19" fillId="0" borderId="12" xfId="53" applyNumberFormat="1" applyFont="1" applyBorder="1" applyAlignment="1">
      <alignment vertical="center"/>
      <protection/>
    </xf>
    <xf numFmtId="164" fontId="19" fillId="34" borderId="73" xfId="53" applyNumberFormat="1" applyFont="1" applyFill="1" applyBorder="1" applyAlignment="1">
      <alignment vertical="center"/>
      <protection/>
    </xf>
    <xf numFmtId="164" fontId="19" fillId="34" borderId="25" xfId="53" applyNumberFormat="1" applyFont="1" applyFill="1" applyBorder="1" applyAlignment="1">
      <alignment vertical="center"/>
      <protection/>
    </xf>
    <xf numFmtId="164" fontId="19" fillId="0" borderId="23" xfId="53" applyNumberFormat="1" applyFont="1" applyBorder="1">
      <alignment/>
      <protection/>
    </xf>
    <xf numFmtId="164" fontId="17" fillId="0" borderId="23" xfId="53" applyNumberFormat="1" applyFont="1" applyBorder="1">
      <alignment/>
      <protection/>
    </xf>
    <xf numFmtId="164" fontId="17" fillId="0" borderId="23" xfId="53" applyNumberFormat="1" applyFont="1" applyBorder="1" applyAlignment="1">
      <alignment vertical="center" wrapText="1"/>
      <protection/>
    </xf>
    <xf numFmtId="0" fontId="19" fillId="34" borderId="26" xfId="53" applyFont="1" applyFill="1" applyBorder="1" applyAlignment="1">
      <alignment horizontal="center" vertical="center"/>
      <protection/>
    </xf>
    <xf numFmtId="10" fontId="19" fillId="34" borderId="58" xfId="53" applyNumberFormat="1" applyFont="1" applyFill="1" applyBorder="1" applyAlignment="1">
      <alignment vertical="center"/>
      <protection/>
    </xf>
    <xf numFmtId="10" fontId="19" fillId="34" borderId="74" xfId="53" applyNumberFormat="1" applyFont="1" applyFill="1" applyBorder="1" applyAlignment="1">
      <alignment vertical="center"/>
      <protection/>
    </xf>
    <xf numFmtId="10" fontId="19" fillId="34" borderId="75" xfId="53" applyNumberFormat="1" applyFont="1" applyFill="1" applyBorder="1" applyAlignment="1">
      <alignment vertical="center"/>
      <protection/>
    </xf>
    <xf numFmtId="0" fontId="19" fillId="0" borderId="53" xfId="0" applyFont="1" applyFill="1" applyBorder="1" applyAlignment="1">
      <alignment/>
    </xf>
    <xf numFmtId="0" fontId="14" fillId="0" borderId="0" xfId="53" applyFont="1">
      <alignment/>
      <protection/>
    </xf>
    <xf numFmtId="0" fontId="28" fillId="0" borderId="28" xfId="53" applyFont="1" applyBorder="1" applyAlignment="1">
      <alignment horizontal="center" vertical="center"/>
      <protection/>
    </xf>
    <xf numFmtId="0" fontId="14" fillId="0" borderId="11" xfId="53" applyFont="1" applyBorder="1" applyAlignment="1">
      <alignment vertical="center" wrapText="1"/>
      <protection/>
    </xf>
    <xf numFmtId="0" fontId="14" fillId="0" borderId="13" xfId="53" applyFont="1" applyBorder="1" applyAlignment="1">
      <alignment vertical="center" wrapText="1"/>
      <protection/>
    </xf>
    <xf numFmtId="2" fontId="13" fillId="0" borderId="13" xfId="53" applyNumberFormat="1" applyFont="1" applyBorder="1" applyAlignment="1">
      <alignment vertical="center" wrapText="1"/>
      <protection/>
    </xf>
    <xf numFmtId="0" fontId="14" fillId="0" borderId="17" xfId="53" applyFont="1" applyBorder="1" applyAlignment="1">
      <alignment vertical="center" wrapText="1"/>
      <protection/>
    </xf>
    <xf numFmtId="0" fontId="14" fillId="0" borderId="13" xfId="53" applyFont="1" applyFill="1" applyBorder="1" applyAlignment="1">
      <alignment vertical="center" wrapText="1"/>
      <protection/>
    </xf>
    <xf numFmtId="0" fontId="13" fillId="34" borderId="69" xfId="53" applyFont="1" applyFill="1" applyBorder="1" applyAlignment="1">
      <alignment vertical="center" wrapText="1"/>
      <protection/>
    </xf>
    <xf numFmtId="0" fontId="13" fillId="34" borderId="70" xfId="53" applyFont="1" applyFill="1" applyBorder="1" applyAlignment="1">
      <alignment vertical="center" wrapText="1"/>
      <protection/>
    </xf>
    <xf numFmtId="0" fontId="13" fillId="34" borderId="28" xfId="53" applyFont="1" applyFill="1" applyBorder="1" applyAlignment="1">
      <alignment vertical="center" wrapText="1"/>
      <protection/>
    </xf>
    <xf numFmtId="0" fontId="13" fillId="0" borderId="16" xfId="53" applyFont="1" applyFill="1" applyBorder="1" applyAlignment="1">
      <alignment vertical="center" wrapText="1"/>
      <protection/>
    </xf>
    <xf numFmtId="0" fontId="14" fillId="0" borderId="16" xfId="53" applyFont="1" applyFill="1" applyBorder="1" applyAlignment="1">
      <alignment vertical="center" wrapText="1"/>
      <protection/>
    </xf>
    <xf numFmtId="0" fontId="14" fillId="0" borderId="18" xfId="53" applyFont="1" applyFill="1" applyBorder="1" applyAlignment="1">
      <alignment vertical="center" wrapText="1"/>
      <protection/>
    </xf>
    <xf numFmtId="0" fontId="14" fillId="0" borderId="76" xfId="53" applyFont="1" applyFill="1" applyBorder="1" applyAlignment="1">
      <alignment vertical="center" wrapText="1"/>
      <protection/>
    </xf>
    <xf numFmtId="0" fontId="13" fillId="34" borderId="25" xfId="53" applyFont="1" applyFill="1" applyBorder="1" applyAlignment="1">
      <alignment vertical="center" wrapText="1"/>
      <protection/>
    </xf>
    <xf numFmtId="0" fontId="13" fillId="0" borderId="0" xfId="53" applyFont="1" applyFill="1" applyBorder="1" applyAlignment="1">
      <alignment vertical="center" wrapText="1"/>
      <protection/>
    </xf>
    <xf numFmtId="0" fontId="13" fillId="0" borderId="13" xfId="53" applyFont="1" applyBorder="1" applyAlignment="1">
      <alignment vertical="center" wrapText="1"/>
      <protection/>
    </xf>
    <xf numFmtId="0" fontId="13" fillId="0" borderId="11" xfId="53" applyFont="1" applyBorder="1" applyAlignment="1">
      <alignment vertical="center" wrapText="1"/>
      <protection/>
    </xf>
    <xf numFmtId="0" fontId="13" fillId="34" borderId="26" xfId="53" applyFont="1" applyFill="1" applyBorder="1" applyAlignment="1">
      <alignment vertical="center" wrapText="1"/>
      <protection/>
    </xf>
    <xf numFmtId="0" fontId="13" fillId="0" borderId="43" xfId="53" applyFont="1" applyBorder="1" applyAlignment="1">
      <alignment vertical="center" wrapText="1"/>
      <protection/>
    </xf>
    <xf numFmtId="0" fontId="13" fillId="0" borderId="28" xfId="53" applyFont="1" applyBorder="1" applyAlignment="1">
      <alignment vertical="center" wrapText="1"/>
      <protection/>
    </xf>
    <xf numFmtId="0" fontId="13" fillId="0" borderId="13" xfId="53" applyFont="1" applyFill="1" applyBorder="1" applyAlignment="1">
      <alignment vertical="center" wrapText="1"/>
      <protection/>
    </xf>
    <xf numFmtId="0" fontId="13" fillId="0" borderId="18" xfId="53" applyFont="1" applyFill="1" applyBorder="1" applyAlignment="1">
      <alignment vertical="center" wrapText="1"/>
      <protection/>
    </xf>
    <xf numFmtId="0" fontId="13" fillId="34" borderId="54" xfId="53" applyFont="1" applyFill="1" applyBorder="1" applyAlignment="1">
      <alignment vertical="center" wrapText="1"/>
      <protection/>
    </xf>
    <xf numFmtId="0" fontId="13" fillId="0" borderId="77" xfId="53" applyFont="1" applyBorder="1" applyAlignment="1">
      <alignment vertical="center" wrapText="1"/>
      <protection/>
    </xf>
    <xf numFmtId="0" fontId="17" fillId="0" borderId="54" xfId="53" applyFont="1" applyBorder="1" applyAlignment="1">
      <alignment horizontal="center" vertical="center"/>
      <protection/>
    </xf>
    <xf numFmtId="164" fontId="17" fillId="0" borderId="46" xfId="53" applyNumberFormat="1" applyFont="1" applyBorder="1">
      <alignment/>
      <protection/>
    </xf>
    <xf numFmtId="164" fontId="17" fillId="0" borderId="46" xfId="53" applyNumberFormat="1" applyFont="1" applyFill="1" applyBorder="1">
      <alignment/>
      <protection/>
    </xf>
    <xf numFmtId="164" fontId="17" fillId="0" borderId="47" xfId="53" applyNumberFormat="1" applyFont="1" applyBorder="1">
      <alignment/>
      <protection/>
    </xf>
    <xf numFmtId="164" fontId="17" fillId="0" borderId="65" xfId="53" applyNumberFormat="1" applyFont="1" applyBorder="1">
      <alignment/>
      <protection/>
    </xf>
    <xf numFmtId="164" fontId="17" fillId="0" borderId="78" xfId="53" applyNumberFormat="1" applyFont="1" applyBorder="1">
      <alignment/>
      <protection/>
    </xf>
    <xf numFmtId="164" fontId="19" fillId="0" borderId="33" xfId="53" applyNumberFormat="1" applyFont="1" applyFill="1" applyBorder="1" applyAlignment="1">
      <alignment vertical="center" wrapText="1"/>
      <protection/>
    </xf>
    <xf numFmtId="164" fontId="19" fillId="0" borderId="10" xfId="53" applyNumberFormat="1" applyFont="1" applyFill="1" applyBorder="1" applyAlignment="1">
      <alignment vertical="center" wrapText="1"/>
      <protection/>
    </xf>
    <xf numFmtId="164" fontId="19" fillId="0" borderId="35" xfId="53" applyNumberFormat="1" applyFont="1" applyFill="1" applyBorder="1" applyAlignment="1">
      <alignment vertical="center" wrapText="1"/>
      <protection/>
    </xf>
    <xf numFmtId="164" fontId="19" fillId="0" borderId="62" xfId="53" applyNumberFormat="1" applyFont="1" applyFill="1" applyBorder="1" applyAlignment="1">
      <alignment vertical="center" wrapText="1"/>
      <protection/>
    </xf>
    <xf numFmtId="164" fontId="19" fillId="0" borderId="67" xfId="53" applyNumberFormat="1" applyFont="1" applyFill="1" applyBorder="1" applyAlignment="1">
      <alignment vertical="center" wrapText="1"/>
      <protection/>
    </xf>
    <xf numFmtId="0" fontId="13" fillId="34" borderId="66" xfId="53" applyFont="1" applyFill="1" applyBorder="1" applyAlignment="1">
      <alignment vertical="center" wrapText="1"/>
      <protection/>
    </xf>
    <xf numFmtId="10" fontId="19" fillId="34" borderId="27" xfId="53" applyNumberFormat="1" applyFont="1" applyFill="1" applyBorder="1" applyAlignment="1">
      <alignment vertical="center"/>
      <protection/>
    </xf>
    <xf numFmtId="10" fontId="19" fillId="34" borderId="66" xfId="53" applyNumberFormat="1" applyFont="1" applyFill="1" applyBorder="1" applyAlignment="1">
      <alignment vertical="center"/>
      <protection/>
    </xf>
    <xf numFmtId="0" fontId="17" fillId="0" borderId="79" xfId="53" applyFont="1" applyBorder="1" applyAlignment="1">
      <alignment vertical="center" wrapText="1"/>
      <protection/>
    </xf>
    <xf numFmtId="0" fontId="13" fillId="0" borderId="80" xfId="53" applyFont="1" applyFill="1" applyBorder="1" applyAlignment="1">
      <alignment vertical="center" wrapText="1"/>
      <protection/>
    </xf>
    <xf numFmtId="164" fontId="19" fillId="0" borderId="37" xfId="53" applyNumberFormat="1" applyFont="1" applyFill="1" applyBorder="1" applyAlignment="1">
      <alignment vertical="center" wrapText="1"/>
      <protection/>
    </xf>
    <xf numFmtId="164" fontId="19" fillId="0" borderId="38" xfId="53" applyNumberFormat="1" applyFont="1" applyFill="1" applyBorder="1" applyAlignment="1">
      <alignment vertical="center" wrapText="1"/>
      <protection/>
    </xf>
    <xf numFmtId="164" fontId="19" fillId="0" borderId="39" xfId="53" applyNumberFormat="1" applyFont="1" applyFill="1" applyBorder="1" applyAlignment="1">
      <alignment vertical="center" wrapText="1"/>
      <protection/>
    </xf>
    <xf numFmtId="164" fontId="19" fillId="0" borderId="56" xfId="53" applyNumberFormat="1" applyFont="1" applyFill="1" applyBorder="1" applyAlignment="1">
      <alignment vertical="center" wrapText="1"/>
      <protection/>
    </xf>
    <xf numFmtId="0" fontId="17" fillId="0" borderId="36" xfId="53" applyFont="1" applyBorder="1" applyAlignment="1">
      <alignment vertical="center" wrapText="1"/>
      <protection/>
    </xf>
    <xf numFmtId="164" fontId="19" fillId="0" borderId="60" xfId="53" applyNumberFormat="1" applyFont="1" applyFill="1" applyBorder="1" applyAlignment="1">
      <alignment vertical="center" wrapText="1"/>
      <protection/>
    </xf>
    <xf numFmtId="0" fontId="17" fillId="0" borderId="81" xfId="53" applyFont="1" applyBorder="1" applyAlignment="1">
      <alignment vertical="center" wrapText="1"/>
      <protection/>
    </xf>
    <xf numFmtId="0" fontId="13" fillId="0" borderId="76" xfId="53" applyFont="1" applyFill="1" applyBorder="1" applyAlignment="1">
      <alignment vertical="center" wrapText="1"/>
      <protection/>
    </xf>
    <xf numFmtId="164" fontId="19" fillId="0" borderId="46" xfId="53" applyNumberFormat="1" applyFont="1" applyFill="1" applyBorder="1" applyAlignment="1">
      <alignment vertical="center" wrapText="1"/>
      <protection/>
    </xf>
    <xf numFmtId="164" fontId="19" fillId="0" borderId="47" xfId="53" applyNumberFormat="1" applyFont="1" applyFill="1" applyBorder="1" applyAlignment="1">
      <alignment vertical="center" wrapText="1"/>
      <protection/>
    </xf>
    <xf numFmtId="164" fontId="19" fillId="0" borderId="48" xfId="53" applyNumberFormat="1" applyFont="1" applyFill="1" applyBorder="1" applyAlignment="1">
      <alignment vertical="center" wrapText="1"/>
      <protection/>
    </xf>
    <xf numFmtId="164" fontId="19" fillId="0" borderId="65" xfId="53" applyNumberFormat="1" applyFont="1" applyFill="1" applyBorder="1" applyAlignment="1">
      <alignment vertical="center" wrapText="1"/>
      <protection/>
    </xf>
    <xf numFmtId="164" fontId="19" fillId="0" borderId="71" xfId="53" applyNumberFormat="1" applyFont="1" applyFill="1" applyBorder="1" applyAlignment="1">
      <alignment vertical="center" wrapText="1"/>
      <protection/>
    </xf>
    <xf numFmtId="0" fontId="36" fillId="0" borderId="0" xfId="53" applyFont="1" applyAlignment="1">
      <alignment wrapText="1"/>
      <protection/>
    </xf>
    <xf numFmtId="0" fontId="36" fillId="0" borderId="0" xfId="53" applyFont="1">
      <alignment/>
      <protection/>
    </xf>
    <xf numFmtId="0" fontId="36" fillId="0" borderId="0" xfId="53" applyFont="1" applyAlignment="1">
      <alignment/>
      <protection/>
    </xf>
    <xf numFmtId="0" fontId="78" fillId="0" borderId="0" xfId="0" applyFont="1" applyAlignment="1">
      <alignment vertical="center"/>
    </xf>
    <xf numFmtId="164" fontId="37" fillId="0" borderId="50" xfId="0" applyNumberFormat="1" applyFont="1" applyBorder="1" applyAlignment="1">
      <alignment vertical="center" wrapText="1"/>
    </xf>
    <xf numFmtId="0" fontId="35" fillId="33" borderId="50" xfId="0" applyFont="1" applyFill="1" applyBorder="1" applyAlignment="1">
      <alignment/>
    </xf>
    <xf numFmtId="0" fontId="38" fillId="0" borderId="0" xfId="0" applyFont="1" applyAlignment="1">
      <alignment vertical="center"/>
    </xf>
    <xf numFmtId="164" fontId="37" fillId="0" borderId="51" xfId="0" applyNumberFormat="1" applyFont="1" applyBorder="1" applyAlignment="1">
      <alignment vertical="center" wrapText="1"/>
    </xf>
    <xf numFmtId="0" fontId="39" fillId="33" borderId="51" xfId="0" applyFont="1" applyFill="1" applyBorder="1" applyAlignment="1">
      <alignment/>
    </xf>
    <xf numFmtId="0" fontId="39" fillId="33" borderId="51" xfId="0" applyFont="1" applyFill="1" applyBorder="1" applyAlignment="1">
      <alignment wrapText="1"/>
    </xf>
    <xf numFmtId="164" fontId="37" fillId="0" borderId="52" xfId="0" applyNumberFormat="1" applyFont="1" applyBorder="1" applyAlignment="1">
      <alignment vertical="center" wrapText="1"/>
    </xf>
    <xf numFmtId="0" fontId="39" fillId="33" borderId="52" xfId="0" applyFont="1" applyFill="1" applyBorder="1" applyAlignment="1">
      <alignment vertical="top"/>
    </xf>
    <xf numFmtId="0" fontId="39" fillId="33" borderId="52" xfId="0" applyFont="1" applyFill="1" applyBorder="1" applyAlignment="1">
      <alignment/>
    </xf>
    <xf numFmtId="164" fontId="6" fillId="33" borderId="13" xfId="0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0" fontId="42" fillId="0" borderId="13" xfId="0" applyFont="1" applyBorder="1" applyAlignment="1">
      <alignment/>
    </xf>
    <xf numFmtId="4" fontId="14" fillId="0" borderId="13" xfId="0" applyNumberFormat="1" applyFont="1" applyBorder="1" applyAlignment="1">
      <alignment/>
    </xf>
    <xf numFmtId="3" fontId="14" fillId="35" borderId="13" xfId="0" applyNumberFormat="1" applyFont="1" applyFill="1" applyBorder="1" applyAlignment="1">
      <alignment/>
    </xf>
    <xf numFmtId="0" fontId="13" fillId="34" borderId="11" xfId="0" applyFont="1" applyFill="1" applyBorder="1" applyAlignment="1">
      <alignment horizontal="center"/>
    </xf>
    <xf numFmtId="3" fontId="13" fillId="34" borderId="11" xfId="0" applyNumberFormat="1" applyFont="1" applyFill="1" applyBorder="1" applyAlignment="1">
      <alignment horizontal="right"/>
    </xf>
    <xf numFmtId="3" fontId="13" fillId="34" borderId="13" xfId="0" applyNumberFormat="1" applyFont="1" applyFill="1" applyBorder="1" applyAlignment="1">
      <alignment horizontal="right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vertical="center" wrapText="1"/>
    </xf>
    <xf numFmtId="164" fontId="1" fillId="0" borderId="14" xfId="0" applyNumberFormat="1" applyFont="1" applyBorder="1" applyAlignment="1">
      <alignment vertical="center" wrapText="1"/>
    </xf>
    <xf numFmtId="164" fontId="1" fillId="0" borderId="17" xfId="0" applyNumberFormat="1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164" fontId="1" fillId="0" borderId="50" xfId="0" applyNumberFormat="1" applyFont="1" applyBorder="1" applyAlignment="1">
      <alignment vertical="center" wrapText="1"/>
    </xf>
    <xf numFmtId="164" fontId="1" fillId="0" borderId="51" xfId="0" applyNumberFormat="1" applyFont="1" applyBorder="1" applyAlignment="1">
      <alignment vertical="center" wrapText="1"/>
    </xf>
    <xf numFmtId="164" fontId="1" fillId="0" borderId="52" xfId="0" applyNumberFormat="1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50" xfId="0" applyFont="1" applyBorder="1" applyAlignment="1">
      <alignment vertical="center" wrapText="1"/>
    </xf>
    <xf numFmtId="0" fontId="41" fillId="0" borderId="51" xfId="0" applyFont="1" applyBorder="1" applyAlignment="1">
      <alignment vertical="center" wrapText="1"/>
    </xf>
    <xf numFmtId="0" fontId="41" fillId="0" borderId="52" xfId="0" applyFont="1" applyBorder="1" applyAlignment="1">
      <alignment vertical="center" wrapText="1"/>
    </xf>
    <xf numFmtId="0" fontId="21" fillId="0" borderId="50" xfId="0" applyFont="1" applyBorder="1" applyAlignment="1">
      <alignment vertical="center" wrapText="1"/>
    </xf>
    <xf numFmtId="0" fontId="21" fillId="0" borderId="51" xfId="0" applyFont="1" applyBorder="1" applyAlignment="1">
      <alignment vertical="center" wrapText="1"/>
    </xf>
    <xf numFmtId="0" fontId="21" fillId="0" borderId="52" xfId="0" applyFont="1" applyBorder="1" applyAlignment="1">
      <alignment vertical="center" wrapText="1"/>
    </xf>
    <xf numFmtId="164" fontId="37" fillId="0" borderId="50" xfId="0" applyNumberFormat="1" applyFont="1" applyBorder="1" applyAlignment="1">
      <alignment vertical="center" wrapText="1"/>
    </xf>
    <xf numFmtId="164" fontId="37" fillId="0" borderId="51" xfId="0" applyNumberFormat="1" applyFont="1" applyBorder="1" applyAlignment="1">
      <alignment vertical="center" wrapText="1"/>
    </xf>
    <xf numFmtId="164" fontId="37" fillId="0" borderId="52" xfId="0" applyNumberFormat="1" applyFont="1" applyBorder="1" applyAlignment="1">
      <alignment vertical="center" wrapText="1"/>
    </xf>
    <xf numFmtId="0" fontId="40" fillId="0" borderId="50" xfId="0" applyFont="1" applyBorder="1" applyAlignment="1">
      <alignment vertical="center" wrapText="1"/>
    </xf>
    <xf numFmtId="0" fontId="40" fillId="0" borderId="51" xfId="0" applyFont="1" applyBorder="1" applyAlignment="1">
      <alignment vertical="center" wrapText="1"/>
    </xf>
    <xf numFmtId="0" fontId="40" fillId="0" borderId="52" xfId="0" applyFont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1" fillId="0" borderId="52" xfId="0" applyFont="1" applyBorder="1" applyAlignment="1">
      <alignment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37" fillId="0" borderId="50" xfId="0" applyFont="1" applyBorder="1" applyAlignment="1">
      <alignment vertical="center" wrapText="1"/>
    </xf>
    <xf numFmtId="0" fontId="37" fillId="0" borderId="51" xfId="0" applyFont="1" applyBorder="1" applyAlignment="1">
      <alignment vertical="center" wrapText="1"/>
    </xf>
    <xf numFmtId="0" fontId="37" fillId="0" borderId="52" xfId="0" applyFont="1" applyBorder="1" applyAlignment="1">
      <alignment vertical="center" wrapText="1"/>
    </xf>
    <xf numFmtId="164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55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 wrapText="1"/>
    </xf>
    <xf numFmtId="0" fontId="27" fillId="0" borderId="13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wrapText="1"/>
    </xf>
    <xf numFmtId="3" fontId="14" fillId="0" borderId="14" xfId="0" applyNumberFormat="1" applyFont="1" applyBorder="1" applyAlignment="1">
      <alignment horizontal="center" wrapText="1"/>
    </xf>
    <xf numFmtId="3" fontId="14" fillId="0" borderId="17" xfId="0" applyNumberFormat="1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27" fillId="0" borderId="11" xfId="51" applyFont="1" applyBorder="1" applyAlignment="1">
      <alignment horizontal="center" vertical="center" wrapText="1"/>
      <protection/>
    </xf>
    <xf numFmtId="0" fontId="27" fillId="0" borderId="14" xfId="51" applyFont="1" applyBorder="1" applyAlignment="1">
      <alignment horizontal="center" vertical="center" wrapText="1"/>
      <protection/>
    </xf>
    <xf numFmtId="0" fontId="27" fillId="0" borderId="17" xfId="51" applyFont="1" applyBorder="1" applyAlignment="1">
      <alignment horizontal="center" vertical="center" wrapText="1"/>
      <protection/>
    </xf>
    <xf numFmtId="3" fontId="14" fillId="0" borderId="13" xfId="0" applyNumberFormat="1" applyFont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27" fillId="0" borderId="13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wrapText="1"/>
    </xf>
    <xf numFmtId="3" fontId="14" fillId="0" borderId="13" xfId="0" applyNumberFormat="1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14" xfId="0" applyFont="1" applyFill="1" applyBorder="1" applyAlignment="1">
      <alignment horizontal="center" vertical="top" wrapText="1"/>
    </xf>
    <xf numFmtId="0" fontId="27" fillId="0" borderId="17" xfId="0" applyFont="1" applyFill="1" applyBorder="1" applyAlignment="1">
      <alignment horizontal="center" vertical="top" wrapText="1"/>
    </xf>
    <xf numFmtId="3" fontId="14" fillId="0" borderId="11" xfId="0" applyNumberFormat="1" applyFont="1" applyFill="1" applyBorder="1" applyAlignment="1">
      <alignment horizontal="center" wrapText="1"/>
    </xf>
    <xf numFmtId="3" fontId="14" fillId="0" borderId="14" xfId="0" applyNumberFormat="1" applyFont="1" applyFill="1" applyBorder="1" applyAlignment="1">
      <alignment horizontal="center" wrapText="1"/>
    </xf>
    <xf numFmtId="3" fontId="14" fillId="0" borderId="17" xfId="0" applyNumberFormat="1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3" fontId="19" fillId="34" borderId="11" xfId="0" applyNumberFormat="1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9" fillId="0" borderId="28" xfId="53" applyFont="1" applyBorder="1" applyAlignment="1">
      <alignment horizontal="center" vertical="center"/>
      <protection/>
    </xf>
    <xf numFmtId="0" fontId="13" fillId="0" borderId="29" xfId="53" applyFont="1" applyBorder="1" applyAlignment="1">
      <alignment horizontal="center" vertical="center"/>
      <protection/>
    </xf>
    <xf numFmtId="0" fontId="13" fillId="0" borderId="28" xfId="53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_Prognoza i kredyty-tabele 200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5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6.125" style="2" customWidth="1"/>
    <col min="2" max="2" width="9.375" style="2" customWidth="1"/>
    <col min="3" max="3" width="7.25390625" style="2" customWidth="1"/>
    <col min="4" max="4" width="68.25390625" style="2" customWidth="1"/>
    <col min="5" max="5" width="13.625" style="6" customWidth="1"/>
    <col min="6" max="6" width="17.00390625" style="6" customWidth="1"/>
    <col min="7" max="7" width="17.375" style="6" customWidth="1"/>
    <col min="8" max="17" width="9.125" style="68" customWidth="1"/>
  </cols>
  <sheetData>
    <row r="1" spans="1:7" ht="15">
      <c r="A1" s="1"/>
      <c r="B1" s="1"/>
      <c r="E1" s="1"/>
      <c r="F1" s="1"/>
      <c r="G1" s="1" t="s">
        <v>2</v>
      </c>
    </row>
    <row r="2" spans="1:7" ht="15">
      <c r="A2" s="1"/>
      <c r="B2" s="1"/>
      <c r="E2" s="1"/>
      <c r="F2" s="1"/>
      <c r="G2" s="1" t="s">
        <v>3</v>
      </c>
    </row>
    <row r="3" spans="1:7" ht="15">
      <c r="A3" s="1"/>
      <c r="B3" s="1"/>
      <c r="E3" s="1"/>
      <c r="F3" s="1"/>
      <c r="G3" s="122" t="s">
        <v>616</v>
      </c>
    </row>
    <row r="4" spans="1:7" ht="15">
      <c r="A4" s="1"/>
      <c r="B4" s="1"/>
      <c r="D4" s="7" t="s">
        <v>310</v>
      </c>
      <c r="E4" s="3"/>
      <c r="F4" s="3"/>
      <c r="G4" s="3"/>
    </row>
    <row r="5" spans="1:4" ht="15.75">
      <c r="A5" s="1"/>
      <c r="B5" s="1"/>
      <c r="C5" s="2" t="s">
        <v>4</v>
      </c>
      <c r="D5" s="5" t="s">
        <v>375</v>
      </c>
    </row>
    <row r="6" spans="1:7" ht="15">
      <c r="A6" s="1"/>
      <c r="B6" s="1"/>
      <c r="D6" s="7"/>
      <c r="E6" s="8"/>
      <c r="F6" s="8"/>
      <c r="G6" s="272" t="s">
        <v>5</v>
      </c>
    </row>
    <row r="7" spans="1:7" ht="15">
      <c r="A7" s="9" t="s">
        <v>6</v>
      </c>
      <c r="B7" s="10" t="s">
        <v>7</v>
      </c>
      <c r="C7" s="10" t="s">
        <v>8</v>
      </c>
      <c r="D7" s="11" t="s">
        <v>284</v>
      </c>
      <c r="E7" s="73" t="s">
        <v>79</v>
      </c>
      <c r="F7" s="283" t="s">
        <v>76</v>
      </c>
      <c r="G7" s="292"/>
    </row>
    <row r="8" spans="1:7" ht="15">
      <c r="A8" s="79"/>
      <c r="B8" s="80"/>
      <c r="C8" s="80"/>
      <c r="D8" s="275"/>
      <c r="E8" s="81" t="s">
        <v>376</v>
      </c>
      <c r="F8" s="10" t="s">
        <v>278</v>
      </c>
      <c r="G8" s="270" t="s">
        <v>279</v>
      </c>
    </row>
    <row r="9" spans="1:7" ht="15">
      <c r="A9" s="13">
        <v>1</v>
      </c>
      <c r="B9" s="13">
        <v>2</v>
      </c>
      <c r="C9" s="13">
        <v>3</v>
      </c>
      <c r="D9" s="13">
        <v>4</v>
      </c>
      <c r="E9" s="14">
        <v>5</v>
      </c>
      <c r="F9" s="13">
        <v>6</v>
      </c>
      <c r="G9" s="292">
        <v>7</v>
      </c>
    </row>
    <row r="10" spans="1:7" ht="14.25">
      <c r="A10" s="16" t="s">
        <v>10</v>
      </c>
      <c r="B10" s="16"/>
      <c r="C10" s="17"/>
      <c r="D10" s="17" t="s">
        <v>11</v>
      </c>
      <c r="E10" s="142">
        <v>22000</v>
      </c>
      <c r="F10" s="18">
        <v>22000</v>
      </c>
      <c r="G10" s="17">
        <v>0</v>
      </c>
    </row>
    <row r="11" spans="1:17" s="274" customFormat="1" ht="15">
      <c r="A11" s="19"/>
      <c r="B11" s="20" t="s">
        <v>12</v>
      </c>
      <c r="C11" s="21"/>
      <c r="D11" s="22" t="s">
        <v>13</v>
      </c>
      <c r="E11" s="23">
        <v>22000</v>
      </c>
      <c r="F11" s="284">
        <v>22000</v>
      </c>
      <c r="G11" s="284"/>
      <c r="H11" s="293"/>
      <c r="I11" s="293"/>
      <c r="J11" s="293"/>
      <c r="K11" s="293"/>
      <c r="L11" s="293"/>
      <c r="M11" s="293"/>
      <c r="N11" s="293"/>
      <c r="O11" s="293"/>
      <c r="P11" s="293"/>
      <c r="Q11" s="293"/>
    </row>
    <row r="12" spans="1:7" ht="15">
      <c r="A12" s="24"/>
      <c r="B12" s="24"/>
      <c r="C12" s="25">
        <v>2110</v>
      </c>
      <c r="D12" s="127" t="s">
        <v>285</v>
      </c>
      <c r="E12" s="27"/>
      <c r="F12" s="277"/>
      <c r="G12" s="277"/>
    </row>
    <row r="13" spans="1:7" ht="15">
      <c r="A13" s="24"/>
      <c r="B13" s="24"/>
      <c r="C13" s="25"/>
      <c r="D13" s="127" t="s">
        <v>286</v>
      </c>
      <c r="E13" s="27">
        <v>22000</v>
      </c>
      <c r="F13" s="277">
        <v>22000</v>
      </c>
      <c r="G13" s="277"/>
    </row>
    <row r="14" spans="1:7" ht="14.25">
      <c r="A14" s="16" t="s">
        <v>92</v>
      </c>
      <c r="B14" s="16"/>
      <c r="C14" s="17"/>
      <c r="D14" s="17" t="s">
        <v>93</v>
      </c>
      <c r="E14" s="142">
        <v>117858</v>
      </c>
      <c r="F14" s="18">
        <v>117858</v>
      </c>
      <c r="G14" s="17">
        <v>0</v>
      </c>
    </row>
    <row r="15" spans="1:7" ht="15">
      <c r="A15" s="24"/>
      <c r="B15" s="19" t="s">
        <v>383</v>
      </c>
      <c r="C15" s="31"/>
      <c r="D15" s="146" t="s">
        <v>384</v>
      </c>
      <c r="E15" s="23">
        <v>117858</v>
      </c>
      <c r="F15" s="284">
        <v>117858</v>
      </c>
      <c r="G15" s="284"/>
    </row>
    <row r="16" spans="1:7" ht="15">
      <c r="A16" s="24"/>
      <c r="B16" s="24"/>
      <c r="C16" s="25">
        <v>2460</v>
      </c>
      <c r="D16" s="127" t="s">
        <v>386</v>
      </c>
      <c r="E16" s="27"/>
      <c r="F16" s="277"/>
      <c r="G16" s="277"/>
    </row>
    <row r="17" spans="1:7" ht="15">
      <c r="A17" s="24"/>
      <c r="B17" s="24"/>
      <c r="C17" s="25"/>
      <c r="D17" s="127" t="s">
        <v>387</v>
      </c>
      <c r="E17" s="27"/>
      <c r="F17" s="277"/>
      <c r="G17" s="277"/>
    </row>
    <row r="18" spans="1:7" ht="15">
      <c r="A18" s="24"/>
      <c r="B18" s="24"/>
      <c r="C18" s="25"/>
      <c r="D18" s="127" t="s">
        <v>388</v>
      </c>
      <c r="E18" s="27">
        <v>117858</v>
      </c>
      <c r="F18" s="277">
        <v>117858</v>
      </c>
      <c r="G18" s="277"/>
    </row>
    <row r="19" spans="1:7" ht="14.25">
      <c r="A19" s="17">
        <v>600</v>
      </c>
      <c r="B19" s="35"/>
      <c r="C19" s="17"/>
      <c r="D19" s="17" t="s">
        <v>14</v>
      </c>
      <c r="E19" s="18">
        <v>818310</v>
      </c>
      <c r="F19" s="278">
        <v>43600</v>
      </c>
      <c r="G19" s="278">
        <v>774710</v>
      </c>
    </row>
    <row r="20" spans="1:17" s="274" customFormat="1" ht="15">
      <c r="A20" s="288"/>
      <c r="B20" s="30">
        <v>60014</v>
      </c>
      <c r="C20" s="31"/>
      <c r="D20" s="22" t="s">
        <v>15</v>
      </c>
      <c r="E20" s="23">
        <f>SUM(E23:E27)</f>
        <v>818310</v>
      </c>
      <c r="F20" s="284">
        <v>43600</v>
      </c>
      <c r="G20" s="284">
        <v>774710</v>
      </c>
      <c r="H20" s="293"/>
      <c r="I20" s="293"/>
      <c r="J20" s="293"/>
      <c r="K20" s="293"/>
      <c r="L20" s="293"/>
      <c r="M20" s="293"/>
      <c r="N20" s="293"/>
      <c r="O20" s="293"/>
      <c r="P20" s="293"/>
      <c r="Q20" s="293"/>
    </row>
    <row r="21" spans="1:7" ht="15">
      <c r="A21" s="42"/>
      <c r="B21" s="24"/>
      <c r="C21" s="32" t="s">
        <v>16</v>
      </c>
      <c r="D21" s="127" t="s">
        <v>287</v>
      </c>
      <c r="E21" s="27"/>
      <c r="F21" s="277"/>
      <c r="G21" s="277"/>
    </row>
    <row r="22" spans="1:7" ht="15">
      <c r="A22" s="42"/>
      <c r="B22" s="24"/>
      <c r="C22" s="32"/>
      <c r="D22" s="127" t="s">
        <v>288</v>
      </c>
      <c r="E22" s="27"/>
      <c r="F22" s="277"/>
      <c r="G22" s="277"/>
    </row>
    <row r="23" spans="1:7" ht="15">
      <c r="A23" s="42"/>
      <c r="B23" s="24"/>
      <c r="C23" s="32"/>
      <c r="D23" s="127" t="s">
        <v>289</v>
      </c>
      <c r="E23" s="27">
        <v>3600</v>
      </c>
      <c r="F23" s="277">
        <v>3600</v>
      </c>
      <c r="G23" s="277"/>
    </row>
    <row r="24" spans="1:7" ht="15">
      <c r="A24" s="42"/>
      <c r="B24" s="24"/>
      <c r="C24" s="32" t="s">
        <v>381</v>
      </c>
      <c r="D24" s="127" t="s">
        <v>382</v>
      </c>
      <c r="E24" s="27">
        <v>10000</v>
      </c>
      <c r="F24" s="277">
        <v>10000</v>
      </c>
      <c r="G24" s="277"/>
    </row>
    <row r="25" spans="1:7" ht="15">
      <c r="A25" s="42"/>
      <c r="B25" s="24"/>
      <c r="C25" s="32" t="s">
        <v>17</v>
      </c>
      <c r="D25" s="127" t="s">
        <v>18</v>
      </c>
      <c r="E25" s="27">
        <v>30000</v>
      </c>
      <c r="F25" s="277">
        <v>30000</v>
      </c>
      <c r="G25" s="277"/>
    </row>
    <row r="26" spans="1:7" ht="15">
      <c r="A26" s="42"/>
      <c r="B26" s="24"/>
      <c r="C26" s="32">
        <v>6290</v>
      </c>
      <c r="D26" s="127" t="s">
        <v>412</v>
      </c>
      <c r="E26" s="27"/>
      <c r="F26" s="277"/>
      <c r="G26" s="277"/>
    </row>
    <row r="27" spans="1:7" ht="15">
      <c r="A27" s="42"/>
      <c r="B27" s="28"/>
      <c r="C27" s="32"/>
      <c r="D27" s="127" t="s">
        <v>413</v>
      </c>
      <c r="E27" s="27">
        <v>774710</v>
      </c>
      <c r="F27" s="277"/>
      <c r="G27" s="277">
        <v>774710</v>
      </c>
    </row>
    <row r="28" spans="1:7" ht="14.25">
      <c r="A28" s="17">
        <v>700</v>
      </c>
      <c r="B28" s="33"/>
      <c r="C28" s="17"/>
      <c r="D28" s="17" t="s">
        <v>19</v>
      </c>
      <c r="E28" s="18">
        <v>1869000</v>
      </c>
      <c r="F28" s="278">
        <v>349000</v>
      </c>
      <c r="G28" s="278">
        <v>1520000</v>
      </c>
    </row>
    <row r="29" spans="1:17" s="274" customFormat="1" ht="15">
      <c r="A29" s="30"/>
      <c r="B29" s="30">
        <v>70005</v>
      </c>
      <c r="C29" s="31"/>
      <c r="D29" s="22" t="s">
        <v>20</v>
      </c>
      <c r="E29" s="23">
        <v>1869000</v>
      </c>
      <c r="F29" s="284">
        <v>349000</v>
      </c>
      <c r="G29" s="284">
        <v>1520000</v>
      </c>
      <c r="H29" s="293"/>
      <c r="I29" s="293"/>
      <c r="J29" s="293"/>
      <c r="K29" s="293"/>
      <c r="L29" s="293"/>
      <c r="M29" s="293"/>
      <c r="N29" s="293"/>
      <c r="O29" s="293"/>
      <c r="P29" s="293"/>
      <c r="Q29" s="293"/>
    </row>
    <row r="30" spans="1:7" ht="15">
      <c r="A30" s="34"/>
      <c r="B30" s="34"/>
      <c r="C30" s="32" t="s">
        <v>21</v>
      </c>
      <c r="D30" s="127" t="s">
        <v>290</v>
      </c>
      <c r="E30" s="27">
        <v>4500</v>
      </c>
      <c r="F30" s="277">
        <v>4500</v>
      </c>
      <c r="G30" s="277"/>
    </row>
    <row r="31" spans="1:7" ht="15">
      <c r="A31" s="34"/>
      <c r="B31" s="34"/>
      <c r="C31" s="32" t="s">
        <v>16</v>
      </c>
      <c r="D31" s="127" t="s">
        <v>287</v>
      </c>
      <c r="E31" s="27"/>
      <c r="F31" s="277"/>
      <c r="G31" s="277"/>
    </row>
    <row r="32" spans="1:7" ht="15">
      <c r="A32" s="24"/>
      <c r="B32" s="24"/>
      <c r="C32" s="32"/>
      <c r="D32" s="127" t="s">
        <v>288</v>
      </c>
      <c r="E32" s="27"/>
      <c r="F32" s="277"/>
      <c r="G32" s="277"/>
    </row>
    <row r="33" spans="1:7" ht="15">
      <c r="A33" s="24"/>
      <c r="B33" s="24"/>
      <c r="C33" s="32"/>
      <c r="D33" s="127" t="s">
        <v>289</v>
      </c>
      <c r="E33" s="27">
        <v>293000</v>
      </c>
      <c r="F33" s="277">
        <v>293000</v>
      </c>
      <c r="G33" s="277"/>
    </row>
    <row r="34" spans="1:7" ht="15">
      <c r="A34" s="28"/>
      <c r="B34" s="28"/>
      <c r="C34" s="32" t="s">
        <v>280</v>
      </c>
      <c r="D34" s="127" t="s">
        <v>281</v>
      </c>
      <c r="E34" s="27">
        <v>1520000</v>
      </c>
      <c r="F34" s="277">
        <v>0</v>
      </c>
      <c r="G34" s="277">
        <v>1520000</v>
      </c>
    </row>
    <row r="35" spans="1:7" ht="15">
      <c r="A35" s="36"/>
      <c r="B35" s="36"/>
      <c r="C35" s="36"/>
      <c r="D35" s="439"/>
      <c r="E35" s="37"/>
      <c r="F35" s="440"/>
      <c r="G35" s="440"/>
    </row>
    <row r="36" spans="1:7" ht="15">
      <c r="A36" s="36"/>
      <c r="B36" s="36"/>
      <c r="C36" s="36"/>
      <c r="E36" s="37"/>
      <c r="F36" s="440"/>
      <c r="G36" s="440"/>
    </row>
    <row r="37" ht="15">
      <c r="D37" s="467" t="s">
        <v>541</v>
      </c>
    </row>
    <row r="39" spans="1:7" ht="15">
      <c r="A39" s="9" t="s">
        <v>6</v>
      </c>
      <c r="B39" s="10" t="s">
        <v>7</v>
      </c>
      <c r="C39" s="10" t="s">
        <v>8</v>
      </c>
      <c r="D39" s="11" t="s">
        <v>284</v>
      </c>
      <c r="E39" s="73" t="s">
        <v>79</v>
      </c>
      <c r="F39" s="283" t="s">
        <v>76</v>
      </c>
      <c r="G39" s="292"/>
    </row>
    <row r="40" spans="1:7" ht="15">
      <c r="A40" s="79"/>
      <c r="B40" s="80"/>
      <c r="C40" s="80"/>
      <c r="D40" s="275"/>
      <c r="E40" s="81" t="s">
        <v>376</v>
      </c>
      <c r="F40" s="10" t="s">
        <v>278</v>
      </c>
      <c r="G40" s="270" t="s">
        <v>279</v>
      </c>
    </row>
    <row r="41" spans="1:7" ht="15">
      <c r="A41" s="13">
        <v>1</v>
      </c>
      <c r="B41" s="13">
        <v>2</v>
      </c>
      <c r="C41" s="13">
        <v>3</v>
      </c>
      <c r="D41" s="13">
        <v>4</v>
      </c>
      <c r="E41" s="14">
        <v>5</v>
      </c>
      <c r="F41" s="13">
        <v>6</v>
      </c>
      <c r="G41" s="292">
        <v>7</v>
      </c>
    </row>
    <row r="42" spans="1:7" ht="15">
      <c r="A42" s="64"/>
      <c r="B42" s="64"/>
      <c r="C42" s="25">
        <v>2110</v>
      </c>
      <c r="D42" s="127" t="s">
        <v>285</v>
      </c>
      <c r="E42" s="27"/>
      <c r="F42" s="277"/>
      <c r="G42" s="277"/>
    </row>
    <row r="43" spans="1:7" ht="15">
      <c r="A43" s="64"/>
      <c r="B43" s="64"/>
      <c r="C43" s="25"/>
      <c r="D43" s="127" t="s">
        <v>286</v>
      </c>
      <c r="E43" s="27">
        <v>16500</v>
      </c>
      <c r="F43" s="277">
        <v>16500</v>
      </c>
      <c r="G43" s="277"/>
    </row>
    <row r="44" spans="1:7" ht="15">
      <c r="A44" s="24"/>
      <c r="B44" s="24"/>
      <c r="C44" s="25">
        <v>2360</v>
      </c>
      <c r="D44" s="127" t="s">
        <v>291</v>
      </c>
      <c r="E44" s="27"/>
      <c r="F44" s="277"/>
      <c r="G44" s="277"/>
    </row>
    <row r="45" spans="1:7" ht="15">
      <c r="A45" s="28"/>
      <c r="B45" s="28"/>
      <c r="C45" s="25"/>
      <c r="D45" s="127" t="s">
        <v>292</v>
      </c>
      <c r="E45" s="27">
        <v>35000</v>
      </c>
      <c r="F45" s="277">
        <v>35000</v>
      </c>
      <c r="G45" s="277"/>
    </row>
    <row r="46" spans="1:7" ht="14.25">
      <c r="A46" s="35">
        <v>710</v>
      </c>
      <c r="B46" s="35"/>
      <c r="C46" s="266"/>
      <c r="D46" s="29" t="s">
        <v>22</v>
      </c>
      <c r="E46" s="49">
        <f>E47+E50+E53</f>
        <v>359500</v>
      </c>
      <c r="F46" s="279">
        <f>F47+F50+F53</f>
        <v>349500</v>
      </c>
      <c r="G46" s="279">
        <v>10000</v>
      </c>
    </row>
    <row r="47" spans="1:17" s="274" customFormat="1" ht="15">
      <c r="A47" s="30"/>
      <c r="B47" s="39">
        <v>71013</v>
      </c>
      <c r="C47" s="31"/>
      <c r="D47" s="22" t="s">
        <v>23</v>
      </c>
      <c r="E47" s="23">
        <v>64000</v>
      </c>
      <c r="F47" s="284">
        <v>64000</v>
      </c>
      <c r="G47" s="284"/>
      <c r="H47" s="293"/>
      <c r="I47" s="293"/>
      <c r="J47" s="293"/>
      <c r="K47" s="293"/>
      <c r="L47" s="293"/>
      <c r="M47" s="293"/>
      <c r="N47" s="293"/>
      <c r="O47" s="293"/>
      <c r="P47" s="293"/>
      <c r="Q47" s="293"/>
    </row>
    <row r="48" spans="1:7" ht="15">
      <c r="A48" s="24"/>
      <c r="B48" s="40"/>
      <c r="C48" s="25">
        <v>2110</v>
      </c>
      <c r="D48" s="127" t="s">
        <v>285</v>
      </c>
      <c r="E48" s="27"/>
      <c r="F48" s="277"/>
      <c r="G48" s="277"/>
    </row>
    <row r="49" spans="1:7" ht="15">
      <c r="A49" s="24"/>
      <c r="B49" s="41"/>
      <c r="C49" s="25"/>
      <c r="D49" s="127" t="s">
        <v>286</v>
      </c>
      <c r="E49" s="27">
        <v>64000</v>
      </c>
      <c r="F49" s="277">
        <v>64000</v>
      </c>
      <c r="G49" s="277"/>
    </row>
    <row r="50" spans="1:17" s="274" customFormat="1" ht="15">
      <c r="A50" s="273"/>
      <c r="B50" s="39">
        <v>71014</v>
      </c>
      <c r="C50" s="31"/>
      <c r="D50" s="22" t="s">
        <v>24</v>
      </c>
      <c r="E50" s="23">
        <v>16000</v>
      </c>
      <c r="F50" s="284">
        <v>16000</v>
      </c>
      <c r="G50" s="284"/>
      <c r="H50" s="293"/>
      <c r="I50" s="293"/>
      <c r="J50" s="293"/>
      <c r="K50" s="293"/>
      <c r="L50" s="293"/>
      <c r="M50" s="293"/>
      <c r="N50" s="293"/>
      <c r="O50" s="293"/>
      <c r="P50" s="293"/>
      <c r="Q50" s="293"/>
    </row>
    <row r="51" spans="1:7" ht="15">
      <c r="A51" s="24"/>
      <c r="B51" s="40"/>
      <c r="C51" s="25">
        <v>2110</v>
      </c>
      <c r="D51" s="127" t="s">
        <v>285</v>
      </c>
      <c r="E51" s="27"/>
      <c r="F51" s="277"/>
      <c r="G51" s="277"/>
    </row>
    <row r="52" spans="1:7" ht="15">
      <c r="A52" s="24"/>
      <c r="B52" s="40"/>
      <c r="C52" s="25"/>
      <c r="D52" s="127" t="s">
        <v>286</v>
      </c>
      <c r="E52" s="27">
        <v>16000</v>
      </c>
      <c r="F52" s="277">
        <v>16000</v>
      </c>
      <c r="G52" s="277"/>
    </row>
    <row r="53" spans="1:17" s="274" customFormat="1" ht="15">
      <c r="A53" s="273"/>
      <c r="B53" s="39">
        <v>71015</v>
      </c>
      <c r="C53" s="31"/>
      <c r="D53" s="22" t="s">
        <v>25</v>
      </c>
      <c r="E53" s="23">
        <f>E55+E58</f>
        <v>279500</v>
      </c>
      <c r="F53" s="284">
        <v>269500</v>
      </c>
      <c r="G53" s="284">
        <v>10000</v>
      </c>
      <c r="H53" s="293"/>
      <c r="I53" s="293"/>
      <c r="J53" s="293"/>
      <c r="K53" s="293"/>
      <c r="L53" s="293"/>
      <c r="M53" s="293"/>
      <c r="N53" s="293"/>
      <c r="O53" s="293"/>
      <c r="P53" s="293"/>
      <c r="Q53" s="293"/>
    </row>
    <row r="54" spans="1:7" ht="15">
      <c r="A54" s="24"/>
      <c r="B54" s="40"/>
      <c r="C54" s="25">
        <v>2110</v>
      </c>
      <c r="D54" s="127" t="s">
        <v>285</v>
      </c>
      <c r="E54" s="27"/>
      <c r="F54" s="277"/>
      <c r="G54" s="277"/>
    </row>
    <row r="55" spans="1:7" ht="15">
      <c r="A55" s="24"/>
      <c r="B55" s="40"/>
      <c r="C55" s="25"/>
      <c r="D55" s="127" t="s">
        <v>286</v>
      </c>
      <c r="E55" s="27">
        <v>269500</v>
      </c>
      <c r="F55" s="277">
        <v>269500</v>
      </c>
      <c r="G55" s="277"/>
    </row>
    <row r="56" spans="1:7" ht="15">
      <c r="A56" s="24"/>
      <c r="B56" s="40"/>
      <c r="C56" s="25">
        <v>6410</v>
      </c>
      <c r="D56" s="127" t="s">
        <v>378</v>
      </c>
      <c r="E56" s="27"/>
      <c r="F56" s="277"/>
      <c r="G56" s="277"/>
    </row>
    <row r="57" spans="1:7" ht="15">
      <c r="A57" s="24"/>
      <c r="B57" s="40"/>
      <c r="C57" s="25"/>
      <c r="D57" s="127" t="s">
        <v>379</v>
      </c>
      <c r="E57" s="27"/>
      <c r="F57" s="277"/>
      <c r="G57" s="277"/>
    </row>
    <row r="58" spans="1:7" ht="15">
      <c r="A58" s="28"/>
      <c r="B58" s="41"/>
      <c r="C58" s="25"/>
      <c r="D58" s="127" t="s">
        <v>380</v>
      </c>
      <c r="E58" s="27">
        <v>10000</v>
      </c>
      <c r="F58" s="277">
        <v>0</v>
      </c>
      <c r="G58" s="277">
        <v>10000</v>
      </c>
    </row>
    <row r="59" spans="1:7" ht="14.25">
      <c r="A59" s="33">
        <v>750</v>
      </c>
      <c r="B59" s="33"/>
      <c r="C59" s="17"/>
      <c r="D59" s="17" t="s">
        <v>26</v>
      </c>
      <c r="E59" s="18">
        <v>2071875</v>
      </c>
      <c r="F59" s="18">
        <v>1125803</v>
      </c>
      <c r="G59" s="18">
        <v>946072</v>
      </c>
    </row>
    <row r="60" spans="1:17" s="274" customFormat="1" ht="15">
      <c r="A60" s="287"/>
      <c r="B60" s="39">
        <v>75011</v>
      </c>
      <c r="C60" s="31"/>
      <c r="D60" s="22" t="s">
        <v>27</v>
      </c>
      <c r="E60" s="23">
        <v>106300</v>
      </c>
      <c r="F60" s="284">
        <v>106300</v>
      </c>
      <c r="G60" s="284"/>
      <c r="H60" s="293"/>
      <c r="I60" s="293"/>
      <c r="J60" s="293"/>
      <c r="K60" s="293"/>
      <c r="L60" s="293"/>
      <c r="M60" s="293"/>
      <c r="N60" s="293"/>
      <c r="O60" s="293"/>
      <c r="P60" s="293"/>
      <c r="Q60" s="293"/>
    </row>
    <row r="61" spans="1:7" ht="15">
      <c r="A61" s="24"/>
      <c r="B61" s="40"/>
      <c r="C61" s="25">
        <v>2110</v>
      </c>
      <c r="D61" s="127" t="s">
        <v>285</v>
      </c>
      <c r="E61" s="27"/>
      <c r="F61" s="277"/>
      <c r="G61" s="277"/>
    </row>
    <row r="62" spans="1:7" ht="15">
      <c r="A62" s="24"/>
      <c r="B62" s="40"/>
      <c r="C62" s="25"/>
      <c r="D62" s="127" t="s">
        <v>286</v>
      </c>
      <c r="E62" s="27">
        <v>106300</v>
      </c>
      <c r="F62" s="277">
        <v>106300</v>
      </c>
      <c r="G62" s="277"/>
    </row>
    <row r="63" spans="1:17" s="274" customFormat="1" ht="15">
      <c r="A63" s="273"/>
      <c r="B63" s="39">
        <v>75020</v>
      </c>
      <c r="C63" s="31"/>
      <c r="D63" s="22" t="s">
        <v>28</v>
      </c>
      <c r="E63" s="23">
        <v>1948075</v>
      </c>
      <c r="F63" s="284">
        <f>SUM(F64+F65+F66)</f>
        <v>1002003</v>
      </c>
      <c r="G63" s="23">
        <v>946072</v>
      </c>
      <c r="H63" s="293"/>
      <c r="I63" s="293"/>
      <c r="J63" s="293"/>
      <c r="K63" s="293"/>
      <c r="L63" s="293"/>
      <c r="M63" s="293"/>
      <c r="N63" s="293"/>
      <c r="O63" s="293"/>
      <c r="P63" s="293"/>
      <c r="Q63" s="293"/>
    </row>
    <row r="64" spans="1:7" ht="15">
      <c r="A64" s="24"/>
      <c r="B64" s="40"/>
      <c r="C64" s="32" t="s">
        <v>29</v>
      </c>
      <c r="D64" s="127" t="s">
        <v>30</v>
      </c>
      <c r="E64" s="27">
        <v>900000</v>
      </c>
      <c r="F64" s="277">
        <v>900000</v>
      </c>
      <c r="G64" s="277"/>
    </row>
    <row r="65" spans="1:7" ht="15">
      <c r="A65" s="24"/>
      <c r="B65" s="40"/>
      <c r="C65" s="32" t="s">
        <v>31</v>
      </c>
      <c r="D65" s="127" t="s">
        <v>32</v>
      </c>
      <c r="E65" s="27">
        <v>100000</v>
      </c>
      <c r="F65" s="277">
        <v>100000</v>
      </c>
      <c r="G65" s="277"/>
    </row>
    <row r="66" spans="1:7" ht="15">
      <c r="A66" s="24"/>
      <c r="B66" s="40"/>
      <c r="C66" s="32" t="s">
        <v>17</v>
      </c>
      <c r="D66" s="127" t="s">
        <v>18</v>
      </c>
      <c r="E66" s="27">
        <v>2003</v>
      </c>
      <c r="F66" s="277">
        <v>2003</v>
      </c>
      <c r="G66" s="277"/>
    </row>
    <row r="67" spans="1:7" ht="15">
      <c r="A67" s="24"/>
      <c r="B67" s="40"/>
      <c r="C67" s="32">
        <v>6208</v>
      </c>
      <c r="D67" s="127" t="s">
        <v>282</v>
      </c>
      <c r="E67" s="27"/>
      <c r="F67" s="277"/>
      <c r="G67" s="277"/>
    </row>
    <row r="68" spans="1:7" ht="15">
      <c r="A68" s="24"/>
      <c r="B68" s="40"/>
      <c r="C68" s="32">
        <v>8546</v>
      </c>
      <c r="D68" s="127" t="s">
        <v>293</v>
      </c>
      <c r="E68" s="27"/>
      <c r="F68" s="277"/>
      <c r="G68" s="277"/>
    </row>
    <row r="69" spans="1:7" ht="15">
      <c r="A69" s="24"/>
      <c r="B69" s="40"/>
      <c r="C69" s="32"/>
      <c r="D69" s="127" t="s">
        <v>294</v>
      </c>
      <c r="E69" s="27"/>
      <c r="F69" s="277"/>
      <c r="G69" s="277"/>
    </row>
    <row r="70" spans="1:7" ht="15">
      <c r="A70" s="24"/>
      <c r="B70" s="40"/>
      <c r="C70" s="32"/>
      <c r="D70" s="127" t="s">
        <v>295</v>
      </c>
      <c r="E70" s="27"/>
      <c r="F70" s="277"/>
      <c r="G70" s="277"/>
    </row>
    <row r="71" spans="1:7" ht="15">
      <c r="A71" s="24"/>
      <c r="B71" s="40"/>
      <c r="C71" s="32"/>
      <c r="D71" s="127" t="s">
        <v>417</v>
      </c>
      <c r="E71" s="27">
        <v>325000</v>
      </c>
      <c r="F71" s="277">
        <v>0</v>
      </c>
      <c r="G71" s="277">
        <v>325000</v>
      </c>
    </row>
    <row r="72" spans="1:7" ht="15">
      <c r="A72" s="24"/>
      <c r="B72" s="40"/>
      <c r="C72" s="32">
        <v>6290</v>
      </c>
      <c r="D72" s="127" t="s">
        <v>561</v>
      </c>
      <c r="E72" s="27"/>
      <c r="F72" s="277"/>
      <c r="G72" s="277"/>
    </row>
    <row r="73" spans="1:7" ht="15">
      <c r="A73" s="28"/>
      <c r="B73" s="41"/>
      <c r="C73" s="32"/>
      <c r="D73" s="127" t="s">
        <v>413</v>
      </c>
      <c r="E73" s="27">
        <v>621072</v>
      </c>
      <c r="F73" s="277"/>
      <c r="G73" s="277">
        <v>621072</v>
      </c>
    </row>
    <row r="74" spans="1:17" s="274" customFormat="1" ht="15">
      <c r="A74" s="450"/>
      <c r="B74" s="450"/>
      <c r="C74" s="450"/>
      <c r="D74" s="467" t="s">
        <v>542</v>
      </c>
      <c r="E74" s="160"/>
      <c r="F74" s="466"/>
      <c r="G74" s="466"/>
      <c r="H74" s="293"/>
      <c r="I74" s="293"/>
      <c r="J74" s="293"/>
      <c r="K74" s="293"/>
      <c r="L74" s="293"/>
      <c r="M74" s="293"/>
      <c r="N74" s="293"/>
      <c r="O74" s="293"/>
      <c r="P74" s="293"/>
      <c r="Q74" s="293"/>
    </row>
    <row r="75" spans="1:17" s="271" customFormat="1" ht="15">
      <c r="A75" s="9" t="s">
        <v>6</v>
      </c>
      <c r="B75" s="10" t="s">
        <v>7</v>
      </c>
      <c r="C75" s="10" t="s">
        <v>8</v>
      </c>
      <c r="D75" s="11" t="s">
        <v>284</v>
      </c>
      <c r="E75" s="73" t="s">
        <v>79</v>
      </c>
      <c r="F75" s="283" t="s">
        <v>76</v>
      </c>
      <c r="G75" s="292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1:17" s="271" customFormat="1" ht="15">
      <c r="A76" s="79"/>
      <c r="B76" s="80"/>
      <c r="C76" s="80"/>
      <c r="D76" s="275"/>
      <c r="E76" s="81" t="s">
        <v>376</v>
      </c>
      <c r="F76" s="10" t="s">
        <v>278</v>
      </c>
      <c r="G76" s="270" t="s">
        <v>279</v>
      </c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1:17" s="271" customFormat="1" ht="15">
      <c r="A77" s="10">
        <v>1</v>
      </c>
      <c r="B77" s="10">
        <v>2</v>
      </c>
      <c r="C77" s="13">
        <v>3</v>
      </c>
      <c r="D77" s="13">
        <v>4</v>
      </c>
      <c r="E77" s="14">
        <v>5</v>
      </c>
      <c r="F77" s="13">
        <v>6</v>
      </c>
      <c r="G77" s="292">
        <v>7</v>
      </c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1:17" s="271" customFormat="1" ht="15">
      <c r="A78" s="9"/>
      <c r="B78" s="30">
        <v>75045</v>
      </c>
      <c r="C78" s="31"/>
      <c r="D78" s="22" t="s">
        <v>33</v>
      </c>
      <c r="E78" s="23">
        <v>17500</v>
      </c>
      <c r="F78" s="284">
        <v>17500</v>
      </c>
      <c r="G78" s="284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1:17" s="271" customFormat="1" ht="15">
      <c r="A79" s="76"/>
      <c r="B79" s="24"/>
      <c r="C79" s="25">
        <v>2110</v>
      </c>
      <c r="D79" s="127" t="s">
        <v>285</v>
      </c>
      <c r="E79" s="27"/>
      <c r="F79" s="277"/>
      <c r="G79" s="277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1:17" s="271" customFormat="1" ht="15">
      <c r="A80" s="76"/>
      <c r="B80" s="24"/>
      <c r="C80" s="25"/>
      <c r="D80" s="127" t="s">
        <v>286</v>
      </c>
      <c r="E80" s="27">
        <v>17000</v>
      </c>
      <c r="F80" s="277">
        <v>17000</v>
      </c>
      <c r="G80" s="277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1:17" s="271" customFormat="1" ht="15">
      <c r="A81" s="76"/>
      <c r="B81" s="64"/>
      <c r="C81" s="25">
        <v>2120</v>
      </c>
      <c r="D81" s="127" t="s">
        <v>296</v>
      </c>
      <c r="E81" s="27"/>
      <c r="F81" s="277"/>
      <c r="G81" s="286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1:17" s="271" customFormat="1" ht="15">
      <c r="A82" s="79"/>
      <c r="B82" s="80"/>
      <c r="C82" s="285"/>
      <c r="D82" s="127" t="s">
        <v>297</v>
      </c>
      <c r="E82" s="27">
        <v>500</v>
      </c>
      <c r="F82" s="277">
        <v>500</v>
      </c>
      <c r="G82" s="286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1:7" ht="14.25">
      <c r="A83" s="33">
        <v>754</v>
      </c>
      <c r="B83" s="53"/>
      <c r="C83" s="35"/>
      <c r="D83" s="46" t="s">
        <v>34</v>
      </c>
      <c r="E83" s="47"/>
      <c r="F83" s="280"/>
      <c r="G83" s="280"/>
    </row>
    <row r="84" spans="1:7" ht="14.25">
      <c r="A84" s="29"/>
      <c r="B84" s="48"/>
      <c r="C84" s="29"/>
      <c r="D84" s="48" t="s">
        <v>35</v>
      </c>
      <c r="E84" s="49">
        <v>2714000</v>
      </c>
      <c r="F84" s="279">
        <v>2714000</v>
      </c>
      <c r="G84" s="279">
        <v>0</v>
      </c>
    </row>
    <row r="85" spans="1:17" s="274" customFormat="1" ht="15">
      <c r="A85" s="288"/>
      <c r="B85" s="34">
        <v>75411</v>
      </c>
      <c r="C85" s="21"/>
      <c r="D85" s="50" t="s">
        <v>36</v>
      </c>
      <c r="E85" s="51">
        <v>2714000</v>
      </c>
      <c r="F85" s="284">
        <v>2714000</v>
      </c>
      <c r="G85" s="284"/>
      <c r="H85" s="293"/>
      <c r="I85" s="293"/>
      <c r="J85" s="293"/>
      <c r="K85" s="293"/>
      <c r="L85" s="293"/>
      <c r="M85" s="293"/>
      <c r="N85" s="293"/>
      <c r="O85" s="293"/>
      <c r="P85" s="293"/>
      <c r="Q85" s="293"/>
    </row>
    <row r="86" spans="1:7" ht="15">
      <c r="A86" s="42"/>
      <c r="B86" s="24"/>
      <c r="C86" s="25">
        <v>2110</v>
      </c>
      <c r="D86" s="127" t="s">
        <v>285</v>
      </c>
      <c r="E86" s="27"/>
      <c r="F86" s="277"/>
      <c r="G86" s="277"/>
    </row>
    <row r="87" spans="1:7" ht="15">
      <c r="A87" s="58"/>
      <c r="B87" s="28"/>
      <c r="C87" s="25"/>
      <c r="D87" s="127" t="s">
        <v>286</v>
      </c>
      <c r="E87" s="27">
        <v>2714000</v>
      </c>
      <c r="F87" s="277">
        <v>2714000</v>
      </c>
      <c r="G87" s="277"/>
    </row>
    <row r="88" spans="1:7" ht="14.25">
      <c r="A88" s="35">
        <v>756</v>
      </c>
      <c r="B88" s="46"/>
      <c r="C88" s="35"/>
      <c r="D88" s="52" t="s">
        <v>37</v>
      </c>
      <c r="E88" s="47"/>
      <c r="F88" s="280"/>
      <c r="G88" s="280"/>
    </row>
    <row r="89" spans="1:7" ht="14.25">
      <c r="A89" s="33"/>
      <c r="B89" s="53"/>
      <c r="C89" s="33"/>
      <c r="D89" s="54" t="s">
        <v>38</v>
      </c>
      <c r="E89" s="55"/>
      <c r="F89" s="281"/>
      <c r="G89" s="281"/>
    </row>
    <row r="90" spans="1:7" ht="14.25">
      <c r="A90" s="29"/>
      <c r="B90" s="48"/>
      <c r="C90" s="29"/>
      <c r="D90" s="56" t="s">
        <v>39</v>
      </c>
      <c r="E90" s="49">
        <f>E92+E93</f>
        <v>4569920</v>
      </c>
      <c r="F90" s="279">
        <v>4569920</v>
      </c>
      <c r="G90" s="279">
        <v>0</v>
      </c>
    </row>
    <row r="91" spans="1:17" s="274" customFormat="1" ht="15">
      <c r="A91" s="288"/>
      <c r="B91" s="34">
        <v>75622</v>
      </c>
      <c r="C91" s="21"/>
      <c r="D91" s="50" t="s">
        <v>309</v>
      </c>
      <c r="E91" s="23">
        <f>E92+E93</f>
        <v>4569920</v>
      </c>
      <c r="F91" s="284">
        <v>4569920</v>
      </c>
      <c r="G91" s="284">
        <v>0</v>
      </c>
      <c r="H91" s="293"/>
      <c r="I91" s="293"/>
      <c r="J91" s="293"/>
      <c r="K91" s="293"/>
      <c r="L91" s="293"/>
      <c r="M91" s="293"/>
      <c r="N91" s="293"/>
      <c r="O91" s="293"/>
      <c r="P91" s="293"/>
      <c r="Q91" s="293"/>
    </row>
    <row r="92" spans="1:7" ht="15">
      <c r="A92" s="42"/>
      <c r="B92" s="24"/>
      <c r="C92" s="32" t="s">
        <v>40</v>
      </c>
      <c r="D92" s="127" t="s">
        <v>41</v>
      </c>
      <c r="E92" s="27">
        <v>4479920</v>
      </c>
      <c r="F92" s="277">
        <v>4479920</v>
      </c>
      <c r="G92" s="277"/>
    </row>
    <row r="93" spans="1:7" ht="15">
      <c r="A93" s="58"/>
      <c r="B93" s="28"/>
      <c r="C93" s="32" t="s">
        <v>42</v>
      </c>
      <c r="D93" s="127" t="s">
        <v>43</v>
      </c>
      <c r="E93" s="27">
        <v>90000</v>
      </c>
      <c r="F93" s="277">
        <v>90000</v>
      </c>
      <c r="G93" s="277"/>
    </row>
    <row r="94" spans="1:7" ht="14.25">
      <c r="A94" s="33">
        <v>758</v>
      </c>
      <c r="B94" s="33"/>
      <c r="C94" s="17"/>
      <c r="D94" s="17" t="s">
        <v>44</v>
      </c>
      <c r="E94" s="18">
        <f>SUM(E95+E97+E99)</f>
        <v>28140036</v>
      </c>
      <c r="F94" s="18">
        <f>SUM(F95+F97+F99)</f>
        <v>28140036</v>
      </c>
      <c r="G94" s="278">
        <v>0</v>
      </c>
    </row>
    <row r="95" spans="1:7" ht="15">
      <c r="A95" s="291"/>
      <c r="B95" s="30">
        <v>75801</v>
      </c>
      <c r="C95" s="31"/>
      <c r="D95" s="22" t="s">
        <v>45</v>
      </c>
      <c r="E95" s="23">
        <v>19444454</v>
      </c>
      <c r="F95" s="23">
        <v>19444454</v>
      </c>
      <c r="G95" s="284">
        <v>0</v>
      </c>
    </row>
    <row r="96" spans="1:17" s="274" customFormat="1" ht="15">
      <c r="A96" s="42"/>
      <c r="B96" s="24"/>
      <c r="C96" s="25">
        <v>2920</v>
      </c>
      <c r="D96" s="127" t="s">
        <v>46</v>
      </c>
      <c r="E96" s="27">
        <v>19444454</v>
      </c>
      <c r="F96" s="27">
        <v>19444454</v>
      </c>
      <c r="G96" s="277"/>
      <c r="H96" s="293"/>
      <c r="I96" s="293"/>
      <c r="J96" s="293"/>
      <c r="K96" s="293"/>
      <c r="L96" s="293"/>
      <c r="M96" s="293"/>
      <c r="N96" s="293"/>
      <c r="O96" s="293"/>
      <c r="P96" s="293"/>
      <c r="Q96" s="293"/>
    </row>
    <row r="97" spans="1:7" ht="15">
      <c r="A97" s="288"/>
      <c r="B97" s="30">
        <v>75803</v>
      </c>
      <c r="C97" s="31"/>
      <c r="D97" s="22" t="s">
        <v>47</v>
      </c>
      <c r="E97" s="23">
        <v>6745768</v>
      </c>
      <c r="F97" s="23">
        <v>6745768</v>
      </c>
      <c r="G97" s="284">
        <v>0</v>
      </c>
    </row>
    <row r="98" spans="1:17" s="274" customFormat="1" ht="15">
      <c r="A98" s="42"/>
      <c r="B98" s="24"/>
      <c r="C98" s="25">
        <v>2920</v>
      </c>
      <c r="D98" s="127" t="s">
        <v>46</v>
      </c>
      <c r="E98" s="27">
        <v>6745768</v>
      </c>
      <c r="F98" s="27">
        <v>6745768</v>
      </c>
      <c r="G98" s="277"/>
      <c r="H98" s="293"/>
      <c r="I98" s="293"/>
      <c r="J98" s="293"/>
      <c r="K98" s="293"/>
      <c r="L98" s="293"/>
      <c r="M98" s="293"/>
      <c r="N98" s="293"/>
      <c r="O98" s="293"/>
      <c r="P98" s="293"/>
      <c r="Q98" s="293"/>
    </row>
    <row r="99" spans="1:7" ht="15">
      <c r="A99" s="288"/>
      <c r="B99" s="30">
        <v>75832</v>
      </c>
      <c r="C99" s="31"/>
      <c r="D99" s="22" t="s">
        <v>48</v>
      </c>
      <c r="E99" s="23">
        <v>1949814</v>
      </c>
      <c r="F99" s="23">
        <v>1949814</v>
      </c>
      <c r="G99" s="284">
        <v>0</v>
      </c>
    </row>
    <row r="100" spans="1:17" s="274" customFormat="1" ht="15">
      <c r="A100" s="58"/>
      <c r="B100" s="28"/>
      <c r="C100" s="25">
        <v>2920</v>
      </c>
      <c r="D100" s="127" t="s">
        <v>46</v>
      </c>
      <c r="E100" s="27">
        <v>1949814</v>
      </c>
      <c r="F100" s="27">
        <v>1949814</v>
      </c>
      <c r="G100" s="277"/>
      <c r="H100" s="293"/>
      <c r="I100" s="293"/>
      <c r="J100" s="293"/>
      <c r="K100" s="293"/>
      <c r="L100" s="293"/>
      <c r="M100" s="293"/>
      <c r="N100" s="293"/>
      <c r="O100" s="293"/>
      <c r="P100" s="293"/>
      <c r="Q100" s="293"/>
    </row>
    <row r="101" spans="1:7" ht="14.25">
      <c r="A101" s="33">
        <v>801</v>
      </c>
      <c r="B101" s="33"/>
      <c r="C101" s="17"/>
      <c r="D101" s="17" t="s">
        <v>49</v>
      </c>
      <c r="E101" s="18">
        <f>E102+E105</f>
        <v>162030</v>
      </c>
      <c r="F101" s="278">
        <v>162030</v>
      </c>
      <c r="G101" s="278">
        <v>0</v>
      </c>
    </row>
    <row r="102" spans="1:7" ht="15">
      <c r="A102" s="287"/>
      <c r="B102" s="39">
        <v>80120</v>
      </c>
      <c r="C102" s="31"/>
      <c r="D102" s="22" t="s">
        <v>50</v>
      </c>
      <c r="E102" s="23">
        <v>53300</v>
      </c>
      <c r="F102" s="284">
        <v>53300</v>
      </c>
      <c r="G102" s="284"/>
    </row>
    <row r="103" spans="1:17" s="274" customFormat="1" ht="15">
      <c r="A103" s="24"/>
      <c r="B103" s="40"/>
      <c r="C103" s="32" t="s">
        <v>51</v>
      </c>
      <c r="D103" s="127" t="s">
        <v>52</v>
      </c>
      <c r="E103" s="27">
        <v>700</v>
      </c>
      <c r="F103" s="277">
        <v>700</v>
      </c>
      <c r="G103" s="277"/>
      <c r="H103" s="293"/>
      <c r="I103" s="293"/>
      <c r="J103" s="293"/>
      <c r="K103" s="293"/>
      <c r="L103" s="293"/>
      <c r="M103" s="293"/>
      <c r="N103" s="293"/>
      <c r="O103" s="293"/>
      <c r="P103" s="293"/>
      <c r="Q103" s="293"/>
    </row>
    <row r="104" spans="1:7" ht="15">
      <c r="A104" s="24"/>
      <c r="B104" s="41"/>
      <c r="C104" s="32" t="s">
        <v>53</v>
      </c>
      <c r="D104" s="127" t="s">
        <v>54</v>
      </c>
      <c r="E104" s="27">
        <v>52600</v>
      </c>
      <c r="F104" s="277">
        <v>52600</v>
      </c>
      <c r="G104" s="277"/>
    </row>
    <row r="105" spans="1:7" ht="15">
      <c r="A105" s="273"/>
      <c r="B105" s="39">
        <v>80130</v>
      </c>
      <c r="C105" s="31"/>
      <c r="D105" s="22" t="s">
        <v>55</v>
      </c>
      <c r="E105" s="23">
        <v>108730</v>
      </c>
      <c r="F105" s="284">
        <v>108730</v>
      </c>
      <c r="G105" s="284"/>
    </row>
    <row r="106" spans="1:17" s="274" customFormat="1" ht="15">
      <c r="A106" s="24"/>
      <c r="B106" s="40"/>
      <c r="C106" s="32" t="s">
        <v>51</v>
      </c>
      <c r="D106" s="127" t="s">
        <v>52</v>
      </c>
      <c r="E106" s="27">
        <v>400</v>
      </c>
      <c r="F106" s="277">
        <v>400</v>
      </c>
      <c r="G106" s="277"/>
      <c r="H106" s="293"/>
      <c r="I106" s="293"/>
      <c r="J106" s="293"/>
      <c r="K106" s="293"/>
      <c r="L106" s="293"/>
      <c r="M106" s="293"/>
      <c r="N106" s="293"/>
      <c r="O106" s="293"/>
      <c r="P106" s="293"/>
      <c r="Q106" s="293"/>
    </row>
    <row r="107" spans="1:7" ht="15">
      <c r="A107" s="24"/>
      <c r="B107" s="40"/>
      <c r="C107" s="32" t="s">
        <v>53</v>
      </c>
      <c r="D107" s="127" t="s">
        <v>54</v>
      </c>
      <c r="E107" s="27">
        <v>107330</v>
      </c>
      <c r="F107" s="277">
        <v>107330</v>
      </c>
      <c r="G107" s="277"/>
    </row>
    <row r="108" spans="1:7" ht="15">
      <c r="A108" s="28"/>
      <c r="B108" s="41"/>
      <c r="C108" s="60" t="s">
        <v>56</v>
      </c>
      <c r="D108" s="127" t="s">
        <v>18</v>
      </c>
      <c r="E108" s="61">
        <v>1000</v>
      </c>
      <c r="F108" s="277">
        <v>1000</v>
      </c>
      <c r="G108" s="277"/>
    </row>
    <row r="109" spans="1:7" ht="15">
      <c r="A109" s="36"/>
      <c r="B109" s="36"/>
      <c r="C109" s="467"/>
      <c r="D109" s="439"/>
      <c r="E109" s="37"/>
      <c r="F109" s="440"/>
      <c r="G109" s="440"/>
    </row>
    <row r="110" spans="1:7" ht="15">
      <c r="A110" s="36"/>
      <c r="B110" s="36"/>
      <c r="C110" s="467"/>
      <c r="E110" s="37"/>
      <c r="F110" s="440"/>
      <c r="G110" s="440"/>
    </row>
    <row r="111" ht="15">
      <c r="D111" s="467" t="s">
        <v>543</v>
      </c>
    </row>
    <row r="112" spans="1:7" ht="15">
      <c r="A112" s="9" t="s">
        <v>6</v>
      </c>
      <c r="B112" s="10" t="s">
        <v>7</v>
      </c>
      <c r="C112" s="10" t="s">
        <v>8</v>
      </c>
      <c r="D112" s="11" t="s">
        <v>284</v>
      </c>
      <c r="E112" s="73" t="s">
        <v>79</v>
      </c>
      <c r="F112" s="283" t="s">
        <v>76</v>
      </c>
      <c r="G112" s="292"/>
    </row>
    <row r="113" spans="1:7" ht="15">
      <c r="A113" s="79"/>
      <c r="B113" s="80"/>
      <c r="C113" s="80"/>
      <c r="D113" s="275"/>
      <c r="E113" s="81" t="s">
        <v>376</v>
      </c>
      <c r="F113" s="10" t="s">
        <v>278</v>
      </c>
      <c r="G113" s="270" t="s">
        <v>279</v>
      </c>
    </row>
    <row r="114" spans="1:7" ht="15">
      <c r="A114" s="10">
        <v>1</v>
      </c>
      <c r="B114" s="13">
        <v>2</v>
      </c>
      <c r="C114" s="13">
        <v>3</v>
      </c>
      <c r="D114" s="13">
        <v>4</v>
      </c>
      <c r="E114" s="14">
        <v>5</v>
      </c>
      <c r="F114" s="13">
        <v>6</v>
      </c>
      <c r="G114" s="292">
        <v>7</v>
      </c>
    </row>
    <row r="115" spans="1:7" ht="14.25">
      <c r="A115" s="35">
        <v>851</v>
      </c>
      <c r="B115" s="35"/>
      <c r="C115" s="17"/>
      <c r="D115" s="17" t="s">
        <v>57</v>
      </c>
      <c r="E115" s="18">
        <v>1364000</v>
      </c>
      <c r="F115" s="278">
        <v>1364000</v>
      </c>
      <c r="G115" s="278">
        <v>0</v>
      </c>
    </row>
    <row r="116" spans="1:7" ht="15">
      <c r="A116" s="291"/>
      <c r="B116" s="30">
        <v>85156</v>
      </c>
      <c r="C116" s="31"/>
      <c r="D116" s="22" t="s">
        <v>58</v>
      </c>
      <c r="E116" s="23"/>
      <c r="F116" s="284"/>
      <c r="G116" s="284"/>
    </row>
    <row r="117" spans="1:17" s="274" customFormat="1" ht="15">
      <c r="A117" s="288"/>
      <c r="B117" s="34"/>
      <c r="C117" s="31"/>
      <c r="D117" s="22" t="s">
        <v>59</v>
      </c>
      <c r="E117" s="23">
        <v>1364000</v>
      </c>
      <c r="F117" s="284">
        <v>1364000</v>
      </c>
      <c r="G117" s="284"/>
      <c r="H117" s="293"/>
      <c r="I117" s="293"/>
      <c r="J117" s="293"/>
      <c r="K117" s="293"/>
      <c r="L117" s="293"/>
      <c r="M117" s="293"/>
      <c r="N117" s="293"/>
      <c r="O117" s="293"/>
      <c r="P117" s="293"/>
      <c r="Q117" s="293"/>
    </row>
    <row r="118" spans="1:17" s="274" customFormat="1" ht="15">
      <c r="A118" s="42"/>
      <c r="B118" s="24"/>
      <c r="C118" s="25">
        <v>2110</v>
      </c>
      <c r="D118" s="127" t="s">
        <v>285</v>
      </c>
      <c r="E118" s="27"/>
      <c r="F118" s="277"/>
      <c r="G118" s="277"/>
      <c r="H118" s="293"/>
      <c r="I118" s="293"/>
      <c r="J118" s="293"/>
      <c r="K118" s="293"/>
      <c r="L118" s="293"/>
      <c r="M118" s="293"/>
      <c r="N118" s="293"/>
      <c r="O118" s="293"/>
      <c r="P118" s="293"/>
      <c r="Q118" s="293"/>
    </row>
    <row r="119" spans="1:7" ht="15">
      <c r="A119" s="58"/>
      <c r="B119" s="28"/>
      <c r="C119" s="25"/>
      <c r="D119" s="127" t="s">
        <v>286</v>
      </c>
      <c r="E119" s="27">
        <v>1364000</v>
      </c>
      <c r="F119" s="277">
        <v>1364000</v>
      </c>
      <c r="G119" s="277"/>
    </row>
    <row r="120" spans="1:7" ht="14.25">
      <c r="A120" s="35">
        <v>852</v>
      </c>
      <c r="B120" s="33"/>
      <c r="C120" s="17"/>
      <c r="D120" s="17" t="s">
        <v>60</v>
      </c>
      <c r="E120" s="18">
        <v>4635294</v>
      </c>
      <c r="F120" s="278">
        <v>4310294</v>
      </c>
      <c r="G120" s="278">
        <v>325000</v>
      </c>
    </row>
    <row r="121" spans="1:7" ht="15">
      <c r="A121" s="291"/>
      <c r="B121" s="30">
        <v>85201</v>
      </c>
      <c r="C121" s="31"/>
      <c r="D121" s="22" t="s">
        <v>61</v>
      </c>
      <c r="E121" s="23">
        <f>E123+E124+E126+E128</f>
        <v>54894</v>
      </c>
      <c r="F121" s="284">
        <v>54894</v>
      </c>
      <c r="G121" s="284"/>
    </row>
    <row r="122" spans="1:17" s="274" customFormat="1" ht="15">
      <c r="A122" s="42"/>
      <c r="B122" s="87"/>
      <c r="C122" s="32" t="s">
        <v>70</v>
      </c>
      <c r="D122" s="127" t="s">
        <v>298</v>
      </c>
      <c r="E122" s="63"/>
      <c r="F122" s="276"/>
      <c r="G122" s="276"/>
      <c r="H122" s="293"/>
      <c r="I122" s="293"/>
      <c r="J122" s="293"/>
      <c r="K122" s="293"/>
      <c r="L122" s="293"/>
      <c r="M122" s="293"/>
      <c r="N122" s="293"/>
      <c r="O122" s="293"/>
      <c r="P122" s="293"/>
      <c r="Q122" s="293"/>
    </row>
    <row r="123" spans="1:7" ht="15">
      <c r="A123" s="42"/>
      <c r="B123" s="87"/>
      <c r="C123" s="32"/>
      <c r="D123" s="127" t="s">
        <v>299</v>
      </c>
      <c r="E123" s="27">
        <v>3477</v>
      </c>
      <c r="F123" s="277">
        <v>3477</v>
      </c>
      <c r="G123" s="277"/>
    </row>
    <row r="124" spans="1:7" ht="15">
      <c r="A124" s="42"/>
      <c r="B124" s="24"/>
      <c r="C124" s="32" t="s">
        <v>53</v>
      </c>
      <c r="D124" s="127" t="s">
        <v>54</v>
      </c>
      <c r="E124" s="27">
        <v>14577</v>
      </c>
      <c r="F124" s="277">
        <v>14577</v>
      </c>
      <c r="G124" s="277"/>
    </row>
    <row r="125" spans="1:7" ht="15">
      <c r="A125" s="42"/>
      <c r="B125" s="24"/>
      <c r="C125" s="32">
        <v>2310</v>
      </c>
      <c r="D125" s="127" t="s">
        <v>300</v>
      </c>
      <c r="E125" s="27"/>
      <c r="F125" s="277"/>
      <c r="G125" s="277"/>
    </row>
    <row r="126" spans="1:7" ht="15">
      <c r="A126" s="42"/>
      <c r="B126" s="24"/>
      <c r="C126" s="32"/>
      <c r="D126" s="127" t="s">
        <v>301</v>
      </c>
      <c r="E126" s="27">
        <v>0</v>
      </c>
      <c r="F126" s="277">
        <v>0</v>
      </c>
      <c r="G126" s="277"/>
    </row>
    <row r="127" spans="1:7" ht="15">
      <c r="A127" s="42"/>
      <c r="B127" s="24"/>
      <c r="C127" s="32">
        <v>2320</v>
      </c>
      <c r="D127" s="127" t="s">
        <v>302</v>
      </c>
      <c r="E127" s="27"/>
      <c r="F127" s="277"/>
      <c r="G127" s="277"/>
    </row>
    <row r="128" spans="1:7" ht="15">
      <c r="A128" s="42"/>
      <c r="B128" s="24"/>
      <c r="C128" s="32"/>
      <c r="D128" s="127" t="s">
        <v>303</v>
      </c>
      <c r="E128" s="27">
        <v>36840</v>
      </c>
      <c r="F128" s="277">
        <v>36840</v>
      </c>
      <c r="G128" s="277"/>
    </row>
    <row r="129" spans="1:17" s="274" customFormat="1" ht="15">
      <c r="A129" s="288"/>
      <c r="B129" s="30">
        <v>85202</v>
      </c>
      <c r="C129" s="31"/>
      <c r="D129" s="22" t="s">
        <v>62</v>
      </c>
      <c r="E129" s="23">
        <v>4509912</v>
      </c>
      <c r="F129" s="284">
        <v>4184912</v>
      </c>
      <c r="G129" s="284">
        <v>325000</v>
      </c>
      <c r="H129" s="293"/>
      <c r="I129" s="293"/>
      <c r="J129" s="293"/>
      <c r="K129" s="293"/>
      <c r="L129" s="293"/>
      <c r="M129" s="293"/>
      <c r="N129" s="293"/>
      <c r="O129" s="293"/>
      <c r="P129" s="293"/>
      <c r="Q129" s="293"/>
    </row>
    <row r="130" spans="1:7" ht="15">
      <c r="A130" s="42"/>
      <c r="B130" s="24"/>
      <c r="C130" s="32" t="s">
        <v>53</v>
      </c>
      <c r="D130" s="127" t="s">
        <v>54</v>
      </c>
      <c r="E130" s="27">
        <v>1894912</v>
      </c>
      <c r="F130" s="277">
        <v>1894912</v>
      </c>
      <c r="G130" s="277"/>
    </row>
    <row r="131" spans="1:7" ht="15">
      <c r="A131" s="42"/>
      <c r="B131" s="24"/>
      <c r="C131" s="25">
        <v>2130</v>
      </c>
      <c r="D131" s="127" t="s">
        <v>304</v>
      </c>
      <c r="E131" s="27"/>
      <c r="F131" s="277"/>
      <c r="G131" s="277"/>
    </row>
    <row r="132" spans="1:7" ht="15">
      <c r="A132" s="42"/>
      <c r="B132" s="24"/>
      <c r="C132" s="25"/>
      <c r="D132" s="127" t="s">
        <v>305</v>
      </c>
      <c r="E132" s="27">
        <v>2290000</v>
      </c>
      <c r="F132" s="277">
        <v>2290000</v>
      </c>
      <c r="G132" s="277"/>
    </row>
    <row r="133" spans="1:7" ht="15">
      <c r="A133" s="42"/>
      <c r="B133" s="24"/>
      <c r="C133" s="32">
        <v>6290</v>
      </c>
      <c r="D133" s="127" t="s">
        <v>412</v>
      </c>
      <c r="E133" s="27"/>
      <c r="F133" s="277"/>
      <c r="G133" s="277"/>
    </row>
    <row r="134" spans="1:7" ht="15">
      <c r="A134" s="42"/>
      <c r="B134" s="28"/>
      <c r="C134" s="32"/>
      <c r="D134" s="127" t="s">
        <v>413</v>
      </c>
      <c r="E134" s="27">
        <v>325000</v>
      </c>
      <c r="F134" s="277"/>
      <c r="G134" s="277">
        <v>325000</v>
      </c>
    </row>
    <row r="135" spans="1:17" s="274" customFormat="1" ht="15">
      <c r="A135" s="273"/>
      <c r="B135" s="43">
        <v>85204</v>
      </c>
      <c r="C135" s="31"/>
      <c r="D135" s="22" t="s">
        <v>63</v>
      </c>
      <c r="E135" s="23">
        <f>E137+E139</f>
        <v>63488</v>
      </c>
      <c r="F135" s="284">
        <v>63488</v>
      </c>
      <c r="G135" s="284"/>
      <c r="H135" s="293"/>
      <c r="I135" s="293"/>
      <c r="J135" s="293"/>
      <c r="K135" s="293"/>
      <c r="L135" s="293"/>
      <c r="M135" s="293"/>
      <c r="N135" s="293"/>
      <c r="O135" s="293"/>
      <c r="P135" s="293"/>
      <c r="Q135" s="293"/>
    </row>
    <row r="136" spans="1:7" ht="15">
      <c r="A136" s="24"/>
      <c r="B136" s="40"/>
      <c r="C136" s="32">
        <v>2310</v>
      </c>
      <c r="D136" s="127" t="s">
        <v>300</v>
      </c>
      <c r="E136" s="27"/>
      <c r="F136" s="277"/>
      <c r="G136" s="277"/>
    </row>
    <row r="137" spans="1:7" ht="15">
      <c r="A137" s="24"/>
      <c r="B137" s="40"/>
      <c r="C137" s="32"/>
      <c r="D137" s="127" t="s">
        <v>301</v>
      </c>
      <c r="E137" s="27">
        <v>34568</v>
      </c>
      <c r="F137" s="277">
        <v>34568</v>
      </c>
      <c r="G137" s="277"/>
    </row>
    <row r="138" spans="1:7" ht="15">
      <c r="A138" s="24"/>
      <c r="B138" s="40"/>
      <c r="C138" s="32">
        <v>2320</v>
      </c>
      <c r="D138" s="127" t="s">
        <v>302</v>
      </c>
      <c r="E138" s="27"/>
      <c r="F138" s="277"/>
      <c r="G138" s="277"/>
    </row>
    <row r="139" spans="1:7" ht="15">
      <c r="A139" s="24"/>
      <c r="B139" s="40"/>
      <c r="C139" s="32"/>
      <c r="D139" s="127" t="s">
        <v>303</v>
      </c>
      <c r="E139" s="45">
        <v>28920</v>
      </c>
      <c r="F139" s="277">
        <v>28920</v>
      </c>
      <c r="G139" s="277"/>
    </row>
    <row r="140" spans="1:17" s="274" customFormat="1" ht="15">
      <c r="A140" s="273"/>
      <c r="B140" s="39">
        <v>85295</v>
      </c>
      <c r="C140" s="289"/>
      <c r="D140" s="111" t="s">
        <v>118</v>
      </c>
      <c r="E140" s="23">
        <v>7000</v>
      </c>
      <c r="F140" s="290">
        <v>7000</v>
      </c>
      <c r="G140" s="290"/>
      <c r="H140" s="293"/>
      <c r="I140" s="293"/>
      <c r="J140" s="293"/>
      <c r="K140" s="293"/>
      <c r="L140" s="293"/>
      <c r="M140" s="293"/>
      <c r="N140" s="293"/>
      <c r="O140" s="293"/>
      <c r="P140" s="293"/>
      <c r="Q140" s="293"/>
    </row>
    <row r="141" spans="1:7" ht="15">
      <c r="A141" s="24"/>
      <c r="B141" s="40"/>
      <c r="C141" s="25">
        <v>2110</v>
      </c>
      <c r="D141" s="127" t="s">
        <v>285</v>
      </c>
      <c r="E141" s="45"/>
      <c r="F141" s="282"/>
      <c r="G141" s="282"/>
    </row>
    <row r="142" spans="1:7" ht="15">
      <c r="A142" s="28"/>
      <c r="B142" s="41"/>
      <c r="C142" s="25"/>
      <c r="D142" s="127" t="s">
        <v>286</v>
      </c>
      <c r="E142" s="45">
        <v>7000</v>
      </c>
      <c r="F142" s="282">
        <v>7000</v>
      </c>
      <c r="G142" s="282"/>
    </row>
    <row r="143" spans="1:7" ht="14.25">
      <c r="A143" s="35">
        <v>853</v>
      </c>
      <c r="B143" s="35"/>
      <c r="C143" s="35"/>
      <c r="D143" s="46" t="s">
        <v>64</v>
      </c>
      <c r="E143" s="47"/>
      <c r="F143" s="280"/>
      <c r="G143" s="280"/>
    </row>
    <row r="144" spans="1:7" ht="14.25">
      <c r="A144" s="33"/>
      <c r="B144" s="29"/>
      <c r="C144" s="29"/>
      <c r="D144" s="48" t="s">
        <v>65</v>
      </c>
      <c r="E144" s="49">
        <f>E145+E152+E156</f>
        <v>1319597</v>
      </c>
      <c r="F144" s="279">
        <f>F145+F152+F156</f>
        <v>1319597</v>
      </c>
      <c r="G144" s="279">
        <v>0</v>
      </c>
    </row>
    <row r="145" spans="1:17" s="274" customFormat="1" ht="15">
      <c r="A145" s="287"/>
      <c r="B145" s="39">
        <v>85321</v>
      </c>
      <c r="C145" s="31"/>
      <c r="D145" s="22" t="s">
        <v>66</v>
      </c>
      <c r="E145" s="23">
        <v>62000</v>
      </c>
      <c r="F145" s="284">
        <v>62000</v>
      </c>
      <c r="G145" s="284"/>
      <c r="H145" s="293"/>
      <c r="I145" s="293"/>
      <c r="J145" s="293"/>
      <c r="K145" s="293"/>
      <c r="L145" s="293"/>
      <c r="M145" s="293"/>
      <c r="N145" s="293"/>
      <c r="O145" s="293"/>
      <c r="P145" s="293"/>
      <c r="Q145" s="293"/>
    </row>
    <row r="146" spans="1:7" ht="15">
      <c r="A146" s="24"/>
      <c r="B146" s="40"/>
      <c r="C146" s="25">
        <v>2110</v>
      </c>
      <c r="D146" s="127" t="s">
        <v>285</v>
      </c>
      <c r="E146" s="27"/>
      <c r="F146" s="277"/>
      <c r="G146" s="277"/>
    </row>
    <row r="147" spans="1:7" ht="15">
      <c r="A147" s="28"/>
      <c r="B147" s="41"/>
      <c r="C147" s="25"/>
      <c r="D147" s="127" t="s">
        <v>286</v>
      </c>
      <c r="E147" s="27">
        <v>62000</v>
      </c>
      <c r="F147" s="277">
        <v>62000</v>
      </c>
      <c r="G147" s="277"/>
    </row>
    <row r="148" spans="1:7" ht="15">
      <c r="A148" s="36"/>
      <c r="B148" s="36"/>
      <c r="C148" s="36"/>
      <c r="D148" s="467" t="s">
        <v>544</v>
      </c>
      <c r="E148" s="37"/>
      <c r="F148" s="440"/>
      <c r="G148" s="440"/>
    </row>
    <row r="149" spans="1:7" ht="15">
      <c r="A149" s="9" t="s">
        <v>6</v>
      </c>
      <c r="B149" s="10" t="s">
        <v>7</v>
      </c>
      <c r="C149" s="10" t="s">
        <v>8</v>
      </c>
      <c r="D149" s="11" t="s">
        <v>284</v>
      </c>
      <c r="E149" s="73" t="s">
        <v>79</v>
      </c>
      <c r="F149" s="283" t="s">
        <v>76</v>
      </c>
      <c r="G149" s="292"/>
    </row>
    <row r="150" spans="1:7" ht="15">
      <c r="A150" s="79"/>
      <c r="B150" s="80"/>
      <c r="C150" s="80"/>
      <c r="D150" s="275"/>
      <c r="E150" s="81" t="s">
        <v>376</v>
      </c>
      <c r="F150" s="10" t="s">
        <v>278</v>
      </c>
      <c r="G150" s="270" t="s">
        <v>279</v>
      </c>
    </row>
    <row r="151" spans="1:7" ht="15">
      <c r="A151" s="13">
        <v>1</v>
      </c>
      <c r="B151" s="13">
        <v>2</v>
      </c>
      <c r="C151" s="13">
        <v>3</v>
      </c>
      <c r="D151" s="13">
        <v>4</v>
      </c>
      <c r="E151" s="14">
        <v>5</v>
      </c>
      <c r="F151" s="13">
        <v>6</v>
      </c>
      <c r="G151" s="292">
        <v>7</v>
      </c>
    </row>
    <row r="152" spans="1:17" s="274" customFormat="1" ht="15">
      <c r="A152" s="273"/>
      <c r="B152" s="39">
        <v>85322</v>
      </c>
      <c r="C152" s="31"/>
      <c r="D152" s="22" t="s">
        <v>67</v>
      </c>
      <c r="E152" s="23">
        <v>640800</v>
      </c>
      <c r="F152" s="284">
        <v>640800</v>
      </c>
      <c r="G152" s="284"/>
      <c r="H152" s="293"/>
      <c r="I152" s="293"/>
      <c r="J152" s="293"/>
      <c r="K152" s="293"/>
      <c r="L152" s="293"/>
      <c r="M152" s="293"/>
      <c r="N152" s="293"/>
      <c r="O152" s="293"/>
      <c r="P152" s="293"/>
      <c r="Q152" s="293"/>
    </row>
    <row r="153" spans="1:7" ht="15">
      <c r="A153" s="24"/>
      <c r="B153" s="40"/>
      <c r="C153" s="25">
        <v>2690</v>
      </c>
      <c r="D153" s="127" t="s">
        <v>306</v>
      </c>
      <c r="E153" s="27"/>
      <c r="F153" s="277"/>
      <c r="G153" s="277"/>
    </row>
    <row r="154" spans="1:7" ht="15">
      <c r="A154" s="24"/>
      <c r="B154" s="40"/>
      <c r="C154" s="25"/>
      <c r="D154" s="127" t="s">
        <v>307</v>
      </c>
      <c r="E154" s="27"/>
      <c r="F154" s="277"/>
      <c r="G154" s="277"/>
    </row>
    <row r="155" spans="1:7" ht="15">
      <c r="A155" s="24"/>
      <c r="B155" s="40"/>
      <c r="C155" s="25"/>
      <c r="D155" s="127" t="s">
        <v>308</v>
      </c>
      <c r="E155" s="27">
        <v>640800</v>
      </c>
      <c r="F155" s="277">
        <v>640800</v>
      </c>
      <c r="G155" s="277"/>
    </row>
    <row r="156" spans="1:17" s="274" customFormat="1" ht="15">
      <c r="A156" s="288"/>
      <c r="B156" s="30">
        <v>85395</v>
      </c>
      <c r="C156" s="31"/>
      <c r="D156" s="22" t="s">
        <v>390</v>
      </c>
      <c r="E156" s="23">
        <f>E157+E158+E161+E164</f>
        <v>616797</v>
      </c>
      <c r="F156" s="284">
        <f>F157+F158+F161+F164</f>
        <v>616797</v>
      </c>
      <c r="G156" s="284"/>
      <c r="H156" s="293"/>
      <c r="I156" s="293"/>
      <c r="J156" s="293"/>
      <c r="K156" s="293"/>
      <c r="L156" s="293"/>
      <c r="M156" s="293"/>
      <c r="N156" s="293"/>
      <c r="O156" s="293"/>
      <c r="P156" s="293"/>
      <c r="Q156" s="293"/>
    </row>
    <row r="157" spans="1:7" ht="15">
      <c r="A157" s="42"/>
      <c r="B157" s="24"/>
      <c r="C157" s="96">
        <v>2008</v>
      </c>
      <c r="D157" s="444" t="s">
        <v>391</v>
      </c>
      <c r="E157" s="98">
        <v>86787</v>
      </c>
      <c r="F157" s="445">
        <v>86787</v>
      </c>
      <c r="G157" s="445"/>
    </row>
    <row r="158" spans="1:7" ht="15">
      <c r="A158" s="76"/>
      <c r="B158" s="64"/>
      <c r="C158" s="377"/>
      <c r="D158" s="446" t="s">
        <v>416</v>
      </c>
      <c r="E158" s="447">
        <v>225220</v>
      </c>
      <c r="F158" s="447">
        <v>225220</v>
      </c>
      <c r="G158" s="448"/>
    </row>
    <row r="159" spans="1:7" ht="15">
      <c r="A159" s="76"/>
      <c r="B159" s="64"/>
      <c r="C159" s="377">
        <v>2008</v>
      </c>
      <c r="D159" s="441" t="s">
        <v>389</v>
      </c>
      <c r="E159" s="442">
        <v>191437</v>
      </c>
      <c r="F159" s="442">
        <v>191437</v>
      </c>
      <c r="G159" s="443"/>
    </row>
    <row r="160" spans="1:7" ht="15">
      <c r="A160" s="76"/>
      <c r="B160" s="64"/>
      <c r="C160" s="377">
        <v>2009</v>
      </c>
      <c r="D160" s="441" t="s">
        <v>389</v>
      </c>
      <c r="E160" s="442">
        <v>33783</v>
      </c>
      <c r="F160" s="442">
        <v>33783</v>
      </c>
      <c r="G160" s="443"/>
    </row>
    <row r="161" spans="1:7" ht="15">
      <c r="A161" s="76"/>
      <c r="B161" s="64"/>
      <c r="C161" s="377"/>
      <c r="D161" s="446" t="s">
        <v>392</v>
      </c>
      <c r="E161" s="447">
        <v>241920</v>
      </c>
      <c r="F161" s="447">
        <v>241920</v>
      </c>
      <c r="G161" s="448"/>
    </row>
    <row r="162" spans="1:7" ht="15">
      <c r="A162" s="76"/>
      <c r="B162" s="64"/>
      <c r="C162" s="377">
        <v>2008</v>
      </c>
      <c r="D162" s="441" t="s">
        <v>389</v>
      </c>
      <c r="E162" s="442">
        <v>205632</v>
      </c>
      <c r="F162" s="442">
        <v>205632</v>
      </c>
      <c r="G162" s="443"/>
    </row>
    <row r="163" spans="1:7" ht="15">
      <c r="A163" s="76"/>
      <c r="B163" s="64"/>
      <c r="C163" s="377">
        <v>2009</v>
      </c>
      <c r="D163" s="441" t="s">
        <v>389</v>
      </c>
      <c r="E163" s="442">
        <v>36288</v>
      </c>
      <c r="F163" s="442">
        <v>36288</v>
      </c>
      <c r="G163" s="443"/>
    </row>
    <row r="164" spans="1:7" ht="15">
      <c r="A164" s="76"/>
      <c r="B164" s="64"/>
      <c r="C164" s="377"/>
      <c r="D164" s="446" t="s">
        <v>393</v>
      </c>
      <c r="E164" s="447">
        <v>62870</v>
      </c>
      <c r="F164" s="447">
        <v>62870</v>
      </c>
      <c r="G164" s="448"/>
    </row>
    <row r="165" spans="1:7" ht="15">
      <c r="A165" s="76"/>
      <c r="B165" s="64"/>
      <c r="C165" s="377">
        <v>2008</v>
      </c>
      <c r="D165" s="441" t="s">
        <v>389</v>
      </c>
      <c r="E165" s="442">
        <v>53440</v>
      </c>
      <c r="F165" s="442">
        <v>53440</v>
      </c>
      <c r="G165" s="443"/>
    </row>
    <row r="166" spans="1:7" ht="15">
      <c r="A166" s="76"/>
      <c r="B166" s="80"/>
      <c r="C166" s="377">
        <v>2009</v>
      </c>
      <c r="D166" s="441" t="s">
        <v>389</v>
      </c>
      <c r="E166" s="442">
        <v>9430</v>
      </c>
      <c r="F166" s="442">
        <v>9430</v>
      </c>
      <c r="G166" s="443"/>
    </row>
    <row r="167" spans="1:7" ht="14.25">
      <c r="A167" s="17">
        <v>854</v>
      </c>
      <c r="B167" s="29"/>
      <c r="C167" s="17"/>
      <c r="D167" s="17" t="s">
        <v>68</v>
      </c>
      <c r="E167" s="18">
        <f>E168+E174+E177</f>
        <v>644400</v>
      </c>
      <c r="F167" s="278">
        <v>644400</v>
      </c>
      <c r="G167" s="278">
        <v>0</v>
      </c>
    </row>
    <row r="168" spans="1:17" s="274" customFormat="1" ht="15">
      <c r="A168" s="287"/>
      <c r="B168" s="39">
        <v>85403</v>
      </c>
      <c r="C168" s="31"/>
      <c r="D168" s="22" t="s">
        <v>69</v>
      </c>
      <c r="E168" s="23">
        <f>SUM(E169:E173)</f>
        <v>106000</v>
      </c>
      <c r="F168" s="23">
        <f>SUM(F169:F173)</f>
        <v>106000</v>
      </c>
      <c r="G168" s="284"/>
      <c r="H168" s="293"/>
      <c r="I168" s="293"/>
      <c r="J168" s="293"/>
      <c r="K168" s="293"/>
      <c r="L168" s="293"/>
      <c r="M168" s="293"/>
      <c r="N168" s="293"/>
      <c r="O168" s="293"/>
      <c r="P168" s="293"/>
      <c r="Q168" s="293"/>
    </row>
    <row r="169" spans="1:7" ht="15">
      <c r="A169" s="24"/>
      <c r="B169" s="40"/>
      <c r="C169" s="32" t="s">
        <v>70</v>
      </c>
      <c r="D169" s="127" t="s">
        <v>298</v>
      </c>
      <c r="E169" s="27"/>
      <c r="F169" s="27"/>
      <c r="G169" s="277"/>
    </row>
    <row r="170" spans="1:7" ht="15">
      <c r="A170" s="24"/>
      <c r="B170" s="40"/>
      <c r="C170" s="32"/>
      <c r="D170" s="127" t="s">
        <v>299</v>
      </c>
      <c r="E170" s="27">
        <v>54500</v>
      </c>
      <c r="F170" s="27">
        <v>54500</v>
      </c>
      <c r="G170" s="277"/>
    </row>
    <row r="171" spans="1:7" ht="15">
      <c r="A171" s="24"/>
      <c r="B171" s="40"/>
      <c r="C171" s="32" t="s">
        <v>71</v>
      </c>
      <c r="D171" s="127" t="s">
        <v>52</v>
      </c>
      <c r="E171" s="27">
        <v>100</v>
      </c>
      <c r="F171" s="27">
        <v>100</v>
      </c>
      <c r="G171" s="277"/>
    </row>
    <row r="172" spans="1:7" ht="15">
      <c r="A172" s="24"/>
      <c r="B172" s="40"/>
      <c r="C172" s="32" t="s">
        <v>53</v>
      </c>
      <c r="D172" s="127" t="s">
        <v>54</v>
      </c>
      <c r="E172" s="27">
        <v>50600</v>
      </c>
      <c r="F172" s="27">
        <v>50600</v>
      </c>
      <c r="G172" s="277"/>
    </row>
    <row r="173" spans="1:7" ht="15">
      <c r="A173" s="24"/>
      <c r="B173" s="41"/>
      <c r="C173" s="32" t="s">
        <v>17</v>
      </c>
      <c r="D173" s="127" t="s">
        <v>18</v>
      </c>
      <c r="E173" s="27">
        <v>800</v>
      </c>
      <c r="F173" s="27">
        <v>800</v>
      </c>
      <c r="G173" s="277"/>
    </row>
    <row r="174" spans="1:17" s="274" customFormat="1" ht="15">
      <c r="A174" s="273"/>
      <c r="B174" s="39">
        <v>85410</v>
      </c>
      <c r="C174" s="31"/>
      <c r="D174" s="22" t="s">
        <v>72</v>
      </c>
      <c r="E174" s="23">
        <v>175400</v>
      </c>
      <c r="F174" s="23">
        <v>175400</v>
      </c>
      <c r="G174" s="284"/>
      <c r="H174" s="293"/>
      <c r="I174" s="293"/>
      <c r="J174" s="293"/>
      <c r="K174" s="293"/>
      <c r="L174" s="293"/>
      <c r="M174" s="293"/>
      <c r="N174" s="293"/>
      <c r="O174" s="293"/>
      <c r="P174" s="293"/>
      <c r="Q174" s="293"/>
    </row>
    <row r="175" spans="1:7" ht="15">
      <c r="A175" s="24"/>
      <c r="B175" s="40"/>
      <c r="C175" s="32" t="s">
        <v>53</v>
      </c>
      <c r="D175" s="127" t="s">
        <v>54</v>
      </c>
      <c r="E175" s="27">
        <v>174400</v>
      </c>
      <c r="F175" s="27">
        <v>174400</v>
      </c>
      <c r="G175" s="277"/>
    </row>
    <row r="176" spans="1:7" ht="15">
      <c r="A176" s="24"/>
      <c r="B176" s="40"/>
      <c r="C176" s="32" t="s">
        <v>17</v>
      </c>
      <c r="D176" s="127" t="s">
        <v>18</v>
      </c>
      <c r="E176" s="27">
        <v>1000</v>
      </c>
      <c r="F176" s="27">
        <v>1000</v>
      </c>
      <c r="G176" s="277"/>
    </row>
    <row r="177" spans="1:17" s="274" customFormat="1" ht="15">
      <c r="A177" s="273"/>
      <c r="B177" s="39">
        <v>85411</v>
      </c>
      <c r="C177" s="31"/>
      <c r="D177" s="22" t="s">
        <v>73</v>
      </c>
      <c r="E177" s="23">
        <v>363000</v>
      </c>
      <c r="F177" s="23">
        <v>363000</v>
      </c>
      <c r="G177" s="284"/>
      <c r="H177" s="293"/>
      <c r="I177" s="293"/>
      <c r="J177" s="293"/>
      <c r="K177" s="293"/>
      <c r="L177" s="293"/>
      <c r="M177" s="293"/>
      <c r="N177" s="293"/>
      <c r="O177" s="293"/>
      <c r="P177" s="293"/>
      <c r="Q177" s="293"/>
    </row>
    <row r="178" spans="1:7" ht="15">
      <c r="A178" s="24"/>
      <c r="B178" s="40"/>
      <c r="C178" s="32" t="s">
        <v>53</v>
      </c>
      <c r="D178" s="127" t="s">
        <v>54</v>
      </c>
      <c r="E178" s="27">
        <v>360000</v>
      </c>
      <c r="F178" s="27">
        <v>360000</v>
      </c>
      <c r="G178" s="277"/>
    </row>
    <row r="179" spans="1:7" ht="15">
      <c r="A179" s="28"/>
      <c r="B179" s="41"/>
      <c r="C179" s="32" t="s">
        <v>17</v>
      </c>
      <c r="D179" s="127" t="s">
        <v>18</v>
      </c>
      <c r="E179" s="27">
        <v>3000</v>
      </c>
      <c r="F179" s="27">
        <v>3000</v>
      </c>
      <c r="G179" s="277"/>
    </row>
    <row r="180" spans="1:7" ht="14.25">
      <c r="A180" s="29"/>
      <c r="B180" s="29"/>
      <c r="C180" s="17"/>
      <c r="D180" s="17" t="s">
        <v>283</v>
      </c>
      <c r="E180" s="18">
        <f>E10+E14+E19+E28+E46+E59+E84+E90+E94+E101+E115+E120+E144+E167</f>
        <v>48807820</v>
      </c>
      <c r="F180" s="18">
        <f>F10+F14+F19+F28+F46+F59+F84+F90+F94+F101+F115+F120+F144+F167</f>
        <v>45232038</v>
      </c>
      <c r="G180" s="18">
        <f>G10+G19+G28+G46+G59+G84+G90+G94+G101+G115+G120+G144+G167</f>
        <v>3575782</v>
      </c>
    </row>
    <row r="185" ht="15">
      <c r="D185" s="467" t="s">
        <v>545</v>
      </c>
    </row>
    <row r="195" ht="15">
      <c r="D195" s="122"/>
    </row>
  </sheetData>
  <sheetProtection/>
  <printOptions/>
  <pageMargins left="0.51" right="0.25" top="0.39" bottom="0.37" header="0.28" footer="0.2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0">
      <selection activeCell="I3" sqref="I3"/>
    </sheetView>
  </sheetViews>
  <sheetFormatPr defaultColWidth="9.00390625" defaultRowHeight="12.75"/>
  <cols>
    <col min="1" max="1" width="6.00390625" style="0" customWidth="1"/>
    <col min="2" max="2" width="8.25390625" style="0" customWidth="1"/>
    <col min="3" max="3" width="39.875" style="0" customWidth="1"/>
    <col min="4" max="4" width="11.125" style="0" customWidth="1"/>
    <col min="5" max="5" width="10.875" style="0" customWidth="1"/>
    <col min="6" max="6" width="12.00390625" style="0" customWidth="1"/>
    <col min="7" max="7" width="13.875" style="0" customWidth="1"/>
    <col min="8" max="8" width="13.00390625" style="0" customWidth="1"/>
    <col min="9" max="9" width="11.875" style="0" customWidth="1"/>
    <col min="10" max="10" width="11.00390625" style="0" customWidth="1"/>
  </cols>
  <sheetData>
    <row r="1" ht="15">
      <c r="I1" s="122" t="s">
        <v>370</v>
      </c>
    </row>
    <row r="2" ht="15">
      <c r="I2" s="122" t="s">
        <v>3</v>
      </c>
    </row>
    <row r="3" ht="15">
      <c r="I3" s="122" t="s">
        <v>616</v>
      </c>
    </row>
    <row r="4" spans="1:14" ht="16.5">
      <c r="A4" s="2"/>
      <c r="B4" s="2"/>
      <c r="C4" s="2"/>
      <c r="D4" s="6"/>
      <c r="E4" s="138" t="s">
        <v>219</v>
      </c>
      <c r="F4" s="6"/>
      <c r="G4" s="6"/>
      <c r="H4" s="6"/>
      <c r="J4" s="6"/>
      <c r="K4" s="2"/>
      <c r="L4" s="2"/>
      <c r="M4" s="2"/>
      <c r="N4" s="2"/>
    </row>
    <row r="5" spans="1:14" ht="16.5">
      <c r="A5" s="2"/>
      <c r="B5" s="2"/>
      <c r="C5" s="2"/>
      <c r="E5" s="138" t="s">
        <v>400</v>
      </c>
      <c r="F5" s="6"/>
      <c r="G5" s="6"/>
      <c r="H5" s="6"/>
      <c r="J5" s="6"/>
      <c r="K5" s="2"/>
      <c r="L5" s="2"/>
      <c r="M5" s="2"/>
      <c r="N5" s="2"/>
    </row>
    <row r="7" spans="1:14" ht="15">
      <c r="A7" s="10"/>
      <c r="B7" s="10"/>
      <c r="C7" s="38"/>
      <c r="D7" s="12"/>
      <c r="E7" s="12"/>
      <c r="F7" s="72"/>
      <c r="G7" s="74"/>
      <c r="H7" s="74" t="s">
        <v>76</v>
      </c>
      <c r="I7" s="74"/>
      <c r="J7" s="139"/>
      <c r="K7" s="2"/>
      <c r="L7" s="2"/>
      <c r="M7" s="2"/>
      <c r="N7" s="2"/>
    </row>
    <row r="8" spans="1:14" ht="15">
      <c r="A8" s="64" t="s">
        <v>6</v>
      </c>
      <c r="B8" s="64" t="s">
        <v>7</v>
      </c>
      <c r="C8" s="64" t="s">
        <v>210</v>
      </c>
      <c r="D8" s="77" t="s">
        <v>87</v>
      </c>
      <c r="E8" s="77" t="s">
        <v>82</v>
      </c>
      <c r="F8" s="140" t="s">
        <v>82</v>
      </c>
      <c r="G8" s="74"/>
      <c r="H8" s="74" t="s">
        <v>77</v>
      </c>
      <c r="I8" s="74"/>
      <c r="J8" s="12" t="s">
        <v>82</v>
      </c>
      <c r="K8" s="2"/>
      <c r="L8" s="2"/>
      <c r="M8" s="2"/>
      <c r="N8" s="2"/>
    </row>
    <row r="9" spans="1:14" ht="15">
      <c r="A9" s="64"/>
      <c r="B9" s="64"/>
      <c r="C9" s="24"/>
      <c r="D9" s="77" t="s">
        <v>211</v>
      </c>
      <c r="E9" s="77" t="s">
        <v>211</v>
      </c>
      <c r="F9" s="78" t="s">
        <v>83</v>
      </c>
      <c r="G9" s="12" t="s">
        <v>212</v>
      </c>
      <c r="H9" s="12" t="s">
        <v>213</v>
      </c>
      <c r="I9" s="12" t="s">
        <v>433</v>
      </c>
      <c r="J9" s="77" t="s">
        <v>88</v>
      </c>
      <c r="K9" s="2"/>
      <c r="L9" s="2"/>
      <c r="M9" s="2"/>
      <c r="N9" s="2"/>
    </row>
    <row r="10" spans="1:14" ht="15">
      <c r="A10" s="80"/>
      <c r="B10" s="80"/>
      <c r="C10" s="28"/>
      <c r="D10" s="81"/>
      <c r="E10" s="81" t="s">
        <v>214</v>
      </c>
      <c r="F10" s="82"/>
      <c r="G10" s="81"/>
      <c r="H10" s="81" t="s">
        <v>215</v>
      </c>
      <c r="I10" s="81" t="s">
        <v>86</v>
      </c>
      <c r="J10" s="81"/>
      <c r="K10" s="2"/>
      <c r="L10" s="2"/>
      <c r="M10" s="2"/>
      <c r="N10" s="2"/>
    </row>
    <row r="11" spans="1:14" ht="15">
      <c r="A11" s="13">
        <v>1</v>
      </c>
      <c r="B11" s="13">
        <v>2</v>
      </c>
      <c r="C11" s="13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2"/>
      <c r="L11" s="2"/>
      <c r="M11" s="2"/>
      <c r="N11" s="2"/>
    </row>
    <row r="12" spans="1:10" s="68" customFormat="1" ht="14.25">
      <c r="A12" s="35">
        <v>750</v>
      </c>
      <c r="B12" s="35"/>
      <c r="C12" s="17" t="s">
        <v>26</v>
      </c>
      <c r="D12" s="18">
        <v>500</v>
      </c>
      <c r="E12" s="17">
        <v>500</v>
      </c>
      <c r="F12" s="17">
        <v>500</v>
      </c>
      <c r="G12" s="118"/>
      <c r="H12" s="118"/>
      <c r="I12" s="17">
        <v>500</v>
      </c>
      <c r="J12" s="118"/>
    </row>
    <row r="13" spans="1:10" s="68" customFormat="1" ht="15">
      <c r="A13" s="145"/>
      <c r="B13" s="30">
        <v>75045</v>
      </c>
      <c r="C13" s="30" t="s">
        <v>33</v>
      </c>
      <c r="D13" s="113">
        <v>500</v>
      </c>
      <c r="E13" s="30">
        <v>500</v>
      </c>
      <c r="F13" s="30">
        <v>500</v>
      </c>
      <c r="G13" s="269"/>
      <c r="H13" s="269"/>
      <c r="I13" s="30">
        <v>500</v>
      </c>
      <c r="J13" s="269"/>
    </row>
    <row r="14" spans="1:10" s="68" customFormat="1" ht="14.25">
      <c r="A14" s="17"/>
      <c r="B14" s="17"/>
      <c r="C14" s="17" t="s">
        <v>160</v>
      </c>
      <c r="D14" s="18">
        <v>500</v>
      </c>
      <c r="E14" s="17">
        <v>500</v>
      </c>
      <c r="F14" s="17">
        <v>500</v>
      </c>
      <c r="G14" s="118"/>
      <c r="H14" s="118"/>
      <c r="I14" s="17">
        <v>500</v>
      </c>
      <c r="J14" s="118"/>
    </row>
    <row r="16" s="409" customFormat="1" ht="12.75"/>
    <row r="18" ht="15">
      <c r="I18" s="122" t="s">
        <v>372</v>
      </c>
    </row>
    <row r="19" spans="1:14" ht="15">
      <c r="A19" s="2"/>
      <c r="B19" s="2"/>
      <c r="C19" s="2"/>
      <c r="D19" s="2"/>
      <c r="E19" s="2"/>
      <c r="F19" s="2"/>
      <c r="G19" s="2"/>
      <c r="H19" s="2"/>
      <c r="I19" s="122" t="s">
        <v>3</v>
      </c>
      <c r="J19" s="2"/>
      <c r="K19" s="2"/>
      <c r="L19" s="2"/>
      <c r="M19" s="2"/>
      <c r="N19" s="2"/>
    </row>
    <row r="20" spans="1:14" ht="15">
      <c r="A20" s="2"/>
      <c r="B20" s="2"/>
      <c r="C20" s="2"/>
      <c r="D20" s="6"/>
      <c r="E20" s="6"/>
      <c r="F20" s="6"/>
      <c r="G20" s="6"/>
      <c r="H20" s="6"/>
      <c r="I20" s="122" t="s">
        <v>616</v>
      </c>
      <c r="J20" s="6"/>
      <c r="K20" s="2"/>
      <c r="L20" s="2"/>
      <c r="M20" s="2"/>
      <c r="N20" s="2"/>
    </row>
    <row r="21" ht="16.5">
      <c r="E21" s="138" t="s">
        <v>221</v>
      </c>
    </row>
    <row r="22" spans="1:14" ht="16.5">
      <c r="A22" s="2"/>
      <c r="B22" s="2"/>
      <c r="C22" s="2"/>
      <c r="E22" s="138" t="s">
        <v>401</v>
      </c>
      <c r="F22" s="6"/>
      <c r="G22" s="6"/>
      <c r="H22" s="6"/>
      <c r="J22" s="6"/>
      <c r="K22" s="2"/>
      <c r="L22" s="2"/>
      <c r="M22" s="2"/>
      <c r="N22" s="2"/>
    </row>
    <row r="24" spans="1:14" ht="15">
      <c r="A24" s="10"/>
      <c r="B24" s="10"/>
      <c r="C24" s="38"/>
      <c r="D24" s="12"/>
      <c r="E24" s="12"/>
      <c r="F24" s="72"/>
      <c r="G24" s="74"/>
      <c r="H24" s="74" t="s">
        <v>76</v>
      </c>
      <c r="I24" s="74"/>
      <c r="J24" s="139"/>
      <c r="K24" s="2"/>
      <c r="L24" s="2"/>
      <c r="M24" s="2"/>
      <c r="N24" s="2"/>
    </row>
    <row r="25" spans="1:14" ht="15">
      <c r="A25" s="64" t="s">
        <v>6</v>
      </c>
      <c r="B25" s="64" t="s">
        <v>7</v>
      </c>
      <c r="C25" s="64" t="s">
        <v>210</v>
      </c>
      <c r="D25" s="77" t="s">
        <v>87</v>
      </c>
      <c r="E25" s="77" t="s">
        <v>82</v>
      </c>
      <c r="F25" s="140" t="s">
        <v>82</v>
      </c>
      <c r="G25" s="74"/>
      <c r="H25" s="74" t="s">
        <v>77</v>
      </c>
      <c r="I25" s="74"/>
      <c r="J25" s="12" t="s">
        <v>82</v>
      </c>
      <c r="K25" s="2"/>
      <c r="L25" s="2"/>
      <c r="M25" s="2"/>
      <c r="N25" s="2"/>
    </row>
    <row r="26" spans="1:14" ht="15">
      <c r="A26" s="64"/>
      <c r="B26" s="64"/>
      <c r="C26" s="24"/>
      <c r="D26" s="77" t="s">
        <v>211</v>
      </c>
      <c r="E26" s="77" t="s">
        <v>211</v>
      </c>
      <c r="F26" s="78" t="s">
        <v>83</v>
      </c>
      <c r="G26" s="12" t="s">
        <v>212</v>
      </c>
      <c r="H26" s="12" t="s">
        <v>213</v>
      </c>
      <c r="I26" s="12" t="s">
        <v>432</v>
      </c>
      <c r="J26" s="77" t="s">
        <v>88</v>
      </c>
      <c r="K26" s="2"/>
      <c r="L26" s="2"/>
      <c r="M26" s="2"/>
      <c r="N26" s="2"/>
    </row>
    <row r="27" spans="1:14" ht="15">
      <c r="A27" s="80"/>
      <c r="B27" s="80"/>
      <c r="C27" s="28"/>
      <c r="D27" s="81"/>
      <c r="E27" s="81" t="s">
        <v>214</v>
      </c>
      <c r="F27" s="82"/>
      <c r="G27" s="81"/>
      <c r="H27" s="81" t="s">
        <v>215</v>
      </c>
      <c r="I27" s="81"/>
      <c r="J27" s="81"/>
      <c r="K27" s="2"/>
      <c r="L27" s="2"/>
      <c r="M27" s="2"/>
      <c r="N27" s="2"/>
    </row>
    <row r="28" spans="1:14" ht="15">
      <c r="A28" s="13">
        <v>1</v>
      </c>
      <c r="B28" s="13">
        <v>2</v>
      </c>
      <c r="C28" s="13">
        <v>3</v>
      </c>
      <c r="D28" s="14"/>
      <c r="E28" s="14"/>
      <c r="F28" s="14"/>
      <c r="G28" s="14">
        <v>7</v>
      </c>
      <c r="H28" s="14">
        <v>8</v>
      </c>
      <c r="I28" s="14">
        <v>9</v>
      </c>
      <c r="J28" s="14">
        <v>10</v>
      </c>
      <c r="K28" s="2"/>
      <c r="L28" s="2"/>
      <c r="M28" s="2"/>
      <c r="N28" s="2"/>
    </row>
    <row r="29" spans="1:10" ht="14.25">
      <c r="A29" s="17">
        <v>852</v>
      </c>
      <c r="B29" s="17"/>
      <c r="C29" s="17" t="s">
        <v>60</v>
      </c>
      <c r="D29" s="18">
        <f aca="true" t="shared" si="0" ref="D29:J29">D30+D31</f>
        <v>100328</v>
      </c>
      <c r="E29" s="18">
        <f t="shared" si="0"/>
        <v>121699</v>
      </c>
      <c r="F29" s="18">
        <f t="shared" si="0"/>
        <v>121699</v>
      </c>
      <c r="G29" s="18">
        <f t="shared" si="0"/>
        <v>0</v>
      </c>
      <c r="H29" s="18">
        <f t="shared" si="0"/>
        <v>0</v>
      </c>
      <c r="I29" s="18">
        <f t="shared" si="0"/>
        <v>121699</v>
      </c>
      <c r="J29" s="18">
        <f t="shared" si="0"/>
        <v>0</v>
      </c>
    </row>
    <row r="30" spans="1:10" ht="15">
      <c r="A30" s="59"/>
      <c r="B30" s="30">
        <v>85201</v>
      </c>
      <c r="C30" s="22" t="s">
        <v>61</v>
      </c>
      <c r="D30" s="23">
        <v>36840</v>
      </c>
      <c r="E30" s="23">
        <v>46664</v>
      </c>
      <c r="F30" s="23">
        <v>46664</v>
      </c>
      <c r="G30" s="146"/>
      <c r="H30" s="146"/>
      <c r="I30" s="23">
        <v>46664</v>
      </c>
      <c r="J30" s="146"/>
    </row>
    <row r="31" spans="1:10" ht="15">
      <c r="A31" s="42"/>
      <c r="B31" s="30">
        <v>85204</v>
      </c>
      <c r="C31" s="22" t="s">
        <v>63</v>
      </c>
      <c r="D31" s="23">
        <v>63488</v>
      </c>
      <c r="E31" s="23">
        <v>75035</v>
      </c>
      <c r="F31" s="23">
        <v>75035</v>
      </c>
      <c r="G31" s="146"/>
      <c r="H31" s="146"/>
      <c r="I31" s="23">
        <v>75035</v>
      </c>
      <c r="J31" s="146"/>
    </row>
    <row r="32" spans="1:10" s="341" customFormat="1" ht="28.5">
      <c r="A32" s="403">
        <v>921</v>
      </c>
      <c r="B32" s="403"/>
      <c r="C32" s="403" t="s">
        <v>138</v>
      </c>
      <c r="D32" s="404">
        <f aca="true" t="shared" si="1" ref="D32:J32">D33</f>
        <v>0</v>
      </c>
      <c r="E32" s="404">
        <f t="shared" si="1"/>
        <v>16000</v>
      </c>
      <c r="F32" s="404">
        <f t="shared" si="1"/>
        <v>16000</v>
      </c>
      <c r="G32" s="404">
        <f t="shared" si="1"/>
        <v>0</v>
      </c>
      <c r="H32" s="404">
        <f t="shared" si="1"/>
        <v>0</v>
      </c>
      <c r="I32" s="404">
        <f t="shared" si="1"/>
        <v>16000</v>
      </c>
      <c r="J32" s="404">
        <f t="shared" si="1"/>
        <v>0</v>
      </c>
    </row>
    <row r="33" spans="1:10" ht="15">
      <c r="A33" s="59"/>
      <c r="B33" s="30">
        <v>92116</v>
      </c>
      <c r="C33" s="30" t="s">
        <v>139</v>
      </c>
      <c r="D33" s="113">
        <v>0</v>
      </c>
      <c r="E33" s="113">
        <v>16000</v>
      </c>
      <c r="F33" s="113">
        <v>16000</v>
      </c>
      <c r="G33" s="269"/>
      <c r="H33" s="269"/>
      <c r="I33" s="113">
        <v>16000</v>
      </c>
      <c r="J33" s="269"/>
    </row>
    <row r="34" spans="1:10" ht="14.25">
      <c r="A34" s="17"/>
      <c r="B34" s="17"/>
      <c r="C34" s="17" t="s">
        <v>160</v>
      </c>
      <c r="D34" s="18">
        <f>D32+D29</f>
        <v>100328</v>
      </c>
      <c r="E34" s="18">
        <f aca="true" t="shared" si="2" ref="E34:J34">E29+E32</f>
        <v>137699</v>
      </c>
      <c r="F34" s="18">
        <f t="shared" si="2"/>
        <v>137699</v>
      </c>
      <c r="G34" s="18">
        <f t="shared" si="2"/>
        <v>0</v>
      </c>
      <c r="H34" s="18">
        <f t="shared" si="2"/>
        <v>0</v>
      </c>
      <c r="I34" s="18">
        <f t="shared" si="2"/>
        <v>137699</v>
      </c>
      <c r="J34" s="18">
        <f t="shared" si="2"/>
        <v>0</v>
      </c>
    </row>
    <row r="35" ht="12.75">
      <c r="D35" t="s">
        <v>500</v>
      </c>
    </row>
    <row r="36" spans="1:14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">
      <c r="A37" s="2"/>
      <c r="B37" s="2"/>
      <c r="C37" s="2"/>
      <c r="D37" s="2"/>
      <c r="E37" s="6" t="s">
        <v>614</v>
      </c>
      <c r="F37" s="2"/>
      <c r="G37" s="2"/>
      <c r="H37" s="2"/>
      <c r="I37" s="2"/>
      <c r="J37" s="2"/>
      <c r="K37" s="2"/>
      <c r="L37" s="2"/>
      <c r="M37" s="2"/>
      <c r="N37" s="2"/>
    </row>
    <row r="38" spans="1:14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</sheetData>
  <sheetProtection/>
  <printOptions/>
  <pageMargins left="0.44" right="0.25" top="0.3" bottom="0.28" header="0.22" footer="0.2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34"/>
  <sheetViews>
    <sheetView zoomScalePageLayoutView="0" workbookViewId="0" topLeftCell="A25">
      <selection activeCell="B75" sqref="B75"/>
    </sheetView>
  </sheetViews>
  <sheetFormatPr defaultColWidth="9.00390625" defaultRowHeight="12.75"/>
  <cols>
    <col min="1" max="1" width="3.125" style="195" customWidth="1"/>
    <col min="2" max="2" width="19.25390625" style="558" customWidth="1"/>
    <col min="3" max="3" width="9.375" style="196" customWidth="1"/>
    <col min="4" max="4" width="9.00390625" style="414" customWidth="1"/>
    <col min="5" max="5" width="8.875" style="414" customWidth="1"/>
    <col min="6" max="6" width="8.625" style="196" customWidth="1"/>
    <col min="7" max="7" width="8.625" style="68" customWidth="1"/>
    <col min="8" max="9" width="8.75390625" style="68" customWidth="1"/>
    <col min="10" max="10" width="8.625" style="68" customWidth="1"/>
    <col min="11" max="12" width="8.75390625" style="68" customWidth="1"/>
    <col min="13" max="13" width="8.625" style="68" customWidth="1"/>
    <col min="14" max="15" width="8.875" style="68" customWidth="1"/>
    <col min="16" max="16" width="8.625" style="68" customWidth="1"/>
  </cols>
  <sheetData>
    <row r="1" spans="6:8" ht="15.75">
      <c r="F1" s="197"/>
      <c r="H1" s="413" t="s">
        <v>486</v>
      </c>
    </row>
    <row r="2" ht="13.5" thickBot="1">
      <c r="C2" s="198"/>
    </row>
    <row r="3" spans="1:16" ht="13.5" thickBot="1">
      <c r="A3" s="733" t="s">
        <v>149</v>
      </c>
      <c r="B3" s="734" t="s">
        <v>225</v>
      </c>
      <c r="C3" s="481" t="s">
        <v>487</v>
      </c>
      <c r="D3" s="482"/>
      <c r="E3" s="415" t="s">
        <v>259</v>
      </c>
      <c r="F3" s="199"/>
      <c r="G3" s="199"/>
      <c r="H3" s="483"/>
      <c r="I3" s="415" t="s">
        <v>259</v>
      </c>
      <c r="J3" s="199"/>
      <c r="K3" s="483"/>
      <c r="L3" s="415"/>
      <c r="M3" s="557"/>
      <c r="N3" s="482" t="s">
        <v>259</v>
      </c>
      <c r="O3" s="483"/>
      <c r="P3" s="484"/>
    </row>
    <row r="4" spans="1:16" ht="13.5" thickBot="1">
      <c r="A4" s="733"/>
      <c r="B4" s="735"/>
      <c r="C4" s="201" t="s">
        <v>162</v>
      </c>
      <c r="D4" s="200" t="s">
        <v>163</v>
      </c>
      <c r="E4" s="200" t="s">
        <v>164</v>
      </c>
      <c r="F4" s="201" t="s">
        <v>260</v>
      </c>
      <c r="G4" s="202" t="s">
        <v>261</v>
      </c>
      <c r="H4" s="201" t="s">
        <v>1</v>
      </c>
      <c r="I4" s="201" t="s">
        <v>0</v>
      </c>
      <c r="J4" s="202" t="s">
        <v>478</v>
      </c>
      <c r="K4" s="201" t="s">
        <v>479</v>
      </c>
      <c r="L4" s="202" t="s">
        <v>480</v>
      </c>
      <c r="M4" s="542" t="s">
        <v>481</v>
      </c>
      <c r="N4" s="542" t="s">
        <v>482</v>
      </c>
      <c r="O4" s="523" t="s">
        <v>483</v>
      </c>
      <c r="P4" s="201" t="s">
        <v>484</v>
      </c>
    </row>
    <row r="5" spans="1:16" ht="13.5" thickBot="1">
      <c r="A5" s="203">
        <v>1</v>
      </c>
      <c r="B5" s="559">
        <v>2</v>
      </c>
      <c r="C5" s="204">
        <v>7</v>
      </c>
      <c r="D5" s="416">
        <v>8</v>
      </c>
      <c r="E5" s="416">
        <v>9</v>
      </c>
      <c r="F5" s="204">
        <v>10</v>
      </c>
      <c r="G5" s="205">
        <v>11</v>
      </c>
      <c r="H5" s="204">
        <v>12</v>
      </c>
      <c r="I5" s="204">
        <v>13</v>
      </c>
      <c r="J5" s="205">
        <v>14</v>
      </c>
      <c r="K5" s="204">
        <v>15</v>
      </c>
      <c r="L5" s="205">
        <v>16</v>
      </c>
      <c r="M5" s="204">
        <v>17</v>
      </c>
      <c r="N5" s="204">
        <v>18</v>
      </c>
      <c r="O5" s="524">
        <v>19</v>
      </c>
      <c r="P5" s="204">
        <v>20</v>
      </c>
    </row>
    <row r="6" spans="1:16" ht="13.5" thickBot="1">
      <c r="A6" s="206">
        <v>1</v>
      </c>
      <c r="B6" s="567" t="s">
        <v>262</v>
      </c>
      <c r="C6" s="207">
        <f aca="true" t="shared" si="0" ref="C6:P6">C7+C8</f>
        <v>38167594</v>
      </c>
      <c r="D6" s="207">
        <f t="shared" si="0"/>
        <v>45423296</v>
      </c>
      <c r="E6" s="207">
        <f t="shared" si="0"/>
        <v>48807820</v>
      </c>
      <c r="F6" s="207">
        <f t="shared" si="0"/>
        <v>48724698</v>
      </c>
      <c r="G6" s="207">
        <f t="shared" si="0"/>
        <v>49042649</v>
      </c>
      <c r="H6" s="207">
        <f t="shared" si="0"/>
        <v>49232648</v>
      </c>
      <c r="I6" s="207">
        <f t="shared" si="0"/>
        <v>49270000</v>
      </c>
      <c r="J6" s="207">
        <f t="shared" si="0"/>
        <v>49770000</v>
      </c>
      <c r="K6" s="207">
        <f t="shared" si="0"/>
        <v>50270000</v>
      </c>
      <c r="L6" s="208">
        <f t="shared" si="0"/>
        <v>50770000</v>
      </c>
      <c r="M6" s="207">
        <f t="shared" si="0"/>
        <v>51270000</v>
      </c>
      <c r="N6" s="207">
        <f t="shared" si="0"/>
        <v>51770000</v>
      </c>
      <c r="O6" s="525">
        <f t="shared" si="0"/>
        <v>52270000</v>
      </c>
      <c r="P6" s="207">
        <f t="shared" si="0"/>
        <v>52770000</v>
      </c>
    </row>
    <row r="7" spans="1:16" ht="12.75">
      <c r="A7" s="209">
        <v>2</v>
      </c>
      <c r="B7" s="561" t="s">
        <v>435</v>
      </c>
      <c r="C7" s="211">
        <v>37795217</v>
      </c>
      <c r="D7" s="250">
        <v>41621219</v>
      </c>
      <c r="E7" s="250">
        <v>45232038</v>
      </c>
      <c r="F7" s="211">
        <f>48414698+310000</f>
        <v>48724698</v>
      </c>
      <c r="G7" s="211">
        <f>48732649+310000</f>
        <v>49042649</v>
      </c>
      <c r="H7" s="211">
        <f>48922648+310000</f>
        <v>49232648</v>
      </c>
      <c r="I7" s="211">
        <v>49270000</v>
      </c>
      <c r="J7" s="211">
        <v>49770000</v>
      </c>
      <c r="K7" s="211">
        <v>50270000</v>
      </c>
      <c r="L7" s="210">
        <v>50770000</v>
      </c>
      <c r="M7" s="221">
        <v>51270000</v>
      </c>
      <c r="N7" s="221">
        <v>51770000</v>
      </c>
      <c r="O7" s="526">
        <v>52270000</v>
      </c>
      <c r="P7" s="211">
        <v>52770000</v>
      </c>
    </row>
    <row r="8" spans="1:16" ht="13.5" thickBot="1">
      <c r="A8" s="212">
        <v>3</v>
      </c>
      <c r="B8" s="560" t="s">
        <v>436</v>
      </c>
      <c r="C8" s="214">
        <v>372377</v>
      </c>
      <c r="D8" s="253">
        <v>3802077</v>
      </c>
      <c r="E8" s="253">
        <v>3575782</v>
      </c>
      <c r="F8" s="214"/>
      <c r="G8" s="214"/>
      <c r="H8" s="214"/>
      <c r="I8" s="214"/>
      <c r="J8" s="214"/>
      <c r="K8" s="214"/>
      <c r="L8" s="213"/>
      <c r="M8" s="231"/>
      <c r="N8" s="231"/>
      <c r="O8" s="527"/>
      <c r="P8" s="214"/>
    </row>
    <row r="9" spans="1:16" ht="13.5" thickBot="1">
      <c r="A9" s="206">
        <v>4</v>
      </c>
      <c r="B9" s="567" t="s">
        <v>263</v>
      </c>
      <c r="C9" s="207">
        <v>38153666</v>
      </c>
      <c r="D9" s="207">
        <v>48692364</v>
      </c>
      <c r="E9" s="207">
        <v>50040602</v>
      </c>
      <c r="F9" s="207">
        <v>49500000</v>
      </c>
      <c r="G9" s="208">
        <v>47500000</v>
      </c>
      <c r="H9" s="207">
        <v>48000000</v>
      </c>
      <c r="I9" s="207">
        <v>48500000</v>
      </c>
      <c r="J9" s="208">
        <v>49000000</v>
      </c>
      <c r="K9" s="207">
        <v>49500000</v>
      </c>
      <c r="L9" s="208">
        <v>50000000</v>
      </c>
      <c r="M9" s="207">
        <v>50500000</v>
      </c>
      <c r="N9" s="207">
        <v>51000000</v>
      </c>
      <c r="O9" s="525">
        <v>51500000</v>
      </c>
      <c r="P9" s="207">
        <v>52000000</v>
      </c>
    </row>
    <row r="10" spans="1:16" ht="12.75">
      <c r="A10" s="209">
        <v>5</v>
      </c>
      <c r="B10" s="561" t="s">
        <v>264</v>
      </c>
      <c r="C10" s="211">
        <f aca="true" t="shared" si="1" ref="C10:I10">C9-C11</f>
        <v>35036234</v>
      </c>
      <c r="D10" s="250">
        <f t="shared" si="1"/>
        <v>39259066</v>
      </c>
      <c r="E10" s="250">
        <f t="shared" si="1"/>
        <v>42088130</v>
      </c>
      <c r="F10" s="211">
        <f t="shared" si="1"/>
        <v>47200000</v>
      </c>
      <c r="G10" s="211">
        <f t="shared" si="1"/>
        <v>47500000</v>
      </c>
      <c r="H10" s="211">
        <f t="shared" si="1"/>
        <v>48000000</v>
      </c>
      <c r="I10" s="211">
        <f t="shared" si="1"/>
        <v>48500000</v>
      </c>
      <c r="J10" s="211">
        <f aca="true" t="shared" si="2" ref="J10:O10">J9-J11</f>
        <v>49000000</v>
      </c>
      <c r="K10" s="211">
        <f t="shared" si="2"/>
        <v>49500000</v>
      </c>
      <c r="L10" s="210">
        <f t="shared" si="2"/>
        <v>50000000</v>
      </c>
      <c r="M10" s="221">
        <f t="shared" si="2"/>
        <v>50500000</v>
      </c>
      <c r="N10" s="221">
        <f t="shared" si="2"/>
        <v>51000000</v>
      </c>
      <c r="O10" s="526">
        <f t="shared" si="2"/>
        <v>51500000</v>
      </c>
      <c r="P10" s="211">
        <f>P9-P11</f>
        <v>52000000</v>
      </c>
    </row>
    <row r="11" spans="1:16" ht="13.5" thickBot="1">
      <c r="A11" s="212">
        <v>6</v>
      </c>
      <c r="B11" s="560" t="s">
        <v>437</v>
      </c>
      <c r="C11" s="214">
        <v>3117432</v>
      </c>
      <c r="D11" s="253">
        <v>9433298</v>
      </c>
      <c r="E11" s="253">
        <v>7952472</v>
      </c>
      <c r="F11" s="214">
        <v>2300000</v>
      </c>
      <c r="G11" s="214"/>
      <c r="H11" s="214"/>
      <c r="I11" s="214"/>
      <c r="J11" s="214"/>
      <c r="K11" s="214"/>
      <c r="L11" s="213"/>
      <c r="M11" s="231"/>
      <c r="N11" s="231"/>
      <c r="O11" s="527"/>
      <c r="P11" s="214"/>
    </row>
    <row r="12" spans="1:16" ht="32.25" thickBot="1">
      <c r="A12" s="206">
        <v>7</v>
      </c>
      <c r="B12" s="567" t="s">
        <v>265</v>
      </c>
      <c r="C12" s="215">
        <f aca="true" t="shared" si="3" ref="C12:P12">C6-C9</f>
        <v>13928</v>
      </c>
      <c r="D12" s="215">
        <f t="shared" si="3"/>
        <v>-3269068</v>
      </c>
      <c r="E12" s="215">
        <f t="shared" si="3"/>
        <v>-1232782</v>
      </c>
      <c r="F12" s="215">
        <f t="shared" si="3"/>
        <v>-775302</v>
      </c>
      <c r="G12" s="215">
        <f t="shared" si="3"/>
        <v>1542649</v>
      </c>
      <c r="H12" s="215">
        <f t="shared" si="3"/>
        <v>1232648</v>
      </c>
      <c r="I12" s="215">
        <f t="shared" si="3"/>
        <v>770000</v>
      </c>
      <c r="J12" s="215">
        <f t="shared" si="3"/>
        <v>770000</v>
      </c>
      <c r="K12" s="215">
        <f t="shared" si="3"/>
        <v>770000</v>
      </c>
      <c r="L12" s="512">
        <f t="shared" si="3"/>
        <v>770000</v>
      </c>
      <c r="M12" s="215">
        <f t="shared" si="3"/>
        <v>770000</v>
      </c>
      <c r="N12" s="215">
        <f t="shared" si="3"/>
        <v>770000</v>
      </c>
      <c r="O12" s="528">
        <f t="shared" si="3"/>
        <v>770000</v>
      </c>
      <c r="P12" s="215">
        <f t="shared" si="3"/>
        <v>770000</v>
      </c>
    </row>
    <row r="13" spans="1:16" ht="21.75" thickBot="1">
      <c r="A13" s="206">
        <v>8</v>
      </c>
      <c r="B13" s="567" t="s">
        <v>266</v>
      </c>
      <c r="C13" s="216">
        <f aca="true" t="shared" si="4" ref="C13:P13">C14-C28</f>
        <v>1124503</v>
      </c>
      <c r="D13" s="216">
        <f t="shared" si="4"/>
        <v>3378830</v>
      </c>
      <c r="E13" s="216">
        <f t="shared" si="4"/>
        <v>1232782</v>
      </c>
      <c r="F13" s="216">
        <f t="shared" si="4"/>
        <v>775302</v>
      </c>
      <c r="G13" s="216">
        <f t="shared" si="4"/>
        <v>-1542649</v>
      </c>
      <c r="H13" s="216">
        <f t="shared" si="4"/>
        <v>-1232648</v>
      </c>
      <c r="I13" s="216">
        <f t="shared" si="4"/>
        <v>-770000</v>
      </c>
      <c r="J13" s="216">
        <f t="shared" si="4"/>
        <v>-770000</v>
      </c>
      <c r="K13" s="216">
        <f t="shared" si="4"/>
        <v>-770000</v>
      </c>
      <c r="L13" s="513">
        <f t="shared" si="4"/>
        <v>-770000</v>
      </c>
      <c r="M13" s="216">
        <f t="shared" si="4"/>
        <v>-770000</v>
      </c>
      <c r="N13" s="216">
        <f t="shared" si="4"/>
        <v>-770000</v>
      </c>
      <c r="O13" s="529">
        <f t="shared" si="4"/>
        <v>-770000</v>
      </c>
      <c r="P13" s="216">
        <f t="shared" si="4"/>
        <v>-770000</v>
      </c>
    </row>
    <row r="14" spans="1:16" ht="13.5" thickBot="1">
      <c r="A14" s="206">
        <v>9</v>
      </c>
      <c r="B14" s="567" t="s">
        <v>267</v>
      </c>
      <c r="C14" s="207">
        <f aca="true" t="shared" si="5" ref="C14:P14">C15+C17+C20+C21+C23+C25+C26</f>
        <v>2587269</v>
      </c>
      <c r="D14" s="207">
        <f t="shared" si="5"/>
        <v>7077522</v>
      </c>
      <c r="E14" s="207">
        <f t="shared" si="5"/>
        <v>2940000</v>
      </c>
      <c r="F14" s="207">
        <f t="shared" si="5"/>
        <v>2300000</v>
      </c>
      <c r="G14" s="207">
        <f t="shared" si="5"/>
        <v>163800</v>
      </c>
      <c r="H14" s="207">
        <f t="shared" si="5"/>
        <v>163800</v>
      </c>
      <c r="I14" s="207">
        <f t="shared" si="5"/>
        <v>0</v>
      </c>
      <c r="J14" s="207">
        <f t="shared" si="5"/>
        <v>0</v>
      </c>
      <c r="K14" s="207">
        <f t="shared" si="5"/>
        <v>0</v>
      </c>
      <c r="L14" s="208">
        <f t="shared" si="5"/>
        <v>0</v>
      </c>
      <c r="M14" s="207">
        <f t="shared" si="5"/>
        <v>0</v>
      </c>
      <c r="N14" s="207">
        <f t="shared" si="5"/>
        <v>0</v>
      </c>
      <c r="O14" s="525">
        <f t="shared" si="5"/>
        <v>0</v>
      </c>
      <c r="P14" s="207">
        <f t="shared" si="5"/>
        <v>0</v>
      </c>
    </row>
    <row r="15" spans="1:16" ht="12.75">
      <c r="A15" s="217">
        <v>10</v>
      </c>
      <c r="B15" s="574" t="s">
        <v>438</v>
      </c>
      <c r="C15" s="219"/>
      <c r="D15" s="249">
        <v>5902244</v>
      </c>
      <c r="E15" s="249">
        <v>2940000</v>
      </c>
      <c r="F15" s="219">
        <v>2300000</v>
      </c>
      <c r="G15" s="218">
        <v>0</v>
      </c>
      <c r="H15" s="220">
        <v>0</v>
      </c>
      <c r="I15" s="220">
        <v>0</v>
      </c>
      <c r="J15" s="218">
        <v>0</v>
      </c>
      <c r="K15" s="220">
        <v>0</v>
      </c>
      <c r="L15" s="507">
        <v>0</v>
      </c>
      <c r="M15" s="220">
        <v>0</v>
      </c>
      <c r="N15" s="220">
        <v>0</v>
      </c>
      <c r="O15" s="530">
        <v>0</v>
      </c>
      <c r="P15" s="220">
        <v>0</v>
      </c>
    </row>
    <row r="16" spans="1:16" ht="56.25">
      <c r="A16" s="209">
        <v>11</v>
      </c>
      <c r="B16" s="560" t="s">
        <v>452</v>
      </c>
      <c r="C16" s="211"/>
      <c r="D16" s="250"/>
      <c r="E16" s="250"/>
      <c r="F16" s="211"/>
      <c r="G16" s="210"/>
      <c r="H16" s="221"/>
      <c r="I16" s="221"/>
      <c r="J16" s="210"/>
      <c r="K16" s="221"/>
      <c r="L16" s="505"/>
      <c r="M16" s="221"/>
      <c r="N16" s="221"/>
      <c r="O16" s="526"/>
      <c r="P16" s="221"/>
    </row>
    <row r="17" spans="1:16" ht="12.75">
      <c r="A17" s="217">
        <v>12</v>
      </c>
      <c r="B17" s="574" t="s">
        <v>439</v>
      </c>
      <c r="C17" s="219">
        <v>2107481</v>
      </c>
      <c r="D17" s="249">
        <v>1175278</v>
      </c>
      <c r="E17" s="249"/>
      <c r="F17" s="219"/>
      <c r="G17" s="218"/>
      <c r="H17" s="220"/>
      <c r="I17" s="220"/>
      <c r="J17" s="218"/>
      <c r="K17" s="220"/>
      <c r="L17" s="507"/>
      <c r="M17" s="220"/>
      <c r="N17" s="220"/>
      <c r="O17" s="530"/>
      <c r="P17" s="220"/>
    </row>
    <row r="18" spans="1:16" ht="56.25">
      <c r="A18" s="209">
        <v>13</v>
      </c>
      <c r="B18" s="560" t="s">
        <v>440</v>
      </c>
      <c r="C18" s="211">
        <v>2107481</v>
      </c>
      <c r="D18" s="250">
        <v>1175278</v>
      </c>
      <c r="E18" s="250"/>
      <c r="F18" s="211"/>
      <c r="G18" s="210"/>
      <c r="H18" s="221"/>
      <c r="I18" s="221"/>
      <c r="J18" s="210"/>
      <c r="K18" s="221"/>
      <c r="L18" s="505"/>
      <c r="M18" s="221"/>
      <c r="N18" s="221"/>
      <c r="O18" s="526"/>
      <c r="P18" s="221"/>
    </row>
    <row r="19" spans="1:16" ht="90">
      <c r="A19" s="209">
        <v>14</v>
      </c>
      <c r="B19" s="561" t="s">
        <v>441</v>
      </c>
      <c r="C19" s="211"/>
      <c r="D19" s="250"/>
      <c r="E19" s="250"/>
      <c r="F19" s="211"/>
      <c r="G19" s="210"/>
      <c r="H19" s="221"/>
      <c r="I19" s="221"/>
      <c r="J19" s="210"/>
      <c r="K19" s="221"/>
      <c r="L19" s="505"/>
      <c r="M19" s="221"/>
      <c r="N19" s="221"/>
      <c r="O19" s="526"/>
      <c r="P19" s="221"/>
    </row>
    <row r="20" spans="1:16" s="394" customFormat="1" ht="21">
      <c r="A20" s="217">
        <v>15</v>
      </c>
      <c r="B20" s="574" t="s">
        <v>442</v>
      </c>
      <c r="C20" s="219"/>
      <c r="D20" s="249"/>
      <c r="E20" s="249"/>
      <c r="F20" s="219"/>
      <c r="G20" s="218">
        <v>163800</v>
      </c>
      <c r="H20" s="220">
        <v>163800</v>
      </c>
      <c r="I20" s="220"/>
      <c r="J20" s="218"/>
      <c r="K20" s="220"/>
      <c r="L20" s="507"/>
      <c r="M20" s="220"/>
      <c r="N20" s="220"/>
      <c r="O20" s="530"/>
      <c r="P20" s="220"/>
    </row>
    <row r="21" spans="1:16" s="394" customFormat="1" ht="21">
      <c r="A21" s="217">
        <v>16</v>
      </c>
      <c r="B21" s="574" t="s">
        <v>443</v>
      </c>
      <c r="C21" s="219">
        <v>152188</v>
      </c>
      <c r="D21" s="249"/>
      <c r="E21" s="249"/>
      <c r="F21" s="219"/>
      <c r="G21" s="218"/>
      <c r="H21" s="220"/>
      <c r="I21" s="220"/>
      <c r="J21" s="218"/>
      <c r="K21" s="220"/>
      <c r="L21" s="507"/>
      <c r="M21" s="220"/>
      <c r="N21" s="220"/>
      <c r="O21" s="530"/>
      <c r="P21" s="220"/>
    </row>
    <row r="22" spans="1:16" ht="22.5">
      <c r="A22" s="209">
        <v>17</v>
      </c>
      <c r="B22" s="561" t="s">
        <v>444</v>
      </c>
      <c r="C22" s="211">
        <v>152188</v>
      </c>
      <c r="D22" s="250"/>
      <c r="E22" s="250"/>
      <c r="F22" s="211"/>
      <c r="G22" s="210"/>
      <c r="H22" s="221"/>
      <c r="I22" s="221"/>
      <c r="J22" s="210"/>
      <c r="K22" s="221"/>
      <c r="L22" s="505"/>
      <c r="M22" s="221"/>
      <c r="N22" s="221"/>
      <c r="O22" s="526"/>
      <c r="P22" s="221"/>
    </row>
    <row r="23" spans="1:16" s="394" customFormat="1" ht="42">
      <c r="A23" s="217">
        <v>18</v>
      </c>
      <c r="B23" s="562" t="s">
        <v>445</v>
      </c>
      <c r="C23" s="219"/>
      <c r="D23" s="249"/>
      <c r="E23" s="249"/>
      <c r="F23" s="219"/>
      <c r="G23" s="218"/>
      <c r="H23" s="220"/>
      <c r="I23" s="220"/>
      <c r="J23" s="218"/>
      <c r="K23" s="220"/>
      <c r="L23" s="507"/>
      <c r="M23" s="220"/>
      <c r="N23" s="220"/>
      <c r="O23" s="530"/>
      <c r="P23" s="220"/>
    </row>
    <row r="24" spans="1:16" ht="56.25">
      <c r="A24" s="209">
        <v>19</v>
      </c>
      <c r="B24" s="561" t="s">
        <v>446</v>
      </c>
      <c r="C24" s="211"/>
      <c r="D24" s="250"/>
      <c r="E24" s="250"/>
      <c r="F24" s="211"/>
      <c r="G24" s="210"/>
      <c r="H24" s="221"/>
      <c r="I24" s="221"/>
      <c r="J24" s="210"/>
      <c r="K24" s="221"/>
      <c r="L24" s="505"/>
      <c r="M24" s="221"/>
      <c r="N24" s="221"/>
      <c r="O24" s="526"/>
      <c r="P24" s="221"/>
    </row>
    <row r="25" spans="1:16" ht="21">
      <c r="A25" s="217">
        <v>20</v>
      </c>
      <c r="B25" s="574" t="s">
        <v>447</v>
      </c>
      <c r="C25" s="219"/>
      <c r="D25" s="249"/>
      <c r="E25" s="249"/>
      <c r="F25" s="219"/>
      <c r="G25" s="218"/>
      <c r="H25" s="220"/>
      <c r="I25" s="220"/>
      <c r="J25" s="218"/>
      <c r="K25" s="220"/>
      <c r="L25" s="507"/>
      <c r="M25" s="220"/>
      <c r="N25" s="220"/>
      <c r="O25" s="530"/>
      <c r="P25" s="220"/>
    </row>
    <row r="26" spans="1:16" ht="12.75">
      <c r="A26" s="222">
        <v>21</v>
      </c>
      <c r="B26" s="575" t="s">
        <v>448</v>
      </c>
      <c r="C26" s="224">
        <v>327600</v>
      </c>
      <c r="D26" s="417"/>
      <c r="E26" s="417"/>
      <c r="F26" s="224"/>
      <c r="G26" s="223"/>
      <c r="H26" s="225"/>
      <c r="I26" s="225"/>
      <c r="J26" s="223"/>
      <c r="K26" s="225"/>
      <c r="L26" s="506"/>
      <c r="M26" s="225"/>
      <c r="N26" s="225"/>
      <c r="O26" s="531"/>
      <c r="P26" s="225"/>
    </row>
    <row r="27" spans="1:16" ht="22.5">
      <c r="A27" s="209">
        <v>22</v>
      </c>
      <c r="B27" s="561" t="s">
        <v>449</v>
      </c>
      <c r="C27" s="211"/>
      <c r="D27" s="250"/>
      <c r="E27" s="250"/>
      <c r="F27" s="211"/>
      <c r="G27" s="210"/>
      <c r="H27" s="221"/>
      <c r="I27" s="221"/>
      <c r="J27" s="210"/>
      <c r="K27" s="221"/>
      <c r="L27" s="505"/>
      <c r="M27" s="221"/>
      <c r="N27" s="221"/>
      <c r="O27" s="526"/>
      <c r="P27" s="221"/>
    </row>
    <row r="28" spans="1:16" ht="13.5" thickBot="1">
      <c r="A28" s="553">
        <v>23</v>
      </c>
      <c r="B28" s="576" t="s">
        <v>268</v>
      </c>
      <c r="C28" s="247">
        <f aca="true" t="shared" si="6" ref="C28:P28">C29+C31+C34+C35+C36+C38</f>
        <v>1462766</v>
      </c>
      <c r="D28" s="247">
        <f t="shared" si="6"/>
        <v>3698692</v>
      </c>
      <c r="E28" s="247">
        <f t="shared" si="6"/>
        <v>1707218</v>
      </c>
      <c r="F28" s="247">
        <f t="shared" si="6"/>
        <v>1524698</v>
      </c>
      <c r="G28" s="247">
        <f t="shared" si="6"/>
        <v>1706449</v>
      </c>
      <c r="H28" s="247">
        <f t="shared" si="6"/>
        <v>1396448</v>
      </c>
      <c r="I28" s="247">
        <f t="shared" si="6"/>
        <v>770000</v>
      </c>
      <c r="J28" s="247">
        <f t="shared" si="6"/>
        <v>770000</v>
      </c>
      <c r="K28" s="247">
        <f t="shared" si="6"/>
        <v>770000</v>
      </c>
      <c r="L28" s="248">
        <f t="shared" si="6"/>
        <v>770000</v>
      </c>
      <c r="M28" s="247">
        <f t="shared" si="6"/>
        <v>770000</v>
      </c>
      <c r="N28" s="247">
        <f t="shared" si="6"/>
        <v>770000</v>
      </c>
      <c r="O28" s="537">
        <f t="shared" si="6"/>
        <v>770000</v>
      </c>
      <c r="P28" s="247">
        <f t="shared" si="6"/>
        <v>770000</v>
      </c>
    </row>
    <row r="29" spans="1:16" ht="21">
      <c r="A29" s="217">
        <v>24</v>
      </c>
      <c r="B29" s="574" t="s">
        <v>450</v>
      </c>
      <c r="C29" s="219">
        <v>1115000</v>
      </c>
      <c r="D29" s="249">
        <v>886449</v>
      </c>
      <c r="E29" s="249">
        <v>1196449</v>
      </c>
      <c r="F29" s="219">
        <v>1506449</v>
      </c>
      <c r="G29" s="218">
        <v>1706449</v>
      </c>
      <c r="H29" s="220">
        <v>1396448</v>
      </c>
      <c r="I29" s="220">
        <v>770000</v>
      </c>
      <c r="J29" s="218">
        <v>770000</v>
      </c>
      <c r="K29" s="220">
        <v>770000</v>
      </c>
      <c r="L29" s="507">
        <v>770000</v>
      </c>
      <c r="M29" s="220">
        <v>770000</v>
      </c>
      <c r="N29" s="220">
        <v>770000</v>
      </c>
      <c r="O29" s="530">
        <v>770000</v>
      </c>
      <c r="P29" s="220">
        <v>770000</v>
      </c>
    </row>
    <row r="30" spans="1:16" ht="56.25">
      <c r="A30" s="209">
        <v>25</v>
      </c>
      <c r="B30" s="560" t="s">
        <v>451</v>
      </c>
      <c r="C30" s="211"/>
      <c r="D30" s="250"/>
      <c r="E30" s="250"/>
      <c r="F30" s="211"/>
      <c r="G30" s="210"/>
      <c r="H30" s="221"/>
      <c r="I30" s="221"/>
      <c r="J30" s="210"/>
      <c r="K30" s="221"/>
      <c r="L30" s="505"/>
      <c r="M30" s="221"/>
      <c r="N30" s="221"/>
      <c r="O30" s="526"/>
      <c r="P30" s="221"/>
    </row>
    <row r="31" spans="1:16" ht="21">
      <c r="A31" s="217">
        <v>26</v>
      </c>
      <c r="B31" s="574" t="s">
        <v>477</v>
      </c>
      <c r="C31" s="226">
        <v>20166</v>
      </c>
      <c r="D31" s="496">
        <v>2812243</v>
      </c>
      <c r="E31" s="249">
        <v>510769</v>
      </c>
      <c r="F31" s="219">
        <v>18249</v>
      </c>
      <c r="G31" s="218"/>
      <c r="H31" s="220"/>
      <c r="I31" s="220"/>
      <c r="J31" s="218"/>
      <c r="K31" s="220"/>
      <c r="L31" s="507"/>
      <c r="M31" s="220"/>
      <c r="N31" s="220"/>
      <c r="O31" s="530"/>
      <c r="P31" s="220"/>
    </row>
    <row r="32" spans="1:16" ht="56.25">
      <c r="A32" s="209">
        <v>27</v>
      </c>
      <c r="B32" s="560" t="s">
        <v>453</v>
      </c>
      <c r="C32" s="211"/>
      <c r="D32" s="250">
        <v>2792077</v>
      </c>
      <c r="E32" s="250">
        <v>490682</v>
      </c>
      <c r="F32" s="211"/>
      <c r="G32" s="210"/>
      <c r="H32" s="221"/>
      <c r="I32" s="221"/>
      <c r="J32" s="210"/>
      <c r="K32" s="221"/>
      <c r="L32" s="505"/>
      <c r="M32" s="221"/>
      <c r="N32" s="221"/>
      <c r="O32" s="526"/>
      <c r="P32" s="221"/>
    </row>
    <row r="33" spans="1:16" ht="90.75" thickBot="1">
      <c r="A33" s="212">
        <v>28</v>
      </c>
      <c r="B33" s="560" t="s">
        <v>454</v>
      </c>
      <c r="C33" s="214"/>
      <c r="D33" s="253"/>
      <c r="E33" s="253"/>
      <c r="F33" s="214"/>
      <c r="G33" s="213"/>
      <c r="H33" s="231"/>
      <c r="I33" s="231"/>
      <c r="J33" s="213"/>
      <c r="K33" s="231"/>
      <c r="L33" s="514"/>
      <c r="M33" s="231"/>
      <c r="N33" s="231"/>
      <c r="O33" s="527"/>
      <c r="P33" s="231"/>
    </row>
    <row r="34" spans="1:16" ht="21.75" thickBot="1">
      <c r="A34" s="499">
        <v>29</v>
      </c>
      <c r="B34" s="577" t="s">
        <v>455</v>
      </c>
      <c r="C34" s="500">
        <v>327600</v>
      </c>
      <c r="D34" s="501"/>
      <c r="E34" s="501"/>
      <c r="F34" s="500"/>
      <c r="G34" s="502"/>
      <c r="H34" s="503"/>
      <c r="I34" s="503"/>
      <c r="J34" s="502"/>
      <c r="K34" s="503"/>
      <c r="L34" s="515"/>
      <c r="M34" s="503"/>
      <c r="N34" s="503"/>
      <c r="O34" s="532"/>
      <c r="P34" s="503"/>
    </row>
    <row r="35" spans="1:16" ht="13.5" thickBot="1">
      <c r="A35" s="499">
        <v>30</v>
      </c>
      <c r="B35" s="577" t="s">
        <v>456</v>
      </c>
      <c r="C35" s="500"/>
      <c r="D35" s="501"/>
      <c r="E35" s="501"/>
      <c r="F35" s="500"/>
      <c r="G35" s="502"/>
      <c r="H35" s="503"/>
      <c r="I35" s="503"/>
      <c r="J35" s="502"/>
      <c r="K35" s="503"/>
      <c r="L35" s="515"/>
      <c r="M35" s="503"/>
      <c r="N35" s="503"/>
      <c r="O35" s="532"/>
      <c r="P35" s="503"/>
    </row>
    <row r="36" spans="1:16" ht="21.75" thickBot="1">
      <c r="A36" s="468">
        <v>31</v>
      </c>
      <c r="B36" s="578" t="s">
        <v>485</v>
      </c>
      <c r="C36" s="497"/>
      <c r="D36" s="418"/>
      <c r="E36" s="418"/>
      <c r="F36" s="228"/>
      <c r="G36" s="229"/>
      <c r="H36" s="230"/>
      <c r="I36" s="230"/>
      <c r="J36" s="229"/>
      <c r="K36" s="230"/>
      <c r="L36" s="504"/>
      <c r="M36" s="230"/>
      <c r="N36" s="230"/>
      <c r="O36" s="545"/>
      <c r="P36" s="230"/>
    </row>
    <row r="37" spans="1:16" ht="56.25">
      <c r="A37" s="498">
        <v>32</v>
      </c>
      <c r="B37" s="563" t="s">
        <v>457</v>
      </c>
      <c r="C37" s="211"/>
      <c r="D37" s="250"/>
      <c r="E37" s="250"/>
      <c r="F37" s="211"/>
      <c r="G37" s="210"/>
      <c r="H37" s="221"/>
      <c r="I37" s="221"/>
      <c r="J37" s="210"/>
      <c r="K37" s="221"/>
      <c r="L37" s="505"/>
      <c r="M37" s="221"/>
      <c r="N37" s="221"/>
      <c r="O37" s="546"/>
      <c r="P37" s="221"/>
    </row>
    <row r="38" spans="1:16" ht="13.5" thickBot="1">
      <c r="A38" s="222">
        <v>33</v>
      </c>
      <c r="B38" s="575" t="s">
        <v>458</v>
      </c>
      <c r="C38" s="224"/>
      <c r="D38" s="417"/>
      <c r="E38" s="417"/>
      <c r="F38" s="224"/>
      <c r="G38" s="223"/>
      <c r="H38" s="225"/>
      <c r="I38" s="225"/>
      <c r="J38" s="223"/>
      <c r="K38" s="225"/>
      <c r="L38" s="506"/>
      <c r="M38" s="225"/>
      <c r="N38" s="225"/>
      <c r="O38" s="547"/>
      <c r="P38" s="225"/>
    </row>
    <row r="39" spans="1:16" ht="21.75" thickBot="1">
      <c r="A39" s="206">
        <v>34</v>
      </c>
      <c r="B39" s="567" t="s">
        <v>269</v>
      </c>
      <c r="C39" s="207"/>
      <c r="D39" s="207"/>
      <c r="E39" s="207"/>
      <c r="F39" s="207"/>
      <c r="G39" s="232"/>
      <c r="H39" s="233"/>
      <c r="I39" s="233"/>
      <c r="J39" s="232"/>
      <c r="K39" s="233"/>
      <c r="L39" s="232"/>
      <c r="M39" s="233"/>
      <c r="N39" s="233"/>
      <c r="O39" s="548"/>
      <c r="P39" s="233"/>
    </row>
    <row r="40" spans="1:16" ht="21.75" thickBot="1">
      <c r="A40" s="206">
        <v>35</v>
      </c>
      <c r="B40" s="567" t="s">
        <v>459</v>
      </c>
      <c r="C40" s="207">
        <f aca="true" t="shared" si="7" ref="C40:P40">C41+C42+C43+C44+C45+C48</f>
        <v>3875983</v>
      </c>
      <c r="D40" s="207">
        <f t="shared" si="7"/>
        <v>7254813</v>
      </c>
      <c r="E40" s="207">
        <f t="shared" si="7"/>
        <v>8487595</v>
      </c>
      <c r="F40" s="207">
        <f t="shared" si="7"/>
        <v>9262897</v>
      </c>
      <c r="G40" s="207">
        <f t="shared" si="7"/>
        <v>7556448</v>
      </c>
      <c r="H40" s="207">
        <f t="shared" si="7"/>
        <v>6160000</v>
      </c>
      <c r="I40" s="207">
        <f t="shared" si="7"/>
        <v>5390000</v>
      </c>
      <c r="J40" s="207">
        <f t="shared" si="7"/>
        <v>4620000</v>
      </c>
      <c r="K40" s="207">
        <f t="shared" si="7"/>
        <v>3850000</v>
      </c>
      <c r="L40" s="208">
        <f t="shared" si="7"/>
        <v>3080000</v>
      </c>
      <c r="M40" s="207">
        <f t="shared" si="7"/>
        <v>2310000</v>
      </c>
      <c r="N40" s="207">
        <f t="shared" si="7"/>
        <v>1540000</v>
      </c>
      <c r="O40" s="549">
        <f t="shared" si="7"/>
        <v>770000</v>
      </c>
      <c r="P40" s="207">
        <f t="shared" si="7"/>
        <v>0</v>
      </c>
    </row>
    <row r="41" spans="1:16" ht="21">
      <c r="A41" s="227">
        <v>36</v>
      </c>
      <c r="B41" s="582" t="s">
        <v>270</v>
      </c>
      <c r="C41" s="228"/>
      <c r="D41" s="418"/>
      <c r="E41" s="418"/>
      <c r="F41" s="228"/>
      <c r="G41" s="229"/>
      <c r="H41" s="230"/>
      <c r="I41" s="230"/>
      <c r="J41" s="229"/>
      <c r="K41" s="230"/>
      <c r="L41" s="504"/>
      <c r="M41" s="230"/>
      <c r="N41" s="230"/>
      <c r="O41" s="545"/>
      <c r="P41" s="230"/>
    </row>
    <row r="42" spans="1:16" ht="12.75">
      <c r="A42" s="217">
        <v>37</v>
      </c>
      <c r="B42" s="574" t="s">
        <v>271</v>
      </c>
      <c r="C42" s="219">
        <v>1710000</v>
      </c>
      <c r="D42" s="249">
        <v>6725795</v>
      </c>
      <c r="E42" s="249">
        <v>8469346</v>
      </c>
      <c r="F42" s="219">
        <v>9262897</v>
      </c>
      <c r="G42" s="219">
        <v>7556448</v>
      </c>
      <c r="H42" s="218">
        <v>6160000</v>
      </c>
      <c r="I42" s="218">
        <v>5390000</v>
      </c>
      <c r="J42" s="219">
        <v>4620000</v>
      </c>
      <c r="K42" s="218">
        <v>3850000</v>
      </c>
      <c r="L42" s="218">
        <v>3080000</v>
      </c>
      <c r="M42" s="220">
        <v>2310000</v>
      </c>
      <c r="N42" s="220">
        <v>1540000</v>
      </c>
      <c r="O42" s="533">
        <v>770000</v>
      </c>
      <c r="P42" s="220">
        <v>0</v>
      </c>
    </row>
    <row r="43" spans="1:16" ht="21">
      <c r="A43" s="217">
        <v>38</v>
      </c>
      <c r="B43" s="579" t="s">
        <v>272</v>
      </c>
      <c r="C43" s="219">
        <v>58502</v>
      </c>
      <c r="D43" s="249">
        <v>38336</v>
      </c>
      <c r="E43" s="249">
        <v>18249</v>
      </c>
      <c r="F43" s="219">
        <v>0</v>
      </c>
      <c r="G43" s="218">
        <v>0</v>
      </c>
      <c r="H43" s="220"/>
      <c r="I43" s="220"/>
      <c r="J43" s="218"/>
      <c r="K43" s="220"/>
      <c r="L43" s="507"/>
      <c r="M43" s="220"/>
      <c r="N43" s="220"/>
      <c r="O43" s="533"/>
      <c r="P43" s="220"/>
    </row>
    <row r="44" spans="1:16" ht="12.75">
      <c r="A44" s="217">
        <v>39</v>
      </c>
      <c r="B44" s="579" t="s">
        <v>488</v>
      </c>
      <c r="C44" s="219"/>
      <c r="D44" s="249"/>
      <c r="E44" s="249"/>
      <c r="F44" s="219"/>
      <c r="G44" s="218"/>
      <c r="H44" s="220"/>
      <c r="I44" s="220"/>
      <c r="J44" s="218"/>
      <c r="K44" s="220"/>
      <c r="L44" s="507"/>
      <c r="M44" s="220"/>
      <c r="N44" s="220"/>
      <c r="O44" s="533"/>
      <c r="P44" s="220"/>
    </row>
    <row r="45" spans="1:16" ht="21">
      <c r="A45" s="217">
        <v>40</v>
      </c>
      <c r="B45" s="579" t="s">
        <v>460</v>
      </c>
      <c r="C45" s="235"/>
      <c r="D45" s="419"/>
      <c r="E45" s="419"/>
      <c r="F45" s="235"/>
      <c r="G45" s="234"/>
      <c r="H45" s="236"/>
      <c r="I45" s="236"/>
      <c r="J45" s="234"/>
      <c r="K45" s="236"/>
      <c r="L45" s="508"/>
      <c r="M45" s="236"/>
      <c r="N45" s="236"/>
      <c r="O45" s="550"/>
      <c r="P45" s="236"/>
    </row>
    <row r="46" spans="1:16" ht="45">
      <c r="A46" s="209">
        <v>41</v>
      </c>
      <c r="B46" s="564" t="s">
        <v>462</v>
      </c>
      <c r="C46" s="238"/>
      <c r="D46" s="420"/>
      <c r="E46" s="420"/>
      <c r="F46" s="238"/>
      <c r="G46" s="237"/>
      <c r="H46" s="239"/>
      <c r="I46" s="239"/>
      <c r="J46" s="237"/>
      <c r="K46" s="239"/>
      <c r="L46" s="509"/>
      <c r="M46" s="239"/>
      <c r="N46" s="239"/>
      <c r="O46" s="551"/>
      <c r="P46" s="239"/>
    </row>
    <row r="47" spans="1:16" s="341" customFormat="1" ht="56.25">
      <c r="A47" s="495">
        <v>42</v>
      </c>
      <c r="B47" s="564" t="s">
        <v>461</v>
      </c>
      <c r="C47" s="486"/>
      <c r="D47" s="487"/>
      <c r="E47" s="487"/>
      <c r="F47" s="486"/>
      <c r="G47" s="488"/>
      <c r="H47" s="489"/>
      <c r="I47" s="489"/>
      <c r="J47" s="488"/>
      <c r="K47" s="489"/>
      <c r="L47" s="510"/>
      <c r="M47" s="489"/>
      <c r="N47" s="489"/>
      <c r="O47" s="552"/>
      <c r="P47" s="489"/>
    </row>
    <row r="48" spans="1:16" ht="73.5">
      <c r="A48" s="212"/>
      <c r="B48" s="580" t="s">
        <v>463</v>
      </c>
      <c r="C48" s="235">
        <f aca="true" t="shared" si="8" ref="C48:P48">C49+C50+C51</f>
        <v>2107481</v>
      </c>
      <c r="D48" s="235">
        <f t="shared" si="8"/>
        <v>490682</v>
      </c>
      <c r="E48" s="235">
        <f t="shared" si="8"/>
        <v>0</v>
      </c>
      <c r="F48" s="235">
        <f t="shared" si="8"/>
        <v>0</v>
      </c>
      <c r="G48" s="235">
        <f t="shared" si="8"/>
        <v>0</v>
      </c>
      <c r="H48" s="235">
        <f t="shared" si="8"/>
        <v>0</v>
      </c>
      <c r="I48" s="235">
        <f t="shared" si="8"/>
        <v>0</v>
      </c>
      <c r="J48" s="235">
        <f t="shared" si="8"/>
        <v>0</v>
      </c>
      <c r="K48" s="235">
        <f t="shared" si="8"/>
        <v>0</v>
      </c>
      <c r="L48" s="234">
        <f t="shared" si="8"/>
        <v>0</v>
      </c>
      <c r="M48" s="236">
        <f t="shared" si="8"/>
        <v>0</v>
      </c>
      <c r="N48" s="236">
        <f t="shared" si="8"/>
        <v>0</v>
      </c>
      <c r="O48" s="550">
        <f t="shared" si="8"/>
        <v>0</v>
      </c>
      <c r="P48" s="236">
        <f t="shared" si="8"/>
        <v>0</v>
      </c>
    </row>
    <row r="49" spans="1:16" ht="12.75">
      <c r="A49" s="240">
        <v>43</v>
      </c>
      <c r="B49" s="569" t="s">
        <v>273</v>
      </c>
      <c r="C49" s="238"/>
      <c r="D49" s="420"/>
      <c r="E49" s="420"/>
      <c r="F49" s="238"/>
      <c r="G49" s="237"/>
      <c r="H49" s="239"/>
      <c r="I49" s="239"/>
      <c r="J49" s="237"/>
      <c r="K49" s="239"/>
      <c r="L49" s="509"/>
      <c r="M49" s="239"/>
      <c r="N49" s="239"/>
      <c r="O49" s="551"/>
      <c r="P49" s="239"/>
    </row>
    <row r="50" spans="1:16" ht="12.75">
      <c r="A50" s="240"/>
      <c r="B50" s="569" t="s">
        <v>274</v>
      </c>
      <c r="C50" s="238">
        <v>2107481</v>
      </c>
      <c r="D50" s="420">
        <v>490682</v>
      </c>
      <c r="E50" s="420"/>
      <c r="F50" s="238"/>
      <c r="G50" s="237"/>
      <c r="H50" s="239"/>
      <c r="I50" s="239"/>
      <c r="J50" s="237"/>
      <c r="K50" s="239"/>
      <c r="L50" s="509"/>
      <c r="M50" s="239"/>
      <c r="N50" s="239"/>
      <c r="O50" s="551"/>
      <c r="P50" s="239"/>
    </row>
    <row r="51" spans="1:16" ht="23.25" thickBot="1">
      <c r="A51" s="583"/>
      <c r="B51" s="571" t="s">
        <v>275</v>
      </c>
      <c r="C51" s="584"/>
      <c r="D51" s="585"/>
      <c r="E51" s="585"/>
      <c r="F51" s="584"/>
      <c r="G51" s="586"/>
      <c r="H51" s="511"/>
      <c r="I51" s="511"/>
      <c r="J51" s="586"/>
      <c r="K51" s="511"/>
      <c r="L51" s="587"/>
      <c r="M51" s="511"/>
      <c r="N51" s="511"/>
      <c r="O51" s="588"/>
      <c r="P51" s="511"/>
    </row>
    <row r="52" spans="1:16" ht="32.25" thickBot="1">
      <c r="A52" s="245">
        <v>44</v>
      </c>
      <c r="B52" s="581" t="s">
        <v>489</v>
      </c>
      <c r="C52" s="246">
        <f aca="true" t="shared" si="9" ref="C52:P52">C40/C6</f>
        <v>0.10155167234277329</v>
      </c>
      <c r="D52" s="246">
        <f t="shared" si="9"/>
        <v>0.15971568861933752</v>
      </c>
      <c r="E52" s="246">
        <f t="shared" si="9"/>
        <v>0.17389826056562246</v>
      </c>
      <c r="F52" s="246">
        <f t="shared" si="9"/>
        <v>0.19010681194986576</v>
      </c>
      <c r="G52" s="246">
        <f t="shared" si="9"/>
        <v>0.15407911591398743</v>
      </c>
      <c r="H52" s="246">
        <f t="shared" si="9"/>
        <v>0.12512022509940965</v>
      </c>
      <c r="I52" s="246">
        <f t="shared" si="9"/>
        <v>0.10939719910696163</v>
      </c>
      <c r="J52" s="246">
        <f t="shared" si="9"/>
        <v>0.09282700421940929</v>
      </c>
      <c r="K52" s="246">
        <f t="shared" si="9"/>
        <v>0.07658643326039387</v>
      </c>
      <c r="L52" s="518">
        <f t="shared" si="9"/>
        <v>0.06066574748867441</v>
      </c>
      <c r="M52" s="544">
        <f t="shared" si="9"/>
        <v>0.04505558806319485</v>
      </c>
      <c r="N52" s="544">
        <f t="shared" si="9"/>
        <v>0.02974695769750821</v>
      </c>
      <c r="O52" s="536">
        <f t="shared" si="9"/>
        <v>0.014731203367132198</v>
      </c>
      <c r="P52" s="556">
        <f t="shared" si="9"/>
        <v>0</v>
      </c>
    </row>
    <row r="53" spans="1:16" ht="21">
      <c r="A53" s="243">
        <v>45</v>
      </c>
      <c r="B53" s="565" t="s">
        <v>276</v>
      </c>
      <c r="C53" s="244"/>
      <c r="D53" s="244"/>
      <c r="E53" s="244"/>
      <c r="F53" s="244"/>
      <c r="G53" s="244"/>
      <c r="H53" s="244"/>
      <c r="I53" s="244"/>
      <c r="J53" s="244"/>
      <c r="K53" s="244"/>
      <c r="L53" s="517"/>
      <c r="M53" s="543"/>
      <c r="N53" s="543"/>
      <c r="O53" s="535"/>
      <c r="P53" s="555"/>
    </row>
    <row r="54" spans="1:16" ht="21.75" thickBot="1">
      <c r="A54" s="245"/>
      <c r="B54" s="566" t="s">
        <v>464</v>
      </c>
      <c r="C54" s="246">
        <f aca="true" t="shared" si="10" ref="C54:P54">(C40-C48)/C6</f>
        <v>0.04633517114020863</v>
      </c>
      <c r="D54" s="246">
        <f t="shared" si="10"/>
        <v>0.1489132580779695</v>
      </c>
      <c r="E54" s="246">
        <f t="shared" si="10"/>
        <v>0.17389826056562246</v>
      </c>
      <c r="F54" s="246">
        <f t="shared" si="10"/>
        <v>0.19010681194986576</v>
      </c>
      <c r="G54" s="246">
        <f t="shared" si="10"/>
        <v>0.15407911591398743</v>
      </c>
      <c r="H54" s="246">
        <f t="shared" si="10"/>
        <v>0.12512022509940965</v>
      </c>
      <c r="I54" s="246">
        <f t="shared" si="10"/>
        <v>0.10939719910696163</v>
      </c>
      <c r="J54" s="246">
        <f t="shared" si="10"/>
        <v>0.09282700421940929</v>
      </c>
      <c r="K54" s="246">
        <f t="shared" si="10"/>
        <v>0.07658643326039387</v>
      </c>
      <c r="L54" s="518">
        <f t="shared" si="10"/>
        <v>0.06066574748867441</v>
      </c>
      <c r="M54" s="544">
        <f t="shared" si="10"/>
        <v>0.04505558806319485</v>
      </c>
      <c r="N54" s="544">
        <f t="shared" si="10"/>
        <v>0.02974695769750821</v>
      </c>
      <c r="O54" s="536">
        <f t="shared" si="10"/>
        <v>0.014731203367132198</v>
      </c>
      <c r="P54" s="556">
        <f t="shared" si="10"/>
        <v>0</v>
      </c>
    </row>
    <row r="55" spans="1:16" ht="53.25" thickBot="1">
      <c r="A55" s="241">
        <v>46</v>
      </c>
      <c r="B55" s="567" t="s">
        <v>465</v>
      </c>
      <c r="C55" s="247">
        <f aca="true" t="shared" si="11" ref="C55:P55">C56+C57+C58+C59+C60+C61</f>
        <v>2392887</v>
      </c>
      <c r="D55" s="247">
        <f t="shared" si="11"/>
        <v>5394617</v>
      </c>
      <c r="E55" s="247">
        <f t="shared" si="11"/>
        <v>3508413</v>
      </c>
      <c r="F55" s="247">
        <f t="shared" si="11"/>
        <v>3412219</v>
      </c>
      <c r="G55" s="247">
        <f t="shared" si="11"/>
        <v>2939872</v>
      </c>
      <c r="H55" s="247">
        <f t="shared" si="11"/>
        <v>2510419</v>
      </c>
      <c r="I55" s="247">
        <f t="shared" si="11"/>
        <v>1695220</v>
      </c>
      <c r="J55" s="247">
        <f t="shared" si="11"/>
        <v>1641320</v>
      </c>
      <c r="K55" s="247">
        <f t="shared" si="11"/>
        <v>1587420</v>
      </c>
      <c r="L55" s="248">
        <f t="shared" si="11"/>
        <v>1533520</v>
      </c>
      <c r="M55" s="247">
        <f t="shared" si="11"/>
        <v>1083600</v>
      </c>
      <c r="N55" s="247">
        <f t="shared" si="11"/>
        <v>931700</v>
      </c>
      <c r="O55" s="537">
        <f t="shared" si="11"/>
        <v>877800</v>
      </c>
      <c r="P55" s="247">
        <f t="shared" si="11"/>
        <v>823900</v>
      </c>
    </row>
    <row r="56" spans="1:16" s="341" customFormat="1" ht="32.25" thickBot="1">
      <c r="A56" s="495">
        <v>47</v>
      </c>
      <c r="B56" s="580" t="s">
        <v>466</v>
      </c>
      <c r="C56" s="589">
        <v>1234603</v>
      </c>
      <c r="D56" s="589">
        <v>1217706</v>
      </c>
      <c r="E56" s="589">
        <v>1829026</v>
      </c>
      <c r="F56" s="589">
        <v>2260303</v>
      </c>
      <c r="G56" s="590">
        <v>2354852</v>
      </c>
      <c r="H56" s="591">
        <v>1925399</v>
      </c>
      <c r="I56" s="591">
        <v>1201200</v>
      </c>
      <c r="J56" s="590">
        <v>1147300</v>
      </c>
      <c r="K56" s="591">
        <v>1093400</v>
      </c>
      <c r="L56" s="592">
        <v>1039500</v>
      </c>
      <c r="M56" s="591">
        <v>985600</v>
      </c>
      <c r="N56" s="591">
        <v>931700</v>
      </c>
      <c r="O56" s="593">
        <v>877800</v>
      </c>
      <c r="P56" s="591">
        <v>823900</v>
      </c>
    </row>
    <row r="57" spans="1:16" s="341" customFormat="1" ht="31.5">
      <c r="A57" s="603">
        <v>48</v>
      </c>
      <c r="B57" s="598" t="s">
        <v>467</v>
      </c>
      <c r="C57" s="599">
        <v>21336</v>
      </c>
      <c r="D57" s="599">
        <v>21921</v>
      </c>
      <c r="E57" s="599">
        <v>21237</v>
      </c>
      <c r="F57" s="599">
        <v>18796</v>
      </c>
      <c r="G57" s="600">
        <v>0</v>
      </c>
      <c r="H57" s="601">
        <v>0</v>
      </c>
      <c r="I57" s="601"/>
      <c r="J57" s="600"/>
      <c r="K57" s="601"/>
      <c r="L57" s="604"/>
      <c r="M57" s="601"/>
      <c r="N57" s="601"/>
      <c r="O57" s="602"/>
      <c r="P57" s="601"/>
    </row>
    <row r="58" spans="1:16" s="341" customFormat="1" ht="42">
      <c r="A58" s="485">
        <v>49</v>
      </c>
      <c r="B58" s="568" t="s">
        <v>277</v>
      </c>
      <c r="C58" s="490">
        <v>1133120</v>
      </c>
      <c r="D58" s="490">
        <v>1133120</v>
      </c>
      <c r="E58" s="490">
        <v>1133120</v>
      </c>
      <c r="F58" s="490">
        <v>1133120</v>
      </c>
      <c r="G58" s="491">
        <v>585020</v>
      </c>
      <c r="H58" s="492">
        <v>585020</v>
      </c>
      <c r="I58" s="492">
        <v>494020</v>
      </c>
      <c r="J58" s="491">
        <v>494020</v>
      </c>
      <c r="K58" s="492">
        <v>494020</v>
      </c>
      <c r="L58" s="519">
        <v>494020</v>
      </c>
      <c r="M58" s="492">
        <v>98000</v>
      </c>
      <c r="N58" s="492">
        <v>0</v>
      </c>
      <c r="O58" s="538">
        <v>0</v>
      </c>
      <c r="P58" s="492">
        <v>0</v>
      </c>
    </row>
    <row r="59" spans="1:16" s="341" customFormat="1" ht="63">
      <c r="A59" s="485">
        <v>50</v>
      </c>
      <c r="B59" s="568" t="s">
        <v>468</v>
      </c>
      <c r="C59" s="490"/>
      <c r="D59" s="490"/>
      <c r="E59" s="490"/>
      <c r="F59" s="490"/>
      <c r="G59" s="491"/>
      <c r="H59" s="492"/>
      <c r="I59" s="492"/>
      <c r="J59" s="491"/>
      <c r="K59" s="492"/>
      <c r="L59" s="519"/>
      <c r="M59" s="492"/>
      <c r="N59" s="492"/>
      <c r="O59" s="538"/>
      <c r="P59" s="492"/>
    </row>
    <row r="60" spans="1:16" s="341" customFormat="1" ht="63.75" thickBot="1">
      <c r="A60" s="605">
        <v>51</v>
      </c>
      <c r="B60" s="606" t="s">
        <v>469</v>
      </c>
      <c r="C60" s="607"/>
      <c r="D60" s="607"/>
      <c r="E60" s="607"/>
      <c r="F60" s="607"/>
      <c r="G60" s="608"/>
      <c r="H60" s="609"/>
      <c r="I60" s="609"/>
      <c r="J60" s="608"/>
      <c r="K60" s="609"/>
      <c r="L60" s="610"/>
      <c r="M60" s="609"/>
      <c r="N60" s="609"/>
      <c r="O60" s="611"/>
      <c r="P60" s="609"/>
    </row>
    <row r="61" spans="1:16" s="341" customFormat="1" ht="73.5">
      <c r="A61" s="597"/>
      <c r="B61" s="598" t="s">
        <v>470</v>
      </c>
      <c r="C61" s="599">
        <f aca="true" t="shared" si="12" ref="C61:P61">C62+C63+C64+C65</f>
        <v>3828</v>
      </c>
      <c r="D61" s="599">
        <f t="shared" si="12"/>
        <v>3021870</v>
      </c>
      <c r="E61" s="599">
        <f t="shared" si="12"/>
        <v>525030</v>
      </c>
      <c r="F61" s="599">
        <f t="shared" si="12"/>
        <v>0</v>
      </c>
      <c r="G61" s="599">
        <f t="shared" si="12"/>
        <v>0</v>
      </c>
      <c r="H61" s="599">
        <f t="shared" si="12"/>
        <v>0</v>
      </c>
      <c r="I61" s="599">
        <f t="shared" si="12"/>
        <v>0</v>
      </c>
      <c r="J61" s="599">
        <f t="shared" si="12"/>
        <v>0</v>
      </c>
      <c r="K61" s="599">
        <f t="shared" si="12"/>
        <v>0</v>
      </c>
      <c r="L61" s="600">
        <f t="shared" si="12"/>
        <v>0</v>
      </c>
      <c r="M61" s="601">
        <f t="shared" si="12"/>
        <v>0</v>
      </c>
      <c r="N61" s="601">
        <f t="shared" si="12"/>
        <v>0</v>
      </c>
      <c r="O61" s="602">
        <f t="shared" si="12"/>
        <v>0</v>
      </c>
      <c r="P61" s="599">
        <f t="shared" si="12"/>
        <v>0</v>
      </c>
    </row>
    <row r="62" spans="1:16" s="493" customFormat="1" ht="22.5">
      <c r="A62" s="240"/>
      <c r="B62" s="569" t="s">
        <v>471</v>
      </c>
      <c r="C62" s="250"/>
      <c r="D62" s="250"/>
      <c r="E62" s="250"/>
      <c r="F62" s="250"/>
      <c r="G62" s="251"/>
      <c r="H62" s="252"/>
      <c r="I62" s="252"/>
      <c r="J62" s="251"/>
      <c r="K62" s="252"/>
      <c r="L62" s="520"/>
      <c r="M62" s="252"/>
      <c r="N62" s="252"/>
      <c r="O62" s="539"/>
      <c r="P62" s="252"/>
    </row>
    <row r="63" spans="1:16" s="493" customFormat="1" ht="22.5">
      <c r="A63" s="240">
        <v>52</v>
      </c>
      <c r="B63" s="569" t="s">
        <v>472</v>
      </c>
      <c r="C63" s="250">
        <v>3828</v>
      </c>
      <c r="D63" s="250">
        <v>3021870</v>
      </c>
      <c r="E63" s="250">
        <v>525030</v>
      </c>
      <c r="F63" s="250"/>
      <c r="G63" s="251"/>
      <c r="H63" s="252"/>
      <c r="I63" s="252"/>
      <c r="J63" s="251"/>
      <c r="K63" s="252"/>
      <c r="L63" s="520"/>
      <c r="M63" s="252"/>
      <c r="N63" s="252"/>
      <c r="O63" s="539"/>
      <c r="P63" s="252"/>
    </row>
    <row r="64" spans="1:16" s="493" customFormat="1" ht="33.75">
      <c r="A64" s="240"/>
      <c r="B64" s="570" t="s">
        <v>473</v>
      </c>
      <c r="C64" s="253"/>
      <c r="D64" s="253"/>
      <c r="E64" s="253"/>
      <c r="F64" s="253"/>
      <c r="G64" s="254"/>
      <c r="H64" s="255"/>
      <c r="I64" s="255"/>
      <c r="J64" s="254"/>
      <c r="K64" s="255"/>
      <c r="L64" s="521"/>
      <c r="M64" s="255"/>
      <c r="N64" s="255"/>
      <c r="O64" s="540"/>
      <c r="P64" s="255"/>
    </row>
    <row r="65" spans="1:16" s="493" customFormat="1" ht="68.25" thickBot="1">
      <c r="A65" s="583"/>
      <c r="B65" s="571" t="s">
        <v>474</v>
      </c>
      <c r="C65" s="256"/>
      <c r="D65" s="256"/>
      <c r="E65" s="256"/>
      <c r="F65" s="256"/>
      <c r="G65" s="257"/>
      <c r="H65" s="258"/>
      <c r="I65" s="258"/>
      <c r="J65" s="257"/>
      <c r="K65" s="258"/>
      <c r="L65" s="522"/>
      <c r="M65" s="258"/>
      <c r="N65" s="258"/>
      <c r="O65" s="541"/>
      <c r="P65" s="258"/>
    </row>
    <row r="66" spans="1:16" ht="53.25" thickBot="1">
      <c r="A66" s="494">
        <v>53</v>
      </c>
      <c r="B66" s="594" t="s">
        <v>475</v>
      </c>
      <c r="C66" s="544">
        <f aca="true" t="shared" si="13" ref="C66:P66">C55/C6</f>
        <v>0.06269420598007829</v>
      </c>
      <c r="D66" s="544">
        <f t="shared" si="13"/>
        <v>0.11876322229016582</v>
      </c>
      <c r="E66" s="544">
        <f t="shared" si="13"/>
        <v>0.07188219019001463</v>
      </c>
      <c r="F66" s="544">
        <f t="shared" si="13"/>
        <v>0.07003058284732724</v>
      </c>
      <c r="G66" s="544">
        <f t="shared" si="13"/>
        <v>0.05994521217644667</v>
      </c>
      <c r="H66" s="544">
        <f t="shared" si="13"/>
        <v>0.05099093999575241</v>
      </c>
      <c r="I66" s="544">
        <f t="shared" si="13"/>
        <v>0.03440673838035316</v>
      </c>
      <c r="J66" s="544">
        <f t="shared" si="13"/>
        <v>0.03297809925658027</v>
      </c>
      <c r="K66" s="544">
        <f t="shared" si="13"/>
        <v>0.03157787945096479</v>
      </c>
      <c r="L66" s="595">
        <f t="shared" si="13"/>
        <v>0.03020523931455584</v>
      </c>
      <c r="M66" s="544">
        <f t="shared" si="13"/>
        <v>0.021135166764189584</v>
      </c>
      <c r="N66" s="544">
        <f t="shared" si="13"/>
        <v>0.017996909406992466</v>
      </c>
      <c r="O66" s="596">
        <f t="shared" si="13"/>
        <v>0.016793571838530707</v>
      </c>
      <c r="P66" s="544">
        <f t="shared" si="13"/>
        <v>0.015613037710820543</v>
      </c>
    </row>
    <row r="67" spans="1:16" ht="42.75" thickBot="1">
      <c r="A67" s="259">
        <v>54</v>
      </c>
      <c r="B67" s="572" t="s">
        <v>476</v>
      </c>
      <c r="C67" s="242">
        <f aca="true" t="shared" si="14" ref="C67:P67">(C55-C61)/C6</f>
        <v>0.06259391147369676</v>
      </c>
      <c r="D67" s="242">
        <f t="shared" si="14"/>
        <v>0.05223634586094325</v>
      </c>
      <c r="E67" s="242">
        <f t="shared" si="14"/>
        <v>0.061125102493821686</v>
      </c>
      <c r="F67" s="242">
        <f t="shared" si="14"/>
        <v>0.07003058284732724</v>
      </c>
      <c r="G67" s="242">
        <f t="shared" si="14"/>
        <v>0.05994521217644667</v>
      </c>
      <c r="H67" s="242">
        <f t="shared" si="14"/>
        <v>0.05099093999575241</v>
      </c>
      <c r="I67" s="242">
        <f t="shared" si="14"/>
        <v>0.03440673838035316</v>
      </c>
      <c r="J67" s="242">
        <f t="shared" si="14"/>
        <v>0.03297809925658027</v>
      </c>
      <c r="K67" s="242">
        <f t="shared" si="14"/>
        <v>0.03157787945096479</v>
      </c>
      <c r="L67" s="516">
        <f t="shared" si="14"/>
        <v>0.03020523931455584</v>
      </c>
      <c r="M67" s="260">
        <f t="shared" si="14"/>
        <v>0.021135166764189584</v>
      </c>
      <c r="N67" s="260">
        <f t="shared" si="14"/>
        <v>0.017996909406992466</v>
      </c>
      <c r="O67" s="534">
        <f t="shared" si="14"/>
        <v>0.016793571838530707</v>
      </c>
      <c r="P67" s="554">
        <f t="shared" si="14"/>
        <v>0.015613037710820543</v>
      </c>
    </row>
    <row r="68" spans="1:6" ht="12.75">
      <c r="A68" s="261"/>
      <c r="B68" s="573"/>
      <c r="C68" s="262"/>
      <c r="D68" s="262"/>
      <c r="E68" s="262"/>
      <c r="F68" s="262"/>
    </row>
    <row r="69" spans="2:6" ht="13.5">
      <c r="B69" s="612" t="s">
        <v>490</v>
      </c>
      <c r="C69" s="263"/>
      <c r="D69" s="421"/>
      <c r="E69" s="421"/>
      <c r="F69" s="263"/>
    </row>
    <row r="70" spans="2:6" ht="13.5">
      <c r="B70" s="614" t="s">
        <v>491</v>
      </c>
      <c r="C70" s="263"/>
      <c r="D70" s="421"/>
      <c r="E70" s="421"/>
      <c r="F70" s="263"/>
    </row>
    <row r="71" spans="2:6" ht="13.5">
      <c r="B71" s="613" t="s">
        <v>492</v>
      </c>
      <c r="C71" s="263"/>
      <c r="D71" s="421"/>
      <c r="E71" s="421"/>
      <c r="F71" s="263"/>
    </row>
    <row r="72" spans="3:6" ht="12.75">
      <c r="C72" s="263"/>
      <c r="D72" s="421"/>
      <c r="E72" s="421"/>
      <c r="F72" s="263"/>
    </row>
    <row r="73" spans="3:6" ht="12.75">
      <c r="C73" s="263"/>
      <c r="D73" s="421"/>
      <c r="E73" s="421"/>
      <c r="F73" s="263"/>
    </row>
    <row r="74" spans="3:6" ht="12.75">
      <c r="C74" s="263"/>
      <c r="D74" s="421"/>
      <c r="E74" s="421"/>
      <c r="F74" s="263"/>
    </row>
    <row r="75" spans="3:6" ht="12.75">
      <c r="C75" s="263"/>
      <c r="D75" s="421"/>
      <c r="E75" s="421"/>
      <c r="F75" s="263"/>
    </row>
    <row r="76" spans="3:6" ht="12.75">
      <c r="C76" s="263"/>
      <c r="D76" s="421"/>
      <c r="E76" s="421"/>
      <c r="F76" s="263"/>
    </row>
    <row r="77" spans="3:6" ht="12.75">
      <c r="C77" s="263"/>
      <c r="D77" s="421"/>
      <c r="E77" s="421"/>
      <c r="F77" s="263"/>
    </row>
    <row r="78" spans="3:6" ht="12.75">
      <c r="C78" s="263"/>
      <c r="D78" s="421"/>
      <c r="E78" s="421"/>
      <c r="F78" s="263"/>
    </row>
    <row r="79" spans="3:6" ht="12.75">
      <c r="C79" s="263"/>
      <c r="D79" s="421"/>
      <c r="E79" s="421"/>
      <c r="F79" s="263"/>
    </row>
    <row r="80" spans="3:6" ht="12.75">
      <c r="C80" s="263"/>
      <c r="D80" s="421"/>
      <c r="E80" s="421"/>
      <c r="F80" s="263"/>
    </row>
    <row r="81" spans="3:6" ht="12.75">
      <c r="C81" s="263"/>
      <c r="D81" s="421"/>
      <c r="E81" s="421"/>
      <c r="F81" s="263"/>
    </row>
    <row r="82" spans="3:6" ht="12.75">
      <c r="C82" s="263"/>
      <c r="D82" s="421"/>
      <c r="E82" s="421"/>
      <c r="F82" s="263"/>
    </row>
    <row r="83" spans="3:6" ht="12.75">
      <c r="C83" s="263"/>
      <c r="D83" s="421"/>
      <c r="E83" s="421"/>
      <c r="F83" s="263"/>
    </row>
    <row r="84" spans="3:6" ht="12.75">
      <c r="C84" s="263"/>
      <c r="D84" s="421"/>
      <c r="E84" s="421"/>
      <c r="F84" s="263"/>
    </row>
    <row r="85" spans="3:6" ht="12.75">
      <c r="C85" s="263"/>
      <c r="D85" s="421"/>
      <c r="E85" s="421"/>
      <c r="F85" s="263"/>
    </row>
    <row r="86" spans="3:6" ht="12.75">
      <c r="C86" s="263"/>
      <c r="D86" s="421"/>
      <c r="E86" s="421"/>
      <c r="F86" s="263"/>
    </row>
    <row r="87" spans="3:6" ht="12.75">
      <c r="C87" s="263"/>
      <c r="D87" s="421"/>
      <c r="E87" s="421"/>
      <c r="F87" s="263"/>
    </row>
    <row r="88" spans="3:6" ht="12.75">
      <c r="C88" s="263"/>
      <c r="D88" s="421"/>
      <c r="E88" s="421"/>
      <c r="F88" s="263"/>
    </row>
    <row r="89" spans="3:6" ht="12.75">
      <c r="C89" s="263"/>
      <c r="D89" s="421"/>
      <c r="E89" s="421"/>
      <c r="F89" s="263"/>
    </row>
    <row r="90" spans="3:6" ht="12.75">
      <c r="C90" s="263"/>
      <c r="D90" s="421"/>
      <c r="E90" s="421"/>
      <c r="F90" s="263"/>
    </row>
    <row r="91" spans="3:6" ht="12.75">
      <c r="C91" s="263"/>
      <c r="D91" s="421"/>
      <c r="E91" s="421"/>
      <c r="F91" s="263"/>
    </row>
    <row r="92" spans="3:6" ht="12.75">
      <c r="C92" s="263"/>
      <c r="D92" s="421"/>
      <c r="E92" s="421"/>
      <c r="F92" s="263"/>
    </row>
    <row r="93" spans="3:6" ht="12.75">
      <c r="C93" s="263"/>
      <c r="D93" s="421"/>
      <c r="E93" s="421"/>
      <c r="F93" s="263"/>
    </row>
    <row r="94" spans="3:6" ht="12.75">
      <c r="C94" s="263"/>
      <c r="D94" s="421"/>
      <c r="E94" s="421"/>
      <c r="F94" s="263"/>
    </row>
    <row r="95" spans="3:6" ht="12.75">
      <c r="C95" s="263"/>
      <c r="D95" s="421"/>
      <c r="E95" s="421"/>
      <c r="F95" s="263"/>
    </row>
    <row r="96" spans="3:6" ht="12.75">
      <c r="C96" s="263"/>
      <c r="D96" s="421"/>
      <c r="E96" s="421"/>
      <c r="F96" s="263"/>
    </row>
    <row r="97" spans="3:6" ht="12.75">
      <c r="C97" s="263"/>
      <c r="D97" s="421"/>
      <c r="E97" s="421"/>
      <c r="F97" s="263"/>
    </row>
    <row r="98" spans="3:6" ht="12.75">
      <c r="C98" s="263"/>
      <c r="D98" s="421"/>
      <c r="E98" s="421"/>
      <c r="F98" s="263"/>
    </row>
    <row r="99" spans="3:6" ht="12.75">
      <c r="C99" s="263"/>
      <c r="D99" s="421"/>
      <c r="E99" s="421"/>
      <c r="F99" s="263"/>
    </row>
    <row r="100" spans="3:6" ht="12.75">
      <c r="C100" s="263"/>
      <c r="D100" s="421"/>
      <c r="E100" s="421"/>
      <c r="F100" s="263"/>
    </row>
    <row r="101" spans="3:6" ht="12.75">
      <c r="C101" s="263"/>
      <c r="D101" s="421"/>
      <c r="E101" s="421"/>
      <c r="F101" s="263"/>
    </row>
    <row r="102" spans="3:6" ht="12.75">
      <c r="C102" s="263"/>
      <c r="D102" s="421"/>
      <c r="E102" s="421"/>
      <c r="F102" s="263"/>
    </row>
    <row r="103" spans="3:6" ht="12.75">
      <c r="C103" s="263"/>
      <c r="D103" s="421"/>
      <c r="E103" s="421"/>
      <c r="F103" s="263"/>
    </row>
    <row r="104" spans="3:6" ht="12.75">
      <c r="C104" s="263"/>
      <c r="D104" s="421"/>
      <c r="E104" s="421"/>
      <c r="F104" s="263"/>
    </row>
    <row r="105" spans="3:6" ht="12.75">
      <c r="C105" s="263"/>
      <c r="D105" s="421"/>
      <c r="E105" s="421"/>
      <c r="F105" s="263"/>
    </row>
    <row r="106" spans="3:6" ht="12.75">
      <c r="C106" s="263"/>
      <c r="D106" s="421"/>
      <c r="E106" s="421"/>
      <c r="F106" s="263"/>
    </row>
    <row r="107" spans="3:6" ht="12.75">
      <c r="C107" s="263"/>
      <c r="D107" s="421"/>
      <c r="E107" s="421"/>
      <c r="F107" s="263"/>
    </row>
    <row r="108" spans="3:6" ht="12.75">
      <c r="C108" s="263"/>
      <c r="D108" s="421"/>
      <c r="E108" s="421"/>
      <c r="F108" s="263"/>
    </row>
    <row r="109" spans="3:6" ht="12.75">
      <c r="C109" s="263"/>
      <c r="D109" s="421"/>
      <c r="E109" s="421"/>
      <c r="F109" s="263"/>
    </row>
    <row r="110" spans="3:6" ht="12.75">
      <c r="C110" s="263"/>
      <c r="D110" s="421"/>
      <c r="E110" s="421"/>
      <c r="F110" s="263"/>
    </row>
    <row r="111" spans="3:6" ht="12.75">
      <c r="C111" s="263"/>
      <c r="D111" s="421"/>
      <c r="E111" s="421"/>
      <c r="F111" s="263"/>
    </row>
    <row r="112" spans="3:6" ht="12.75">
      <c r="C112" s="263"/>
      <c r="D112" s="421"/>
      <c r="E112" s="421"/>
      <c r="F112" s="263"/>
    </row>
    <row r="113" spans="3:6" ht="12.75">
      <c r="C113" s="263"/>
      <c r="D113" s="421"/>
      <c r="E113" s="421"/>
      <c r="F113" s="263"/>
    </row>
    <row r="114" spans="3:6" ht="12.75">
      <c r="C114" s="263"/>
      <c r="D114" s="421"/>
      <c r="E114" s="421"/>
      <c r="F114" s="263"/>
    </row>
    <row r="115" spans="3:6" ht="12.75">
      <c r="C115" s="263"/>
      <c r="D115" s="421"/>
      <c r="E115" s="421"/>
      <c r="F115" s="263"/>
    </row>
    <row r="116" spans="3:6" ht="12.75">
      <c r="C116" s="263"/>
      <c r="D116" s="421"/>
      <c r="E116" s="421"/>
      <c r="F116" s="263"/>
    </row>
    <row r="117" spans="3:6" ht="12.75">
      <c r="C117" s="263"/>
      <c r="D117" s="421"/>
      <c r="E117" s="421"/>
      <c r="F117" s="263"/>
    </row>
    <row r="118" spans="3:6" ht="12.75">
      <c r="C118" s="263"/>
      <c r="D118" s="421"/>
      <c r="E118" s="421"/>
      <c r="F118" s="263"/>
    </row>
    <row r="119" spans="3:6" ht="12.75">
      <c r="C119" s="263"/>
      <c r="D119" s="421"/>
      <c r="E119" s="421"/>
      <c r="F119" s="263"/>
    </row>
    <row r="120" spans="3:6" ht="12.75">
      <c r="C120" s="263"/>
      <c r="D120" s="421"/>
      <c r="E120" s="421"/>
      <c r="F120" s="263"/>
    </row>
    <row r="121" spans="3:6" ht="12.75">
      <c r="C121" s="263"/>
      <c r="D121" s="421"/>
      <c r="E121" s="421"/>
      <c r="F121" s="263"/>
    </row>
    <row r="122" spans="3:6" ht="12.75">
      <c r="C122" s="263"/>
      <c r="D122" s="421"/>
      <c r="E122" s="421"/>
      <c r="F122" s="263"/>
    </row>
    <row r="123" spans="3:6" ht="12.75">
      <c r="C123" s="263"/>
      <c r="D123" s="421"/>
      <c r="E123" s="421"/>
      <c r="F123" s="263"/>
    </row>
    <row r="124" spans="3:6" ht="12.75">
      <c r="C124" s="263"/>
      <c r="D124" s="421"/>
      <c r="E124" s="421"/>
      <c r="F124" s="263"/>
    </row>
    <row r="125" spans="3:6" ht="12.75">
      <c r="C125" s="263"/>
      <c r="D125" s="421"/>
      <c r="E125" s="421"/>
      <c r="F125" s="263"/>
    </row>
    <row r="126" spans="3:6" ht="12.75">
      <c r="C126" s="263"/>
      <c r="D126" s="421"/>
      <c r="E126" s="421"/>
      <c r="F126" s="263"/>
    </row>
    <row r="127" spans="3:6" ht="12.75">
      <c r="C127" s="263"/>
      <c r="D127" s="421"/>
      <c r="E127" s="421"/>
      <c r="F127" s="263"/>
    </row>
    <row r="128" spans="3:6" ht="12.75">
      <c r="C128" s="263"/>
      <c r="D128" s="421"/>
      <c r="E128" s="421"/>
      <c r="F128" s="263"/>
    </row>
    <row r="129" spans="3:6" ht="12.75">
      <c r="C129" s="263"/>
      <c r="D129" s="421"/>
      <c r="E129" s="421"/>
      <c r="F129" s="263"/>
    </row>
    <row r="130" spans="3:6" ht="12.75">
      <c r="C130" s="263"/>
      <c r="D130" s="421"/>
      <c r="E130" s="421"/>
      <c r="F130" s="263"/>
    </row>
    <row r="131" spans="3:6" ht="12.75">
      <c r="C131" s="263"/>
      <c r="D131" s="421"/>
      <c r="E131" s="421"/>
      <c r="F131" s="263"/>
    </row>
    <row r="132" spans="3:6" ht="12.75">
      <c r="C132" s="263"/>
      <c r="D132" s="421"/>
      <c r="E132" s="421"/>
      <c r="F132" s="263"/>
    </row>
    <row r="133" spans="3:6" ht="12.75">
      <c r="C133" s="263"/>
      <c r="D133" s="421"/>
      <c r="E133" s="421"/>
      <c r="F133" s="263"/>
    </row>
    <row r="134" spans="3:6" ht="12.75">
      <c r="C134" s="263"/>
      <c r="D134" s="421"/>
      <c r="E134" s="421"/>
      <c r="F134" s="263"/>
    </row>
  </sheetData>
  <sheetProtection/>
  <mergeCells count="2">
    <mergeCell ref="A3:A4"/>
    <mergeCell ref="B3:B4"/>
  </mergeCells>
  <printOptions/>
  <pageMargins left="0.25" right="0.25" top="0.27" bottom="0.34" header="0.18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34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1" width="5.75390625" style="2" customWidth="1"/>
    <col min="2" max="2" width="7.375" style="2" customWidth="1"/>
    <col min="3" max="3" width="47.875" style="2" customWidth="1"/>
    <col min="4" max="4" width="11.25390625" style="6" customWidth="1"/>
    <col min="5" max="5" width="11.125" style="6" customWidth="1"/>
    <col min="6" max="6" width="11.00390625" style="6" customWidth="1"/>
    <col min="7" max="7" width="9.875" style="6" customWidth="1"/>
    <col min="8" max="9" width="10.375" style="6" customWidth="1"/>
    <col min="10" max="10" width="8.125" style="70" customWidth="1"/>
    <col min="11" max="11" width="10.375" style="68" customWidth="1"/>
    <col min="12" max="28" width="9.125" style="68" customWidth="1"/>
  </cols>
  <sheetData>
    <row r="1" ht="15">
      <c r="J1" s="1" t="s">
        <v>74</v>
      </c>
    </row>
    <row r="2" spans="4:10" ht="15">
      <c r="D2" s="69" t="s">
        <v>75</v>
      </c>
      <c r="J2" s="1" t="s">
        <v>3</v>
      </c>
    </row>
    <row r="3" spans="4:10" ht="15.75">
      <c r="D3" s="5" t="s">
        <v>375</v>
      </c>
      <c r="J3" s="122" t="s">
        <v>616</v>
      </c>
    </row>
    <row r="4" spans="2:11" ht="15">
      <c r="B4" s="36"/>
      <c r="F4" s="37"/>
      <c r="I4" s="3"/>
      <c r="K4" s="272" t="s">
        <v>5</v>
      </c>
    </row>
    <row r="5" spans="1:11" ht="15">
      <c r="A5" s="59"/>
      <c r="B5" s="59"/>
      <c r="C5" s="38"/>
      <c r="D5" s="294"/>
      <c r="E5" s="319"/>
      <c r="F5" s="328"/>
      <c r="G5" s="331" t="s">
        <v>76</v>
      </c>
      <c r="H5" s="329"/>
      <c r="I5" s="308"/>
      <c r="J5" s="330"/>
      <c r="K5" s="326"/>
    </row>
    <row r="6" spans="1:11" ht="15">
      <c r="A6" s="42"/>
      <c r="B6" s="42"/>
      <c r="C6" s="24"/>
      <c r="D6" s="298"/>
      <c r="E6" s="320"/>
      <c r="F6" s="295"/>
      <c r="G6" s="332" t="s">
        <v>77</v>
      </c>
      <c r="H6" s="296"/>
      <c r="I6" s="74"/>
      <c r="J6" s="297"/>
      <c r="K6" s="327"/>
    </row>
    <row r="7" spans="1:11" ht="15">
      <c r="A7" s="76" t="s">
        <v>6</v>
      </c>
      <c r="B7" s="76" t="s">
        <v>7</v>
      </c>
      <c r="C7" s="64" t="s">
        <v>78</v>
      </c>
      <c r="D7" s="298" t="s">
        <v>79</v>
      </c>
      <c r="E7" s="299" t="s">
        <v>82</v>
      </c>
      <c r="F7" s="433" t="s">
        <v>80</v>
      </c>
      <c r="G7" s="299" t="s">
        <v>81</v>
      </c>
      <c r="H7" s="300" t="s">
        <v>82</v>
      </c>
      <c r="I7" s="300"/>
      <c r="J7" s="301" t="s">
        <v>409</v>
      </c>
      <c r="K7" s="299" t="s">
        <v>82</v>
      </c>
    </row>
    <row r="8" spans="1:11" ht="15">
      <c r="A8" s="76"/>
      <c r="B8" s="76"/>
      <c r="C8" s="64"/>
      <c r="D8" s="298" t="s">
        <v>377</v>
      </c>
      <c r="E8" s="299" t="s">
        <v>83</v>
      </c>
      <c r="F8" s="434" t="s">
        <v>84</v>
      </c>
      <c r="G8" s="299" t="s">
        <v>85</v>
      </c>
      <c r="H8" s="300" t="s">
        <v>86</v>
      </c>
      <c r="I8" s="300" t="s">
        <v>87</v>
      </c>
      <c r="J8" s="301" t="s">
        <v>410</v>
      </c>
      <c r="K8" s="299" t="s">
        <v>88</v>
      </c>
    </row>
    <row r="9" spans="1:11" ht="15">
      <c r="A9" s="79"/>
      <c r="B9" s="79"/>
      <c r="C9" s="80"/>
      <c r="D9" s="302" t="s">
        <v>89</v>
      </c>
      <c r="E9" s="303"/>
      <c r="F9" s="435"/>
      <c r="G9" s="303" t="s">
        <v>90</v>
      </c>
      <c r="H9" s="303"/>
      <c r="I9" s="304"/>
      <c r="J9" s="304" t="s">
        <v>91</v>
      </c>
      <c r="K9" s="305"/>
    </row>
    <row r="10" spans="1:11" ht="15">
      <c r="A10" s="13">
        <v>1</v>
      </c>
      <c r="B10" s="13">
        <v>2</v>
      </c>
      <c r="C10" s="80">
        <v>3</v>
      </c>
      <c r="D10" s="171">
        <v>4</v>
      </c>
      <c r="E10" s="303">
        <v>5</v>
      </c>
      <c r="F10" s="171">
        <v>6</v>
      </c>
      <c r="G10" s="171">
        <v>7</v>
      </c>
      <c r="H10" s="171">
        <v>8</v>
      </c>
      <c r="I10" s="171">
        <v>9</v>
      </c>
      <c r="J10" s="171">
        <v>10</v>
      </c>
      <c r="K10" s="303">
        <v>11</v>
      </c>
    </row>
    <row r="11" spans="1:11" ht="14.25">
      <c r="A11" s="16" t="s">
        <v>10</v>
      </c>
      <c r="B11" s="16"/>
      <c r="C11" s="17" t="s">
        <v>11</v>
      </c>
      <c r="D11" s="18">
        <v>22000</v>
      </c>
      <c r="E11" s="18">
        <v>22000</v>
      </c>
      <c r="F11" s="18"/>
      <c r="G11" s="18"/>
      <c r="H11" s="18">
        <v>22000</v>
      </c>
      <c r="I11" s="18"/>
      <c r="J11" s="83"/>
      <c r="K11" s="83"/>
    </row>
    <row r="12" spans="1:15" ht="15">
      <c r="A12" s="84"/>
      <c r="B12" s="84" t="s">
        <v>12</v>
      </c>
      <c r="C12" s="306" t="s">
        <v>13</v>
      </c>
      <c r="D12" s="51">
        <v>22000</v>
      </c>
      <c r="E12" s="51">
        <v>22000</v>
      </c>
      <c r="F12" s="51"/>
      <c r="G12" s="51"/>
      <c r="H12" s="51">
        <v>22000</v>
      </c>
      <c r="I12" s="51"/>
      <c r="J12" s="85"/>
      <c r="K12" s="85"/>
      <c r="L12" s="343"/>
      <c r="M12" s="343"/>
      <c r="N12" s="343"/>
      <c r="O12" s="343"/>
    </row>
    <row r="13" spans="1:11" ht="14.25">
      <c r="A13" s="16" t="s">
        <v>92</v>
      </c>
      <c r="B13" s="17"/>
      <c r="C13" s="17" t="s">
        <v>93</v>
      </c>
      <c r="D13" s="18">
        <f>D14+D15</f>
        <v>146858</v>
      </c>
      <c r="E13" s="18">
        <v>146858</v>
      </c>
      <c r="F13" s="18"/>
      <c r="G13" s="18"/>
      <c r="H13" s="18">
        <v>146858</v>
      </c>
      <c r="I13" s="18"/>
      <c r="J13" s="83"/>
      <c r="K13" s="83"/>
    </row>
    <row r="14" spans="1:15" ht="15">
      <c r="A14" s="30"/>
      <c r="B14" s="22" t="s">
        <v>383</v>
      </c>
      <c r="C14" s="22" t="s">
        <v>384</v>
      </c>
      <c r="D14" s="23">
        <v>117858</v>
      </c>
      <c r="E14" s="23">
        <v>117858</v>
      </c>
      <c r="F14" s="23"/>
      <c r="G14" s="23"/>
      <c r="H14" s="23">
        <v>117858</v>
      </c>
      <c r="I14" s="23"/>
      <c r="J14" s="85"/>
      <c r="K14" s="85"/>
      <c r="L14" s="343"/>
      <c r="M14" s="343"/>
      <c r="N14" s="343"/>
      <c r="O14" s="343"/>
    </row>
    <row r="15" spans="1:15" ht="15">
      <c r="A15" s="30"/>
      <c r="B15" s="22" t="s">
        <v>94</v>
      </c>
      <c r="C15" s="22" t="s">
        <v>95</v>
      </c>
      <c r="D15" s="23">
        <v>29000</v>
      </c>
      <c r="E15" s="23">
        <v>29000</v>
      </c>
      <c r="F15" s="23"/>
      <c r="G15" s="23"/>
      <c r="H15" s="23">
        <v>29000</v>
      </c>
      <c r="I15" s="23"/>
      <c r="J15" s="85"/>
      <c r="K15" s="85"/>
      <c r="L15" s="343"/>
      <c r="M15" s="343"/>
      <c r="N15" s="343"/>
      <c r="O15" s="343"/>
    </row>
    <row r="16" spans="1:11" ht="14.25">
      <c r="A16" s="35">
        <v>600</v>
      </c>
      <c r="B16" s="17"/>
      <c r="C16" s="17" t="s">
        <v>14</v>
      </c>
      <c r="D16" s="18">
        <f>D18+D19</f>
        <v>3287300</v>
      </c>
      <c r="E16" s="18">
        <f>E17+E19</f>
        <v>1694280</v>
      </c>
      <c r="F16" s="18">
        <f>F18+F19</f>
        <v>719934</v>
      </c>
      <c r="G16" s="18">
        <v>121918</v>
      </c>
      <c r="H16" s="18">
        <v>852428</v>
      </c>
      <c r="I16" s="18"/>
      <c r="J16" s="83"/>
      <c r="K16" s="83">
        <v>1593020</v>
      </c>
    </row>
    <row r="17" spans="1:11" ht="15">
      <c r="A17" s="310"/>
      <c r="B17" s="436"/>
      <c r="C17" s="438" t="s">
        <v>385</v>
      </c>
      <c r="D17" s="264">
        <f>E17+K17</f>
        <v>3265098</v>
      </c>
      <c r="E17" s="264">
        <v>1672078</v>
      </c>
      <c r="F17" s="264">
        <v>697732</v>
      </c>
      <c r="G17" s="264">
        <v>121918</v>
      </c>
      <c r="H17" s="264">
        <v>852428</v>
      </c>
      <c r="I17" s="264"/>
      <c r="J17" s="437"/>
      <c r="K17" s="437">
        <v>1593020</v>
      </c>
    </row>
    <row r="18" spans="1:15" ht="15">
      <c r="A18" s="30"/>
      <c r="B18" s="31">
        <v>60014</v>
      </c>
      <c r="C18" s="22" t="s">
        <v>15</v>
      </c>
      <c r="D18" s="23">
        <f>E18+K18</f>
        <v>3265098</v>
      </c>
      <c r="E18" s="23">
        <f>F18+G18+H18</f>
        <v>1672078</v>
      </c>
      <c r="F18" s="23">
        <v>697732</v>
      </c>
      <c r="G18" s="23">
        <v>121918</v>
      </c>
      <c r="H18" s="23">
        <v>852428</v>
      </c>
      <c r="I18" s="23"/>
      <c r="J18" s="85"/>
      <c r="K18" s="85">
        <v>1593020</v>
      </c>
      <c r="L18" s="344"/>
      <c r="M18" s="344"/>
      <c r="N18" s="344"/>
      <c r="O18" s="344"/>
    </row>
    <row r="19" spans="1:15" ht="15">
      <c r="A19" s="30"/>
      <c r="B19" s="31">
        <v>60095</v>
      </c>
      <c r="C19" s="22" t="s">
        <v>118</v>
      </c>
      <c r="D19" s="23">
        <v>22202</v>
      </c>
      <c r="E19" s="23">
        <v>22202</v>
      </c>
      <c r="F19" s="23">
        <v>22202</v>
      </c>
      <c r="G19" s="23"/>
      <c r="H19" s="23"/>
      <c r="I19" s="23"/>
      <c r="J19" s="85"/>
      <c r="K19" s="85"/>
      <c r="L19" s="344"/>
      <c r="M19" s="344"/>
      <c r="N19" s="344"/>
      <c r="O19" s="344"/>
    </row>
    <row r="20" spans="1:15" ht="14.25">
      <c r="A20" s="17">
        <v>700</v>
      </c>
      <c r="B20" s="17"/>
      <c r="C20" s="17" t="s">
        <v>19</v>
      </c>
      <c r="D20" s="18">
        <v>498500</v>
      </c>
      <c r="E20" s="18">
        <v>498500</v>
      </c>
      <c r="F20" s="18">
        <v>6000</v>
      </c>
      <c r="G20" s="18"/>
      <c r="H20" s="18">
        <v>492500</v>
      </c>
      <c r="I20" s="18"/>
      <c r="J20" s="83"/>
      <c r="K20" s="83"/>
      <c r="L20" s="343"/>
      <c r="M20" s="343"/>
      <c r="N20" s="343"/>
      <c r="O20" s="343"/>
    </row>
    <row r="21" spans="1:15" ht="15">
      <c r="A21" s="22"/>
      <c r="B21" s="22">
        <v>70005</v>
      </c>
      <c r="C21" s="22" t="s">
        <v>20</v>
      </c>
      <c r="D21" s="23">
        <v>16500</v>
      </c>
      <c r="E21" s="23">
        <v>16500</v>
      </c>
      <c r="F21" s="23"/>
      <c r="G21" s="23"/>
      <c r="H21" s="23">
        <v>16500</v>
      </c>
      <c r="I21" s="23"/>
      <c r="J21" s="85"/>
      <c r="K21" s="85"/>
      <c r="L21" s="344"/>
      <c r="M21" s="344"/>
      <c r="N21" s="344"/>
      <c r="O21" s="344"/>
    </row>
    <row r="22" spans="1:15" ht="15">
      <c r="A22" s="30"/>
      <c r="B22" s="22"/>
      <c r="C22" s="22" t="s">
        <v>20</v>
      </c>
      <c r="D22" s="23">
        <v>482000</v>
      </c>
      <c r="E22" s="23">
        <v>482000</v>
      </c>
      <c r="F22" s="23">
        <v>6000</v>
      </c>
      <c r="G22" s="23"/>
      <c r="H22" s="23">
        <v>476000</v>
      </c>
      <c r="I22" s="23"/>
      <c r="J22" s="85"/>
      <c r="K22" s="85"/>
      <c r="L22" s="344"/>
      <c r="M22" s="344"/>
      <c r="N22" s="344"/>
      <c r="O22" s="344"/>
    </row>
    <row r="23" spans="1:11" ht="14.25">
      <c r="A23" s="35">
        <v>710</v>
      </c>
      <c r="B23" s="17"/>
      <c r="C23" s="17" t="s">
        <v>22</v>
      </c>
      <c r="D23" s="18">
        <f>SUM(D24:D26)</f>
        <v>359500</v>
      </c>
      <c r="E23" s="18">
        <v>349500</v>
      </c>
      <c r="F23" s="18">
        <v>194000</v>
      </c>
      <c r="G23" s="18">
        <v>36000</v>
      </c>
      <c r="H23" s="18">
        <v>119500</v>
      </c>
      <c r="I23" s="18"/>
      <c r="J23" s="83"/>
      <c r="K23" s="83">
        <v>10000</v>
      </c>
    </row>
    <row r="24" spans="1:15" ht="15">
      <c r="A24" s="86"/>
      <c r="B24" s="31">
        <v>71013</v>
      </c>
      <c r="C24" s="22" t="s">
        <v>96</v>
      </c>
      <c r="D24" s="23">
        <v>64000</v>
      </c>
      <c r="E24" s="23">
        <v>64000</v>
      </c>
      <c r="F24" s="23"/>
      <c r="G24" s="23"/>
      <c r="H24" s="23">
        <v>64000</v>
      </c>
      <c r="I24" s="23"/>
      <c r="J24" s="85"/>
      <c r="K24" s="85"/>
      <c r="L24" s="343"/>
      <c r="M24" s="343"/>
      <c r="N24" s="343"/>
      <c r="O24" s="343"/>
    </row>
    <row r="25" spans="1:15" ht="15">
      <c r="A25" s="87"/>
      <c r="B25" s="31">
        <v>71014</v>
      </c>
      <c r="C25" s="146" t="s">
        <v>24</v>
      </c>
      <c r="D25" s="23">
        <v>16000</v>
      </c>
      <c r="E25" s="23">
        <v>16000</v>
      </c>
      <c r="F25" s="23"/>
      <c r="G25" s="23"/>
      <c r="H25" s="23">
        <v>16000</v>
      </c>
      <c r="I25" s="23"/>
      <c r="J25" s="85"/>
      <c r="K25" s="85"/>
      <c r="L25" s="343"/>
      <c r="M25" s="343"/>
      <c r="N25" s="343"/>
      <c r="O25" s="343"/>
    </row>
    <row r="26" spans="1:15" ht="15">
      <c r="A26" s="88"/>
      <c r="B26" s="31">
        <v>71015</v>
      </c>
      <c r="C26" s="22" t="s">
        <v>25</v>
      </c>
      <c r="D26" s="23">
        <v>279500</v>
      </c>
      <c r="E26" s="23">
        <v>269500</v>
      </c>
      <c r="F26" s="23">
        <v>194000</v>
      </c>
      <c r="G26" s="23">
        <v>36000</v>
      </c>
      <c r="H26" s="23">
        <v>39500</v>
      </c>
      <c r="I26" s="23"/>
      <c r="J26" s="85"/>
      <c r="K26" s="85">
        <v>10000</v>
      </c>
      <c r="L26" s="343"/>
      <c r="M26" s="343"/>
      <c r="N26" s="343"/>
      <c r="O26" s="343"/>
    </row>
    <row r="27" spans="1:11" ht="14.25">
      <c r="A27" s="33">
        <v>750</v>
      </c>
      <c r="B27" s="17"/>
      <c r="C27" s="17" t="s">
        <v>26</v>
      </c>
      <c r="D27" s="18">
        <f>D28+D29+D30+D31+D32+D33</f>
        <v>10588982</v>
      </c>
      <c r="E27" s="18">
        <f>E28+E29+E30+E31+E32+E33</f>
        <v>4889530</v>
      </c>
      <c r="F27" s="18">
        <f>SUM(F28:F33)</f>
        <v>2829100</v>
      </c>
      <c r="G27" s="18">
        <f>SUM(G28:G33)</f>
        <v>490540</v>
      </c>
      <c r="H27" s="18">
        <f>SUM(H28:H33)</f>
        <v>1554890</v>
      </c>
      <c r="I27" s="18">
        <v>15000</v>
      </c>
      <c r="J27" s="83"/>
      <c r="K27" s="83">
        <v>5699452</v>
      </c>
    </row>
    <row r="28" spans="1:15" ht="15">
      <c r="A28" s="86"/>
      <c r="B28" s="22">
        <v>75011</v>
      </c>
      <c r="C28" s="22" t="s">
        <v>27</v>
      </c>
      <c r="D28" s="23">
        <v>106300</v>
      </c>
      <c r="E28" s="23">
        <v>106300</v>
      </c>
      <c r="F28" s="23">
        <v>90360</v>
      </c>
      <c r="G28" s="23">
        <v>15940</v>
      </c>
      <c r="H28" s="23"/>
      <c r="I28" s="23"/>
      <c r="J28" s="94"/>
      <c r="K28" s="94"/>
      <c r="L28" s="343"/>
      <c r="M28" s="343"/>
      <c r="N28" s="343"/>
      <c r="O28" s="343"/>
    </row>
    <row r="29" spans="1:15" ht="15">
      <c r="A29" s="89"/>
      <c r="B29" s="22">
        <v>75019</v>
      </c>
      <c r="C29" s="22" t="s">
        <v>97</v>
      </c>
      <c r="D29" s="23">
        <v>288500</v>
      </c>
      <c r="E29" s="23">
        <v>288500</v>
      </c>
      <c r="F29" s="23"/>
      <c r="G29" s="23"/>
      <c r="H29" s="23">
        <v>288500</v>
      </c>
      <c r="I29" s="23"/>
      <c r="J29" s="85"/>
      <c r="K29" s="85"/>
      <c r="L29" s="344"/>
      <c r="M29" s="344"/>
      <c r="N29" s="344"/>
      <c r="O29" s="344"/>
    </row>
    <row r="30" spans="1:15" ht="15">
      <c r="A30" s="34"/>
      <c r="B30" s="22">
        <v>75020</v>
      </c>
      <c r="C30" s="22" t="s">
        <v>28</v>
      </c>
      <c r="D30" s="23">
        <v>4256730</v>
      </c>
      <c r="E30" s="23">
        <v>4256730</v>
      </c>
      <c r="F30" s="23">
        <v>2734540</v>
      </c>
      <c r="G30" s="23">
        <v>474390</v>
      </c>
      <c r="H30" s="23">
        <v>1047800</v>
      </c>
      <c r="I30" s="23"/>
      <c r="J30" s="85"/>
      <c r="K30" s="85"/>
      <c r="L30" s="344"/>
      <c r="M30" s="344"/>
      <c r="N30" s="344"/>
      <c r="O30" s="344"/>
    </row>
    <row r="31" spans="1:15" ht="15">
      <c r="A31" s="90"/>
      <c r="B31" s="22">
        <v>75045</v>
      </c>
      <c r="C31" s="22" t="s">
        <v>33</v>
      </c>
      <c r="D31" s="23">
        <v>17500</v>
      </c>
      <c r="E31" s="23">
        <v>17500</v>
      </c>
      <c r="F31" s="23">
        <v>4200</v>
      </c>
      <c r="G31" s="23">
        <v>210</v>
      </c>
      <c r="H31" s="23">
        <v>13090</v>
      </c>
      <c r="I31" s="23"/>
      <c r="J31" s="85"/>
      <c r="K31" s="85"/>
      <c r="L31" s="343"/>
      <c r="M31" s="343"/>
      <c r="N31" s="343"/>
      <c r="O31" s="343"/>
    </row>
    <row r="32" spans="1:15" ht="15">
      <c r="A32" s="34"/>
      <c r="B32" s="30">
        <v>75075</v>
      </c>
      <c r="C32" s="22" t="s">
        <v>98</v>
      </c>
      <c r="D32" s="23">
        <v>185000</v>
      </c>
      <c r="E32" s="23">
        <v>185000</v>
      </c>
      <c r="F32" s="23"/>
      <c r="G32" s="23"/>
      <c r="H32" s="23">
        <v>170000</v>
      </c>
      <c r="I32" s="23">
        <v>15000</v>
      </c>
      <c r="J32" s="85"/>
      <c r="K32" s="85"/>
      <c r="L32" s="344"/>
      <c r="M32" s="344"/>
      <c r="N32" s="344"/>
      <c r="O32" s="344"/>
    </row>
    <row r="33" spans="1:15" ht="15">
      <c r="A33" s="107"/>
      <c r="B33" s="30">
        <v>75095</v>
      </c>
      <c r="C33" s="39" t="s">
        <v>118</v>
      </c>
      <c r="D33" s="112">
        <v>5734952</v>
      </c>
      <c r="E33" s="113">
        <v>35500</v>
      </c>
      <c r="F33" s="112"/>
      <c r="G33" s="113"/>
      <c r="H33" s="112">
        <v>35500</v>
      </c>
      <c r="I33" s="113"/>
      <c r="J33" s="94"/>
      <c r="K33" s="94">
        <v>5699452</v>
      </c>
      <c r="L33" s="344"/>
      <c r="M33" s="344"/>
      <c r="N33" s="344"/>
      <c r="O33" s="344"/>
    </row>
    <row r="34" spans="1:15" ht="15">
      <c r="A34" s="107"/>
      <c r="B34" s="34"/>
      <c r="C34" s="44" t="s">
        <v>311</v>
      </c>
      <c r="D34" s="308">
        <v>1552681</v>
      </c>
      <c r="E34" s="45">
        <v>0</v>
      </c>
      <c r="F34" s="308"/>
      <c r="G34" s="45"/>
      <c r="H34" s="308"/>
      <c r="I34" s="45"/>
      <c r="J34" s="115"/>
      <c r="K34" s="115">
        <v>1552681</v>
      </c>
      <c r="L34" s="344"/>
      <c r="M34" s="344"/>
      <c r="N34" s="344"/>
      <c r="O34" s="344"/>
    </row>
    <row r="35" spans="1:15" ht="15">
      <c r="A35" s="107"/>
      <c r="B35" s="34"/>
      <c r="C35" s="44" t="s">
        <v>313</v>
      </c>
      <c r="D35" s="308">
        <v>3546771</v>
      </c>
      <c r="E35" s="45">
        <v>0</v>
      </c>
      <c r="F35" s="308"/>
      <c r="G35" s="45"/>
      <c r="H35" s="308"/>
      <c r="I35" s="45"/>
      <c r="J35" s="115"/>
      <c r="K35" s="115">
        <v>3546771</v>
      </c>
      <c r="L35" s="344"/>
      <c r="M35" s="344"/>
      <c r="N35" s="344"/>
      <c r="O35" s="344"/>
    </row>
    <row r="36" spans="1:15" ht="15">
      <c r="A36" s="107"/>
      <c r="B36" s="34"/>
      <c r="C36" s="25" t="s">
        <v>312</v>
      </c>
      <c r="D36" s="308">
        <v>35500</v>
      </c>
      <c r="E36" s="45">
        <v>35500</v>
      </c>
      <c r="F36" s="308"/>
      <c r="G36" s="45"/>
      <c r="H36" s="308">
        <v>35500</v>
      </c>
      <c r="I36" s="45"/>
      <c r="J36" s="115"/>
      <c r="K36" s="115"/>
      <c r="L36" s="344"/>
      <c r="M36" s="344"/>
      <c r="N36" s="344"/>
      <c r="O36" s="344"/>
    </row>
    <row r="37" spans="1:15" ht="15">
      <c r="A37" s="108"/>
      <c r="B37" s="50"/>
      <c r="C37" s="25" t="s">
        <v>411</v>
      </c>
      <c r="D37" s="74">
        <v>600000</v>
      </c>
      <c r="E37" s="27"/>
      <c r="F37" s="74"/>
      <c r="G37" s="27"/>
      <c r="H37" s="74"/>
      <c r="I37" s="27"/>
      <c r="J37" s="115"/>
      <c r="K37" s="115">
        <v>600000</v>
      </c>
      <c r="L37" s="344"/>
      <c r="M37" s="344"/>
      <c r="N37" s="344"/>
      <c r="O37" s="344"/>
    </row>
    <row r="38" spans="1:15" ht="15">
      <c r="A38" s="450"/>
      <c r="B38" s="450"/>
      <c r="C38" s="36"/>
      <c r="D38" s="37"/>
      <c r="E38" s="65" t="s">
        <v>546</v>
      </c>
      <c r="F38" s="37"/>
      <c r="G38" s="37"/>
      <c r="H38" s="37"/>
      <c r="I38" s="37"/>
      <c r="J38" s="451"/>
      <c r="K38" s="451"/>
      <c r="L38" s="344"/>
      <c r="M38" s="344"/>
      <c r="N38" s="344"/>
      <c r="O38" s="344"/>
    </row>
    <row r="39" spans="1:15" ht="15">
      <c r="A39" s="450"/>
      <c r="B39" s="450"/>
      <c r="C39" s="36"/>
      <c r="D39" s="37"/>
      <c r="F39" s="37"/>
      <c r="G39" s="37"/>
      <c r="H39" s="37"/>
      <c r="I39" s="37"/>
      <c r="J39" s="451"/>
      <c r="K39" s="451"/>
      <c r="L39" s="344"/>
      <c r="M39" s="344"/>
      <c r="N39" s="344"/>
      <c r="O39" s="344"/>
    </row>
    <row r="40" spans="1:15" ht="15">
      <c r="A40" s="38"/>
      <c r="B40" s="59"/>
      <c r="C40" s="38"/>
      <c r="D40" s="294"/>
      <c r="E40" s="319"/>
      <c r="F40" s="328"/>
      <c r="G40" s="331" t="s">
        <v>76</v>
      </c>
      <c r="H40" s="329"/>
      <c r="I40" s="308"/>
      <c r="J40" s="330"/>
      <c r="K40" s="326"/>
      <c r="L40" s="344"/>
      <c r="M40" s="344"/>
      <c r="N40" s="344"/>
      <c r="O40" s="344"/>
    </row>
    <row r="41" spans="1:15" ht="15">
      <c r="A41" s="24"/>
      <c r="B41" s="42"/>
      <c r="C41" s="24"/>
      <c r="D41" s="298"/>
      <c r="E41" s="320"/>
      <c r="F41" s="295"/>
      <c r="G41" s="332" t="s">
        <v>77</v>
      </c>
      <c r="H41" s="296"/>
      <c r="I41" s="74"/>
      <c r="J41" s="297"/>
      <c r="K41" s="327"/>
      <c r="L41" s="344"/>
      <c r="M41" s="344"/>
      <c r="N41" s="344"/>
      <c r="O41" s="344"/>
    </row>
    <row r="42" spans="1:15" ht="15">
      <c r="A42" s="64" t="s">
        <v>6</v>
      </c>
      <c r="B42" s="76" t="s">
        <v>7</v>
      </c>
      <c r="C42" s="64" t="s">
        <v>78</v>
      </c>
      <c r="D42" s="298" t="s">
        <v>79</v>
      </c>
      <c r="E42" s="299" t="s">
        <v>82</v>
      </c>
      <c r="F42" s="433" t="s">
        <v>80</v>
      </c>
      <c r="G42" s="299" t="s">
        <v>81</v>
      </c>
      <c r="H42" s="300" t="s">
        <v>82</v>
      </c>
      <c r="I42" s="300"/>
      <c r="J42" s="301" t="s">
        <v>409</v>
      </c>
      <c r="K42" s="299" t="s">
        <v>82</v>
      </c>
      <c r="L42" s="344"/>
      <c r="M42" s="344"/>
      <c r="N42" s="344"/>
      <c r="O42" s="344"/>
    </row>
    <row r="43" spans="1:15" ht="15">
      <c r="A43" s="64"/>
      <c r="B43" s="76"/>
      <c r="C43" s="64"/>
      <c r="D43" s="298" t="s">
        <v>377</v>
      </c>
      <c r="E43" s="299" t="s">
        <v>83</v>
      </c>
      <c r="F43" s="434" t="s">
        <v>84</v>
      </c>
      <c r="G43" s="299" t="s">
        <v>85</v>
      </c>
      <c r="H43" s="300" t="s">
        <v>86</v>
      </c>
      <c r="I43" s="300" t="s">
        <v>87</v>
      </c>
      <c r="J43" s="301" t="s">
        <v>410</v>
      </c>
      <c r="K43" s="299" t="s">
        <v>88</v>
      </c>
      <c r="L43" s="344"/>
      <c r="M43" s="344"/>
      <c r="N43" s="344"/>
      <c r="O43" s="344"/>
    </row>
    <row r="44" spans="1:15" ht="15">
      <c r="A44" s="80"/>
      <c r="B44" s="79"/>
      <c r="C44" s="80"/>
      <c r="D44" s="302" t="s">
        <v>89</v>
      </c>
      <c r="E44" s="303"/>
      <c r="F44" s="435"/>
      <c r="G44" s="303" t="s">
        <v>90</v>
      </c>
      <c r="H44" s="303"/>
      <c r="I44" s="304"/>
      <c r="J44" s="304" t="s">
        <v>91</v>
      </c>
      <c r="K44" s="305"/>
      <c r="L44" s="344"/>
      <c r="M44" s="344"/>
      <c r="N44" s="344"/>
      <c r="O44" s="344"/>
    </row>
    <row r="45" spans="1:15" ht="15">
      <c r="A45" s="13">
        <v>1</v>
      </c>
      <c r="B45" s="13">
        <v>2</v>
      </c>
      <c r="C45" s="80">
        <v>3</v>
      </c>
      <c r="D45" s="171">
        <v>4</v>
      </c>
      <c r="E45" s="303">
        <v>5</v>
      </c>
      <c r="F45" s="171">
        <v>6</v>
      </c>
      <c r="G45" s="171">
        <v>7</v>
      </c>
      <c r="H45" s="171">
        <v>8</v>
      </c>
      <c r="I45" s="171">
        <v>9</v>
      </c>
      <c r="J45" s="171">
        <v>10</v>
      </c>
      <c r="K45" s="303">
        <v>11</v>
      </c>
      <c r="L45" s="344"/>
      <c r="M45" s="344"/>
      <c r="N45" s="344"/>
      <c r="O45" s="344"/>
    </row>
    <row r="46" spans="1:11" ht="15">
      <c r="A46" s="35">
        <v>754</v>
      </c>
      <c r="B46" s="53"/>
      <c r="C46" s="33" t="s">
        <v>34</v>
      </c>
      <c r="D46" s="309"/>
      <c r="E46" s="55"/>
      <c r="F46" s="309"/>
      <c r="G46" s="55"/>
      <c r="H46" s="309"/>
      <c r="I46" s="55"/>
      <c r="J46" s="351"/>
      <c r="K46" s="352"/>
    </row>
    <row r="47" spans="1:11" ht="15">
      <c r="A47" s="33"/>
      <c r="B47" s="48"/>
      <c r="C47" s="29" t="s">
        <v>35</v>
      </c>
      <c r="D47" s="92">
        <f>SUM(D48:D51)</f>
        <v>2730600</v>
      </c>
      <c r="E47" s="49">
        <v>2730600</v>
      </c>
      <c r="F47" s="92">
        <v>2240400</v>
      </c>
      <c r="G47" s="49">
        <v>14364</v>
      </c>
      <c r="H47" s="92">
        <f>SUM(H48:H51)</f>
        <v>475836</v>
      </c>
      <c r="I47" s="49"/>
      <c r="J47" s="119"/>
      <c r="K47" s="143"/>
    </row>
    <row r="48" spans="1:28" s="274" customFormat="1" ht="15">
      <c r="A48" s="333"/>
      <c r="B48" s="334">
        <v>75405</v>
      </c>
      <c r="C48" s="315" t="s">
        <v>314</v>
      </c>
      <c r="D48" s="335">
        <v>0</v>
      </c>
      <c r="E48" s="336"/>
      <c r="F48" s="335"/>
      <c r="G48" s="336"/>
      <c r="H48" s="335"/>
      <c r="I48" s="336"/>
      <c r="J48" s="353"/>
      <c r="K48" s="354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</row>
    <row r="49" spans="1:11" ht="15">
      <c r="A49" s="313"/>
      <c r="B49" s="21">
        <v>75411</v>
      </c>
      <c r="C49" s="50" t="s">
        <v>36</v>
      </c>
      <c r="D49" s="51">
        <v>2714000</v>
      </c>
      <c r="E49" s="51">
        <v>2714000</v>
      </c>
      <c r="F49" s="51">
        <v>2240400</v>
      </c>
      <c r="G49" s="51">
        <v>14364</v>
      </c>
      <c r="H49" s="51">
        <v>459236</v>
      </c>
      <c r="I49" s="51"/>
      <c r="J49" s="85"/>
      <c r="K49" s="62"/>
    </row>
    <row r="50" spans="1:11" ht="15">
      <c r="A50" s="314"/>
      <c r="B50" s="31">
        <v>75421</v>
      </c>
      <c r="C50" s="22" t="s">
        <v>315</v>
      </c>
      <c r="D50" s="23">
        <v>11600</v>
      </c>
      <c r="E50" s="23">
        <v>11600</v>
      </c>
      <c r="F50" s="23"/>
      <c r="G50" s="23"/>
      <c r="H50" s="23">
        <v>11600</v>
      </c>
      <c r="I50" s="23"/>
      <c r="J50" s="85"/>
      <c r="K50" s="62"/>
    </row>
    <row r="51" spans="1:11" ht="15">
      <c r="A51" s="315"/>
      <c r="B51" s="31">
        <v>75421</v>
      </c>
      <c r="C51" s="22" t="s">
        <v>315</v>
      </c>
      <c r="D51" s="23">
        <v>5000</v>
      </c>
      <c r="E51" s="23">
        <v>5000</v>
      </c>
      <c r="F51" s="23"/>
      <c r="G51" s="23"/>
      <c r="H51" s="23">
        <v>5000</v>
      </c>
      <c r="I51" s="23"/>
      <c r="J51" s="85"/>
      <c r="K51" s="62"/>
    </row>
    <row r="52" spans="1:11" ht="15">
      <c r="A52" s="29">
        <v>757</v>
      </c>
      <c r="B52" s="17"/>
      <c r="C52" s="17" t="s">
        <v>99</v>
      </c>
      <c r="D52" s="18">
        <v>668075</v>
      </c>
      <c r="E52" s="18">
        <v>668075</v>
      </c>
      <c r="F52" s="18"/>
      <c r="G52" s="18"/>
      <c r="H52" s="18"/>
      <c r="I52" s="18"/>
      <c r="J52" s="83">
        <v>668075</v>
      </c>
      <c r="K52" s="355"/>
    </row>
    <row r="53" spans="1:15" ht="15">
      <c r="A53" s="22"/>
      <c r="B53" s="22">
        <v>75702</v>
      </c>
      <c r="C53" s="22" t="s">
        <v>100</v>
      </c>
      <c r="D53" s="63">
        <v>668075</v>
      </c>
      <c r="E53" s="63">
        <v>668075</v>
      </c>
      <c r="F53" s="23"/>
      <c r="G53" s="23"/>
      <c r="H53" s="23"/>
      <c r="I53" s="23"/>
      <c r="J53" s="316">
        <v>668075</v>
      </c>
      <c r="K53" s="94"/>
      <c r="L53" s="344"/>
      <c r="M53" s="344"/>
      <c r="N53" s="344"/>
      <c r="O53" s="344"/>
    </row>
    <row r="54" spans="1:11" ht="15">
      <c r="A54" s="35">
        <v>758</v>
      </c>
      <c r="B54" s="35"/>
      <c r="C54" s="17" t="s">
        <v>44</v>
      </c>
      <c r="D54" s="18">
        <v>298143</v>
      </c>
      <c r="E54" s="18">
        <v>298143</v>
      </c>
      <c r="F54" s="18"/>
      <c r="G54" s="18"/>
      <c r="H54" s="18">
        <v>298143</v>
      </c>
      <c r="I54" s="18"/>
      <c r="J54" s="83"/>
      <c r="K54" s="355"/>
    </row>
    <row r="55" spans="1:15" ht="15">
      <c r="A55" s="145"/>
      <c r="B55" s="30">
        <v>75818</v>
      </c>
      <c r="C55" s="31" t="s">
        <v>101</v>
      </c>
      <c r="D55" s="23">
        <f>D56+D57</f>
        <v>298143</v>
      </c>
      <c r="E55" s="23">
        <v>298143</v>
      </c>
      <c r="F55" s="23"/>
      <c r="G55" s="23"/>
      <c r="H55" s="23">
        <v>298143</v>
      </c>
      <c r="I55" s="23"/>
      <c r="J55" s="85"/>
      <c r="K55" s="94"/>
      <c r="L55" s="344"/>
      <c r="M55" s="344"/>
      <c r="N55" s="344"/>
      <c r="O55" s="344"/>
    </row>
    <row r="56" spans="1:15" ht="15">
      <c r="A56" s="106"/>
      <c r="B56" s="95"/>
      <c r="C56" s="25" t="s">
        <v>414</v>
      </c>
      <c r="D56" s="27">
        <v>17700</v>
      </c>
      <c r="E56" s="27">
        <v>17700</v>
      </c>
      <c r="F56" s="27"/>
      <c r="G56" s="27"/>
      <c r="H56" s="27">
        <v>17700</v>
      </c>
      <c r="I56" s="27"/>
      <c r="J56" s="115"/>
      <c r="K56" s="115"/>
      <c r="L56" s="346"/>
      <c r="M56" s="346"/>
      <c r="N56" s="346"/>
      <c r="O56" s="346"/>
    </row>
    <row r="57" spans="1:15" ht="15">
      <c r="A57" s="163"/>
      <c r="B57" s="101"/>
      <c r="C57" s="25" t="s">
        <v>102</v>
      </c>
      <c r="D57" s="27">
        <v>280443</v>
      </c>
      <c r="E57" s="27">
        <v>280443</v>
      </c>
      <c r="F57" s="27"/>
      <c r="G57" s="27"/>
      <c r="H57" s="27">
        <v>280443</v>
      </c>
      <c r="I57" s="27"/>
      <c r="J57" s="115"/>
      <c r="K57" s="115"/>
      <c r="L57" s="346"/>
      <c r="M57" s="346"/>
      <c r="N57" s="346"/>
      <c r="O57" s="346"/>
    </row>
    <row r="58" spans="1:11" ht="14.25">
      <c r="A58" s="33">
        <v>801</v>
      </c>
      <c r="B58" s="33"/>
      <c r="C58" s="17" t="s">
        <v>49</v>
      </c>
      <c r="D58" s="18">
        <f>SUM(D59+D61+D64+D66+D72+D85+D91+D98)</f>
        <v>13664559</v>
      </c>
      <c r="E58" s="18">
        <v>13664559</v>
      </c>
      <c r="F58" s="18">
        <f>SUM(F59+F61+F64+F66+F72+F85+F91+F98)</f>
        <v>8209803</v>
      </c>
      <c r="G58" s="18">
        <f>SUM(G59+G61+G64+G66+G72+G85+G91+G98)</f>
        <v>1455731</v>
      </c>
      <c r="H58" s="18">
        <f>SUM(H59+H61+H64+H66+H72+H85+H91+H98)</f>
        <v>3259018</v>
      </c>
      <c r="I58" s="18">
        <f>SUM(I59+I61+I64+I66+I72+I85+I91+I98)</f>
        <v>740007</v>
      </c>
      <c r="J58" s="83"/>
      <c r="K58" s="83"/>
    </row>
    <row r="59" spans="1:15" ht="15">
      <c r="A59" s="145"/>
      <c r="B59" s="30">
        <v>80102</v>
      </c>
      <c r="C59" s="31" t="s">
        <v>103</v>
      </c>
      <c r="D59" s="23">
        <v>1113965</v>
      </c>
      <c r="E59" s="23">
        <v>1113965</v>
      </c>
      <c r="F59" s="23">
        <v>839770</v>
      </c>
      <c r="G59" s="23">
        <v>152859</v>
      </c>
      <c r="H59" s="23">
        <v>121336</v>
      </c>
      <c r="I59" s="23"/>
      <c r="J59" s="94"/>
      <c r="K59" s="94"/>
      <c r="L59" s="344"/>
      <c r="M59" s="344"/>
      <c r="N59" s="344"/>
      <c r="O59" s="344"/>
    </row>
    <row r="60" spans="1:15" ht="15">
      <c r="A60" s="106"/>
      <c r="B60" s="101"/>
      <c r="C60" s="96" t="s">
        <v>104</v>
      </c>
      <c r="D60" s="98">
        <v>1113965</v>
      </c>
      <c r="E60" s="98">
        <f>F60+G60+H60</f>
        <v>1113965</v>
      </c>
      <c r="F60" s="98">
        <v>839770</v>
      </c>
      <c r="G60" s="98">
        <v>152859</v>
      </c>
      <c r="H60" s="98">
        <v>121336</v>
      </c>
      <c r="I60" s="98"/>
      <c r="J60" s="99"/>
      <c r="K60" s="99"/>
      <c r="L60" s="346"/>
      <c r="M60" s="346"/>
      <c r="N60" s="346"/>
      <c r="O60" s="346"/>
    </row>
    <row r="61" spans="1:15" ht="15">
      <c r="A61" s="107"/>
      <c r="B61" s="34">
        <v>80111</v>
      </c>
      <c r="C61" s="31" t="s">
        <v>105</v>
      </c>
      <c r="D61" s="23">
        <v>1242511</v>
      </c>
      <c r="E61" s="23">
        <f>E62+E63</f>
        <v>1242511</v>
      </c>
      <c r="F61" s="23">
        <v>702726</v>
      </c>
      <c r="G61" s="23">
        <v>129050</v>
      </c>
      <c r="H61" s="23">
        <v>61006</v>
      </c>
      <c r="I61" s="23">
        <v>349729</v>
      </c>
      <c r="J61" s="85"/>
      <c r="K61" s="94"/>
      <c r="L61" s="344"/>
      <c r="M61" s="344"/>
      <c r="N61" s="344"/>
      <c r="O61" s="344"/>
    </row>
    <row r="62" spans="1:15" ht="15">
      <c r="A62" s="106"/>
      <c r="B62" s="95"/>
      <c r="C62" s="96" t="s">
        <v>104</v>
      </c>
      <c r="D62" s="98">
        <v>892782</v>
      </c>
      <c r="E62" s="98">
        <f>F62+G62+H62</f>
        <v>892782</v>
      </c>
      <c r="F62" s="98">
        <v>702726</v>
      </c>
      <c r="G62" s="98">
        <v>129050</v>
      </c>
      <c r="H62" s="98">
        <v>61006</v>
      </c>
      <c r="I62" s="98"/>
      <c r="J62" s="115"/>
      <c r="K62" s="115"/>
      <c r="L62" s="346"/>
      <c r="M62" s="346"/>
      <c r="N62" s="346"/>
      <c r="O62" s="346"/>
    </row>
    <row r="63" spans="1:15" ht="15">
      <c r="A63" s="106"/>
      <c r="B63" s="101"/>
      <c r="C63" s="96" t="s">
        <v>316</v>
      </c>
      <c r="D63" s="98">
        <v>349729</v>
      </c>
      <c r="E63" s="98">
        <v>349729</v>
      </c>
      <c r="F63" s="98"/>
      <c r="G63" s="98"/>
      <c r="H63" s="98"/>
      <c r="I63" s="98">
        <v>349729</v>
      </c>
      <c r="J63" s="318"/>
      <c r="K63" s="115"/>
      <c r="L63" s="346"/>
      <c r="M63" s="346"/>
      <c r="N63" s="346"/>
      <c r="O63" s="346"/>
    </row>
    <row r="64" spans="1:15" ht="15">
      <c r="A64" s="106"/>
      <c r="B64" s="30">
        <v>80144</v>
      </c>
      <c r="C64" s="31" t="s">
        <v>402</v>
      </c>
      <c r="D64" s="23">
        <v>183546</v>
      </c>
      <c r="E64" s="23">
        <v>183546</v>
      </c>
      <c r="F64" s="23">
        <v>108918</v>
      </c>
      <c r="G64" s="23">
        <v>20084</v>
      </c>
      <c r="H64" s="23">
        <v>54544</v>
      </c>
      <c r="I64" s="23"/>
      <c r="J64" s="85"/>
      <c r="K64" s="94"/>
      <c r="L64" s="346"/>
      <c r="M64" s="346"/>
      <c r="N64" s="346"/>
      <c r="O64" s="346"/>
    </row>
    <row r="65" spans="1:15" ht="15">
      <c r="A65" s="106"/>
      <c r="B65" s="95"/>
      <c r="C65" s="96" t="s">
        <v>104</v>
      </c>
      <c r="D65" s="98">
        <v>183546</v>
      </c>
      <c r="E65" s="98">
        <f>F65+G65+H65</f>
        <v>183546</v>
      </c>
      <c r="F65" s="98">
        <v>108918</v>
      </c>
      <c r="G65" s="98">
        <v>20084</v>
      </c>
      <c r="H65" s="98">
        <v>54544</v>
      </c>
      <c r="I65" s="98"/>
      <c r="J65" s="102"/>
      <c r="K65" s="99"/>
      <c r="L65" s="346"/>
      <c r="M65" s="346"/>
      <c r="N65" s="346"/>
      <c r="O65" s="346"/>
    </row>
    <row r="66" spans="1:15" ht="15">
      <c r="A66" s="107"/>
      <c r="B66" s="30">
        <v>80120</v>
      </c>
      <c r="C66" s="31" t="s">
        <v>106</v>
      </c>
      <c r="D66" s="23">
        <f>SUM(D67:D71)</f>
        <v>3122252</v>
      </c>
      <c r="E66" s="23">
        <f>SUM(E67:E71)</f>
        <v>3122252</v>
      </c>
      <c r="F66" s="23">
        <f>F67+F68</f>
        <v>2153549</v>
      </c>
      <c r="G66" s="23">
        <f>G67+G68</f>
        <v>371835</v>
      </c>
      <c r="H66" s="23">
        <f>H67+H68</f>
        <v>376945</v>
      </c>
      <c r="I66" s="23">
        <f>SUM(I67:I74)</f>
        <v>219923</v>
      </c>
      <c r="J66" s="85"/>
      <c r="K66" s="94"/>
      <c r="L66" s="344"/>
      <c r="M66" s="344"/>
      <c r="N66" s="344"/>
      <c r="O66" s="344"/>
    </row>
    <row r="67" spans="1:15" ht="15">
      <c r="A67" s="106"/>
      <c r="B67" s="95"/>
      <c r="C67" s="96" t="s">
        <v>107</v>
      </c>
      <c r="D67" s="98">
        <v>1244939</v>
      </c>
      <c r="E67" s="98">
        <f>F67+G67+H67</f>
        <v>1244939</v>
      </c>
      <c r="F67" s="98">
        <v>891000</v>
      </c>
      <c r="G67" s="98">
        <v>155439</v>
      </c>
      <c r="H67" s="98">
        <v>198500</v>
      </c>
      <c r="I67" s="98"/>
      <c r="J67" s="99"/>
      <c r="K67" s="99"/>
      <c r="L67" s="346"/>
      <c r="M67" s="346"/>
      <c r="N67" s="346"/>
      <c r="O67" s="346"/>
    </row>
    <row r="68" spans="1:15" ht="15">
      <c r="A68" s="106"/>
      <c r="B68" s="95"/>
      <c r="C68" s="96" t="s">
        <v>108</v>
      </c>
      <c r="D68" s="98">
        <v>1657390</v>
      </c>
      <c r="E68" s="98">
        <f>F68+G68+H68</f>
        <v>1657390</v>
      </c>
      <c r="F68" s="98">
        <v>1262549</v>
      </c>
      <c r="G68" s="98">
        <v>216396</v>
      </c>
      <c r="H68" s="98">
        <v>178445</v>
      </c>
      <c r="I68" s="98"/>
      <c r="J68" s="99"/>
      <c r="K68" s="99"/>
      <c r="L68" s="346"/>
      <c r="M68" s="346"/>
      <c r="N68" s="346"/>
      <c r="O68" s="346"/>
    </row>
    <row r="69" spans="1:15" ht="15">
      <c r="A69" s="106"/>
      <c r="B69" s="95"/>
      <c r="C69" s="96" t="s">
        <v>109</v>
      </c>
      <c r="D69" s="98">
        <v>54785</v>
      </c>
      <c r="E69" s="98">
        <v>54785</v>
      </c>
      <c r="F69" s="98"/>
      <c r="G69" s="98"/>
      <c r="H69" s="98"/>
      <c r="I69" s="98">
        <v>54785</v>
      </c>
      <c r="J69" s="99"/>
      <c r="K69" s="99"/>
      <c r="L69" s="346"/>
      <c r="M69" s="346"/>
      <c r="N69" s="346"/>
      <c r="O69" s="346"/>
    </row>
    <row r="70" spans="1:15" ht="15">
      <c r="A70" s="106"/>
      <c r="B70" s="95"/>
      <c r="C70" s="96" t="s">
        <v>115</v>
      </c>
      <c r="D70" s="98">
        <v>149485</v>
      </c>
      <c r="E70" s="98">
        <v>149485</v>
      </c>
      <c r="F70" s="98"/>
      <c r="G70" s="98"/>
      <c r="H70" s="98"/>
      <c r="I70" s="98">
        <v>149485</v>
      </c>
      <c r="J70" s="99"/>
      <c r="K70" s="99"/>
      <c r="L70" s="346"/>
      <c r="M70" s="346"/>
      <c r="N70" s="346"/>
      <c r="O70" s="346"/>
    </row>
    <row r="71" spans="1:15" ht="15">
      <c r="A71" s="106"/>
      <c r="B71" s="101"/>
      <c r="C71" s="96" t="s">
        <v>403</v>
      </c>
      <c r="D71" s="98">
        <v>15653</v>
      </c>
      <c r="E71" s="98">
        <v>15653</v>
      </c>
      <c r="F71" s="98"/>
      <c r="G71" s="98"/>
      <c r="H71" s="98"/>
      <c r="I71" s="98">
        <v>15653</v>
      </c>
      <c r="J71" s="102"/>
      <c r="K71" s="99"/>
      <c r="L71" s="346"/>
      <c r="M71" s="346"/>
      <c r="N71" s="346"/>
      <c r="O71" s="346"/>
    </row>
    <row r="72" spans="1:15" ht="15">
      <c r="A72" s="107"/>
      <c r="B72" s="34">
        <v>80123</v>
      </c>
      <c r="C72" s="31" t="s">
        <v>110</v>
      </c>
      <c r="D72" s="23">
        <v>89090</v>
      </c>
      <c r="E72" s="23">
        <v>89090</v>
      </c>
      <c r="F72" s="23">
        <v>60100</v>
      </c>
      <c r="G72" s="23">
        <v>10613</v>
      </c>
      <c r="H72" s="23">
        <v>18377</v>
      </c>
      <c r="I72" s="23"/>
      <c r="J72" s="85"/>
      <c r="K72" s="94"/>
      <c r="L72" s="344"/>
      <c r="M72" s="344"/>
      <c r="N72" s="344"/>
      <c r="O72" s="344"/>
    </row>
    <row r="73" spans="1:15" ht="15">
      <c r="A73" s="107"/>
      <c r="B73" s="34"/>
      <c r="C73" s="96" t="s">
        <v>107</v>
      </c>
      <c r="D73" s="27">
        <v>0</v>
      </c>
      <c r="E73" s="27">
        <v>0</v>
      </c>
      <c r="F73" s="27"/>
      <c r="G73" s="27"/>
      <c r="H73" s="27"/>
      <c r="I73" s="27"/>
      <c r="J73" s="318"/>
      <c r="K73" s="94"/>
      <c r="L73" s="344"/>
      <c r="M73" s="344"/>
      <c r="N73" s="344"/>
      <c r="O73" s="344"/>
    </row>
    <row r="74" spans="1:15" ht="15">
      <c r="A74" s="163"/>
      <c r="B74" s="101"/>
      <c r="C74" s="96" t="s">
        <v>111</v>
      </c>
      <c r="D74" s="98">
        <v>89090</v>
      </c>
      <c r="E74" s="98">
        <v>89090</v>
      </c>
      <c r="F74" s="98">
        <v>60100</v>
      </c>
      <c r="G74" s="98">
        <v>10613</v>
      </c>
      <c r="H74" s="98">
        <v>18377</v>
      </c>
      <c r="I74" s="98"/>
      <c r="J74" s="99"/>
      <c r="K74" s="99"/>
      <c r="L74" s="346"/>
      <c r="M74" s="346"/>
      <c r="N74" s="346"/>
      <c r="O74" s="346"/>
    </row>
    <row r="75" spans="1:15" ht="15">
      <c r="A75" s="452"/>
      <c r="B75" s="452"/>
      <c r="C75" s="452"/>
      <c r="D75" s="37"/>
      <c r="F75" s="37"/>
      <c r="G75" s="37"/>
      <c r="H75" s="37"/>
      <c r="I75" s="37"/>
      <c r="J75" s="451"/>
      <c r="K75" s="451"/>
      <c r="L75" s="346"/>
      <c r="M75" s="346"/>
      <c r="N75" s="346"/>
      <c r="O75" s="346"/>
    </row>
    <row r="76" ht="15">
      <c r="E76" s="65" t="s">
        <v>547</v>
      </c>
    </row>
    <row r="79" spans="1:15" ht="15">
      <c r="A79" s="59"/>
      <c r="B79" s="59"/>
      <c r="C79" s="38"/>
      <c r="D79" s="294"/>
      <c r="E79" s="319"/>
      <c r="F79" s="328"/>
      <c r="G79" s="331" t="s">
        <v>76</v>
      </c>
      <c r="H79" s="329"/>
      <c r="I79" s="308"/>
      <c r="J79" s="330"/>
      <c r="K79" s="326"/>
      <c r="L79" s="346"/>
      <c r="M79" s="346"/>
      <c r="N79" s="346"/>
      <c r="O79" s="346"/>
    </row>
    <row r="80" spans="1:15" ht="15">
      <c r="A80" s="42"/>
      <c r="B80" s="42"/>
      <c r="C80" s="24"/>
      <c r="D80" s="298"/>
      <c r="E80" s="320"/>
      <c r="F80" s="295"/>
      <c r="G80" s="332" t="s">
        <v>77</v>
      </c>
      <c r="H80" s="296"/>
      <c r="I80" s="74"/>
      <c r="J80" s="297"/>
      <c r="K80" s="327"/>
      <c r="L80" s="346"/>
      <c r="M80" s="346"/>
      <c r="N80" s="346"/>
      <c r="O80" s="346"/>
    </row>
    <row r="81" spans="1:15" ht="15">
      <c r="A81" s="76" t="s">
        <v>6</v>
      </c>
      <c r="B81" s="76" t="s">
        <v>7</v>
      </c>
      <c r="C81" s="64" t="s">
        <v>78</v>
      </c>
      <c r="D81" s="298" t="s">
        <v>79</v>
      </c>
      <c r="E81" s="299" t="s">
        <v>82</v>
      </c>
      <c r="F81" s="433" t="s">
        <v>80</v>
      </c>
      <c r="G81" s="299" t="s">
        <v>81</v>
      </c>
      <c r="H81" s="300" t="s">
        <v>82</v>
      </c>
      <c r="I81" s="300"/>
      <c r="J81" s="301" t="s">
        <v>409</v>
      </c>
      <c r="K81" s="299" t="s">
        <v>82</v>
      </c>
      <c r="L81" s="346"/>
      <c r="M81" s="346"/>
      <c r="N81" s="346"/>
      <c r="O81" s="346"/>
    </row>
    <row r="82" spans="1:15" ht="15">
      <c r="A82" s="76"/>
      <c r="B82" s="76"/>
      <c r="C82" s="64"/>
      <c r="D82" s="298" t="s">
        <v>377</v>
      </c>
      <c r="E82" s="299" t="s">
        <v>83</v>
      </c>
      <c r="F82" s="434" t="s">
        <v>84</v>
      </c>
      <c r="G82" s="299" t="s">
        <v>85</v>
      </c>
      <c r="H82" s="300" t="s">
        <v>86</v>
      </c>
      <c r="I82" s="300" t="s">
        <v>87</v>
      </c>
      <c r="J82" s="301" t="s">
        <v>410</v>
      </c>
      <c r="K82" s="299" t="s">
        <v>88</v>
      </c>
      <c r="L82" s="346"/>
      <c r="M82" s="346"/>
      <c r="N82" s="346"/>
      <c r="O82" s="346"/>
    </row>
    <row r="83" spans="1:15" ht="15">
      <c r="A83" s="79"/>
      <c r="B83" s="79"/>
      <c r="C83" s="80"/>
      <c r="D83" s="302" t="s">
        <v>89</v>
      </c>
      <c r="E83" s="303"/>
      <c r="F83" s="435"/>
      <c r="G83" s="303" t="s">
        <v>90</v>
      </c>
      <c r="H83" s="303"/>
      <c r="I83" s="304"/>
      <c r="J83" s="304" t="s">
        <v>91</v>
      </c>
      <c r="K83" s="305"/>
      <c r="L83" s="346"/>
      <c r="M83" s="346"/>
      <c r="N83" s="346"/>
      <c r="O83" s="346"/>
    </row>
    <row r="84" spans="1:15" ht="15">
      <c r="A84" s="10">
        <v>1</v>
      </c>
      <c r="B84" s="13">
        <v>2</v>
      </c>
      <c r="C84" s="80">
        <v>3</v>
      </c>
      <c r="D84" s="171">
        <v>4</v>
      </c>
      <c r="E84" s="303">
        <v>5</v>
      </c>
      <c r="F84" s="171">
        <v>6</v>
      </c>
      <c r="G84" s="171">
        <v>7</v>
      </c>
      <c r="H84" s="171">
        <v>8</v>
      </c>
      <c r="I84" s="171">
        <v>9</v>
      </c>
      <c r="J84" s="171">
        <v>10</v>
      </c>
      <c r="K84" s="303">
        <v>11</v>
      </c>
      <c r="L84" s="346"/>
      <c r="M84" s="346"/>
      <c r="N84" s="346"/>
      <c r="O84" s="346"/>
    </row>
    <row r="85" spans="1:15" ht="15">
      <c r="A85" s="30"/>
      <c r="B85" s="43">
        <v>80130</v>
      </c>
      <c r="C85" s="21" t="s">
        <v>113</v>
      </c>
      <c r="D85" s="51">
        <f>SUM(D86:D90)</f>
        <v>6016433</v>
      </c>
      <c r="E85" s="51">
        <f>SUM(E86:E90)</f>
        <v>6016433</v>
      </c>
      <c r="F85" s="51">
        <f>F86+F87+F88</f>
        <v>4344740</v>
      </c>
      <c r="G85" s="51">
        <f>G86+G87+G88</f>
        <v>771290</v>
      </c>
      <c r="H85" s="51">
        <f>H86+H87+H88</f>
        <v>730048</v>
      </c>
      <c r="I85" s="51">
        <f>I89+I90</f>
        <v>170355</v>
      </c>
      <c r="J85" s="85"/>
      <c r="K85" s="85"/>
      <c r="L85" s="346"/>
      <c r="M85" s="346"/>
      <c r="N85" s="346"/>
      <c r="O85" s="346"/>
    </row>
    <row r="86" spans="1:15" ht="15">
      <c r="A86" s="95"/>
      <c r="B86" s="116"/>
      <c r="C86" s="96" t="s">
        <v>108</v>
      </c>
      <c r="D86" s="98">
        <v>469691</v>
      </c>
      <c r="E86" s="98">
        <f>F86+G86+H86</f>
        <v>469691</v>
      </c>
      <c r="F86" s="98">
        <v>319435</v>
      </c>
      <c r="G86" s="98">
        <v>56236</v>
      </c>
      <c r="H86" s="98">
        <v>94020</v>
      </c>
      <c r="I86" s="98"/>
      <c r="J86" s="99"/>
      <c r="K86" s="99"/>
      <c r="L86" s="346"/>
      <c r="M86" s="346"/>
      <c r="N86" s="346"/>
      <c r="O86" s="346"/>
    </row>
    <row r="87" spans="1:15" ht="15">
      <c r="A87" s="95"/>
      <c r="B87" s="321"/>
      <c r="C87" s="96" t="s">
        <v>111</v>
      </c>
      <c r="D87" s="98">
        <v>988906</v>
      </c>
      <c r="E87" s="98">
        <f>F87+G87+H87</f>
        <v>988906</v>
      </c>
      <c r="F87" s="98">
        <v>718000</v>
      </c>
      <c r="G87" s="98">
        <v>126954</v>
      </c>
      <c r="H87" s="98">
        <v>143952</v>
      </c>
      <c r="I87" s="98"/>
      <c r="J87" s="99"/>
      <c r="K87" s="99"/>
      <c r="L87" s="346"/>
      <c r="M87" s="346"/>
      <c r="N87" s="346"/>
      <c r="O87" s="346"/>
    </row>
    <row r="88" spans="1:15" ht="15">
      <c r="A88" s="453"/>
      <c r="B88" s="321"/>
      <c r="C88" s="96" t="s">
        <v>112</v>
      </c>
      <c r="D88" s="98">
        <v>4387481</v>
      </c>
      <c r="E88" s="98">
        <f>F88+G88+H88</f>
        <v>4387481</v>
      </c>
      <c r="F88" s="98">
        <v>3307305</v>
      </c>
      <c r="G88" s="98">
        <v>588100</v>
      </c>
      <c r="H88" s="98">
        <v>492076</v>
      </c>
      <c r="I88" s="98"/>
      <c r="J88" s="99"/>
      <c r="K88" s="99"/>
      <c r="L88" s="346"/>
      <c r="M88" s="346"/>
      <c r="N88" s="346"/>
      <c r="O88" s="346"/>
    </row>
    <row r="89" spans="1:11" ht="15">
      <c r="A89" s="454"/>
      <c r="B89" s="361"/>
      <c r="C89" s="96" t="s">
        <v>114</v>
      </c>
      <c r="D89" s="98">
        <v>55523</v>
      </c>
      <c r="E89" s="98">
        <v>55523</v>
      </c>
      <c r="F89" s="98"/>
      <c r="G89" s="98"/>
      <c r="H89" s="98"/>
      <c r="I89" s="98">
        <v>55523</v>
      </c>
      <c r="J89" s="99"/>
      <c r="K89" s="99"/>
    </row>
    <row r="90" spans="1:11" ht="15">
      <c r="A90" s="454"/>
      <c r="B90" s="361"/>
      <c r="C90" s="96" t="s">
        <v>115</v>
      </c>
      <c r="D90" s="98">
        <v>114832</v>
      </c>
      <c r="E90" s="98">
        <v>114832</v>
      </c>
      <c r="F90" s="98"/>
      <c r="G90" s="98"/>
      <c r="H90" s="98"/>
      <c r="I90" s="98">
        <v>114832</v>
      </c>
      <c r="J90" s="99"/>
      <c r="K90" s="99"/>
    </row>
    <row r="91" spans="1:15" ht="15">
      <c r="A91" s="314"/>
      <c r="B91" s="43">
        <v>80146</v>
      </c>
      <c r="C91" s="31" t="s">
        <v>116</v>
      </c>
      <c r="D91" s="23">
        <f>SUM(D92:D97)</f>
        <v>68128</v>
      </c>
      <c r="E91" s="23">
        <f>SUM(E92:E97)</f>
        <v>68128</v>
      </c>
      <c r="F91" s="23"/>
      <c r="G91" s="23"/>
      <c r="H91" s="23">
        <f>SUM(H92:H97)</f>
        <v>68128</v>
      </c>
      <c r="I91" s="23"/>
      <c r="J91" s="85"/>
      <c r="K91" s="94"/>
      <c r="L91" s="344"/>
      <c r="M91" s="344"/>
      <c r="N91" s="344"/>
      <c r="O91" s="344"/>
    </row>
    <row r="92" spans="1:15" ht="15">
      <c r="A92" s="453"/>
      <c r="B92" s="321"/>
      <c r="C92" s="96" t="s">
        <v>104</v>
      </c>
      <c r="D92" s="27">
        <v>9216</v>
      </c>
      <c r="E92" s="27">
        <v>9216</v>
      </c>
      <c r="F92" s="27"/>
      <c r="G92" s="27"/>
      <c r="H92" s="27">
        <v>9216</v>
      </c>
      <c r="I92" s="27"/>
      <c r="J92" s="115"/>
      <c r="K92" s="115"/>
      <c r="L92" s="346"/>
      <c r="M92" s="346"/>
      <c r="N92" s="346"/>
      <c r="O92" s="346"/>
    </row>
    <row r="93" spans="1:15" ht="15">
      <c r="A93" s="453"/>
      <c r="B93" s="321"/>
      <c r="C93" s="96" t="s">
        <v>107</v>
      </c>
      <c r="D93" s="27">
        <v>2846</v>
      </c>
      <c r="E93" s="27">
        <v>2846</v>
      </c>
      <c r="F93" s="27"/>
      <c r="G93" s="27"/>
      <c r="H93" s="27">
        <v>2846</v>
      </c>
      <c r="I93" s="27"/>
      <c r="J93" s="115"/>
      <c r="K93" s="115"/>
      <c r="L93" s="346"/>
      <c r="M93" s="346"/>
      <c r="N93" s="346"/>
      <c r="O93" s="346"/>
    </row>
    <row r="94" spans="1:15" ht="15">
      <c r="A94" s="453"/>
      <c r="B94" s="321"/>
      <c r="C94" s="96" t="s">
        <v>108</v>
      </c>
      <c r="D94" s="27">
        <v>11390</v>
      </c>
      <c r="E94" s="27">
        <v>11390</v>
      </c>
      <c r="F94" s="27"/>
      <c r="G94" s="27"/>
      <c r="H94" s="27">
        <v>11390</v>
      </c>
      <c r="I94" s="27"/>
      <c r="J94" s="115"/>
      <c r="K94" s="115"/>
      <c r="L94" s="346"/>
      <c r="M94" s="346"/>
      <c r="N94" s="346"/>
      <c r="O94" s="346"/>
    </row>
    <row r="95" spans="1:15" ht="15">
      <c r="A95" s="453"/>
      <c r="B95" s="321"/>
      <c r="C95" s="96" t="s">
        <v>111</v>
      </c>
      <c r="D95" s="27">
        <v>3028</v>
      </c>
      <c r="E95" s="27">
        <v>3028</v>
      </c>
      <c r="F95" s="27"/>
      <c r="G95" s="27"/>
      <c r="H95" s="27">
        <v>3028</v>
      </c>
      <c r="I95" s="27"/>
      <c r="J95" s="115"/>
      <c r="K95" s="115"/>
      <c r="L95" s="346"/>
      <c r="M95" s="346"/>
      <c r="N95" s="346"/>
      <c r="O95" s="346"/>
    </row>
    <row r="96" spans="1:15" ht="15">
      <c r="A96" s="453"/>
      <c r="B96" s="321"/>
      <c r="C96" s="96" t="s">
        <v>112</v>
      </c>
      <c r="D96" s="27">
        <v>21210</v>
      </c>
      <c r="E96" s="27">
        <v>21210</v>
      </c>
      <c r="F96" s="27"/>
      <c r="G96" s="27"/>
      <c r="H96" s="27">
        <v>21210</v>
      </c>
      <c r="I96" s="27"/>
      <c r="J96" s="115"/>
      <c r="K96" s="115"/>
      <c r="L96" s="346"/>
      <c r="M96" s="346"/>
      <c r="N96" s="346"/>
      <c r="O96" s="346"/>
    </row>
    <row r="97" spans="1:15" ht="15">
      <c r="A97" s="453"/>
      <c r="B97" s="321"/>
      <c r="C97" s="96" t="s">
        <v>117</v>
      </c>
      <c r="D97" s="27">
        <v>20438</v>
      </c>
      <c r="E97" s="27">
        <v>20438</v>
      </c>
      <c r="F97" s="27"/>
      <c r="G97" s="27"/>
      <c r="H97" s="27">
        <v>20438</v>
      </c>
      <c r="I97" s="27"/>
      <c r="J97" s="115"/>
      <c r="K97" s="115"/>
      <c r="L97" s="346"/>
      <c r="M97" s="346"/>
      <c r="N97" s="346"/>
      <c r="O97" s="346"/>
    </row>
    <row r="98" spans="1:15" ht="15">
      <c r="A98" s="314"/>
      <c r="B98" s="39">
        <v>80195</v>
      </c>
      <c r="C98" s="31" t="s">
        <v>118</v>
      </c>
      <c r="D98" s="23">
        <v>1828634</v>
      </c>
      <c r="E98" s="23">
        <v>1828634</v>
      </c>
      <c r="F98" s="23"/>
      <c r="G98" s="23"/>
      <c r="H98" s="23">
        <v>1828634</v>
      </c>
      <c r="I98" s="23"/>
      <c r="J98" s="85"/>
      <c r="K98" s="94"/>
      <c r="L98" s="344"/>
      <c r="M98" s="344"/>
      <c r="N98" s="344"/>
      <c r="O98" s="344"/>
    </row>
    <row r="99" spans="1:15" ht="15">
      <c r="A99" s="453"/>
      <c r="B99" s="321"/>
      <c r="C99" s="96" t="s">
        <v>104</v>
      </c>
      <c r="D99" s="27">
        <v>5115</v>
      </c>
      <c r="E99" s="27">
        <v>5115</v>
      </c>
      <c r="F99" s="27"/>
      <c r="G99" s="27"/>
      <c r="H99" s="27">
        <v>5115</v>
      </c>
      <c r="I99" s="27"/>
      <c r="J99" s="115"/>
      <c r="K99" s="115"/>
      <c r="L99" s="346"/>
      <c r="M99" s="346"/>
      <c r="N99" s="346"/>
      <c r="O99" s="346"/>
    </row>
    <row r="100" spans="1:15" ht="15">
      <c r="A100" s="453"/>
      <c r="B100" s="321"/>
      <c r="C100" s="96" t="s">
        <v>107</v>
      </c>
      <c r="D100" s="27">
        <v>10447</v>
      </c>
      <c r="E100" s="27">
        <v>10447</v>
      </c>
      <c r="F100" s="27"/>
      <c r="G100" s="27"/>
      <c r="H100" s="27">
        <v>10447</v>
      </c>
      <c r="I100" s="27"/>
      <c r="J100" s="115"/>
      <c r="K100" s="115"/>
      <c r="L100" s="346"/>
      <c r="M100" s="346"/>
      <c r="N100" s="346"/>
      <c r="O100" s="346"/>
    </row>
    <row r="101" spans="1:15" ht="15">
      <c r="A101" s="453"/>
      <c r="B101" s="321"/>
      <c r="C101" s="96" t="s">
        <v>108</v>
      </c>
      <c r="D101" s="27">
        <v>18620</v>
      </c>
      <c r="E101" s="27">
        <v>18620</v>
      </c>
      <c r="F101" s="27"/>
      <c r="G101" s="27"/>
      <c r="H101" s="27">
        <v>18620</v>
      </c>
      <c r="I101" s="27"/>
      <c r="J101" s="115"/>
      <c r="K101" s="115"/>
      <c r="L101" s="346"/>
      <c r="M101" s="346"/>
      <c r="N101" s="346"/>
      <c r="O101" s="346"/>
    </row>
    <row r="102" spans="1:15" ht="15">
      <c r="A102" s="453"/>
      <c r="B102" s="321"/>
      <c r="C102" s="96" t="s">
        <v>111</v>
      </c>
      <c r="D102" s="27">
        <v>5952</v>
      </c>
      <c r="E102" s="27">
        <v>5952</v>
      </c>
      <c r="F102" s="27"/>
      <c r="G102" s="27"/>
      <c r="H102" s="27">
        <v>5952</v>
      </c>
      <c r="I102" s="27"/>
      <c r="J102" s="115"/>
      <c r="K102" s="115"/>
      <c r="L102" s="346"/>
      <c r="M102" s="346"/>
      <c r="N102" s="346"/>
      <c r="O102" s="346"/>
    </row>
    <row r="103" spans="1:15" ht="15">
      <c r="A103" s="453"/>
      <c r="B103" s="321"/>
      <c r="C103" s="96" t="s">
        <v>112</v>
      </c>
      <c r="D103" s="27">
        <v>24800</v>
      </c>
      <c r="E103" s="27">
        <v>24800</v>
      </c>
      <c r="F103" s="27"/>
      <c r="G103" s="27"/>
      <c r="H103" s="27">
        <v>24800</v>
      </c>
      <c r="I103" s="27"/>
      <c r="J103" s="115"/>
      <c r="K103" s="115"/>
      <c r="L103" s="346"/>
      <c r="M103" s="346"/>
      <c r="N103" s="346"/>
      <c r="O103" s="346"/>
    </row>
    <row r="104" spans="1:15" ht="15">
      <c r="A104" s="453"/>
      <c r="B104" s="321"/>
      <c r="C104" s="96" t="s">
        <v>119</v>
      </c>
      <c r="D104" s="27">
        <v>3000</v>
      </c>
      <c r="E104" s="27">
        <v>3000</v>
      </c>
      <c r="F104" s="27"/>
      <c r="G104" s="27"/>
      <c r="H104" s="27">
        <v>3000</v>
      </c>
      <c r="I104" s="27"/>
      <c r="J104" s="115"/>
      <c r="K104" s="115"/>
      <c r="L104" s="346"/>
      <c r="M104" s="346"/>
      <c r="N104" s="346"/>
      <c r="O104" s="346"/>
    </row>
    <row r="105" spans="1:15" ht="15">
      <c r="A105" s="453"/>
      <c r="B105" s="321"/>
      <c r="C105" s="96" t="s">
        <v>123</v>
      </c>
      <c r="D105" s="27">
        <v>1760700</v>
      </c>
      <c r="E105" s="27">
        <v>1760700</v>
      </c>
      <c r="F105" s="27"/>
      <c r="G105" s="27"/>
      <c r="H105" s="27">
        <v>1760700</v>
      </c>
      <c r="I105" s="27"/>
      <c r="J105" s="115"/>
      <c r="K105" s="115"/>
      <c r="L105" s="346"/>
      <c r="M105" s="346"/>
      <c r="N105" s="346"/>
      <c r="O105" s="346"/>
    </row>
    <row r="106" spans="1:11" ht="14.25">
      <c r="A106" s="17">
        <v>851</v>
      </c>
      <c r="B106" s="35"/>
      <c r="C106" s="17" t="s">
        <v>57</v>
      </c>
      <c r="D106" s="18">
        <v>1364000</v>
      </c>
      <c r="E106" s="18">
        <v>1364000</v>
      </c>
      <c r="F106" s="18"/>
      <c r="G106" s="18"/>
      <c r="H106" s="18">
        <v>1364000</v>
      </c>
      <c r="I106" s="18"/>
      <c r="J106" s="83"/>
      <c r="K106" s="83"/>
    </row>
    <row r="107" spans="1:15" ht="15">
      <c r="A107" s="103"/>
      <c r="B107" s="30">
        <v>85156</v>
      </c>
      <c r="C107" s="31" t="s">
        <v>58</v>
      </c>
      <c r="D107" s="23"/>
      <c r="E107" s="23"/>
      <c r="F107" s="23"/>
      <c r="G107" s="23"/>
      <c r="H107" s="23"/>
      <c r="I107" s="23"/>
      <c r="J107" s="94"/>
      <c r="K107" s="104"/>
      <c r="L107" s="343"/>
      <c r="M107" s="343"/>
      <c r="N107" s="343"/>
      <c r="O107" s="343"/>
    </row>
    <row r="108" spans="1:15" ht="15">
      <c r="A108" s="105"/>
      <c r="B108" s="34"/>
      <c r="C108" s="31" t="s">
        <v>59</v>
      </c>
      <c r="D108" s="23">
        <v>1364000</v>
      </c>
      <c r="E108" s="23">
        <v>1364000</v>
      </c>
      <c r="F108" s="23"/>
      <c r="G108" s="23"/>
      <c r="H108" s="23">
        <v>1364000</v>
      </c>
      <c r="I108" s="23"/>
      <c r="J108" s="85"/>
      <c r="K108" s="104"/>
      <c r="L108" s="343"/>
      <c r="M108" s="343"/>
      <c r="N108" s="343"/>
      <c r="O108" s="343"/>
    </row>
    <row r="109" spans="1:15" ht="15">
      <c r="A109" s="106"/>
      <c r="B109" s="95"/>
      <c r="C109" s="96" t="s">
        <v>120</v>
      </c>
      <c r="D109" s="27">
        <v>1344000</v>
      </c>
      <c r="E109" s="27">
        <v>1344000</v>
      </c>
      <c r="F109" s="27"/>
      <c r="G109" s="27"/>
      <c r="H109" s="27">
        <v>1344000</v>
      </c>
      <c r="I109" s="27"/>
      <c r="J109" s="115"/>
      <c r="K109" s="115"/>
      <c r="L109" s="346"/>
      <c r="M109" s="346"/>
      <c r="N109" s="346"/>
      <c r="O109" s="346"/>
    </row>
    <row r="110" spans="1:15" ht="15">
      <c r="A110" s="163"/>
      <c r="B110" s="101"/>
      <c r="C110" s="96" t="s">
        <v>121</v>
      </c>
      <c r="D110" s="27">
        <v>20000</v>
      </c>
      <c r="E110" s="27">
        <v>20000</v>
      </c>
      <c r="F110" s="27"/>
      <c r="G110" s="27"/>
      <c r="H110" s="27">
        <v>20000</v>
      </c>
      <c r="I110" s="27"/>
      <c r="J110" s="115"/>
      <c r="K110" s="115"/>
      <c r="L110" s="346"/>
      <c r="M110" s="346"/>
      <c r="N110" s="346"/>
      <c r="O110" s="346"/>
    </row>
    <row r="111" spans="1:15" ht="15">
      <c r="A111" s="452"/>
      <c r="B111" s="452"/>
      <c r="C111" s="452"/>
      <c r="D111" s="37"/>
      <c r="E111" s="37"/>
      <c r="F111" s="37"/>
      <c r="G111" s="37"/>
      <c r="H111" s="37"/>
      <c r="I111" s="37"/>
      <c r="J111" s="451"/>
      <c r="K111" s="451"/>
      <c r="L111" s="346"/>
      <c r="M111" s="346"/>
      <c r="N111" s="346"/>
      <c r="O111" s="346"/>
    </row>
    <row r="112" spans="1:15" ht="15">
      <c r="A112" s="452"/>
      <c r="B112" s="452"/>
      <c r="C112" s="452"/>
      <c r="D112" s="37"/>
      <c r="E112" s="37"/>
      <c r="F112" s="37"/>
      <c r="G112" s="37"/>
      <c r="H112" s="37"/>
      <c r="I112" s="37"/>
      <c r="J112" s="451"/>
      <c r="K112" s="451"/>
      <c r="L112" s="346"/>
      <c r="M112" s="346"/>
      <c r="N112" s="346"/>
      <c r="O112" s="346"/>
    </row>
    <row r="113" spans="1:15" ht="15">
      <c r="A113" s="452"/>
      <c r="B113" s="452"/>
      <c r="C113" s="452"/>
      <c r="D113" s="37"/>
      <c r="E113" s="65" t="s">
        <v>548</v>
      </c>
      <c r="F113" s="37"/>
      <c r="G113" s="37"/>
      <c r="H113" s="37"/>
      <c r="I113" s="37"/>
      <c r="J113" s="451"/>
      <c r="K113" s="451"/>
      <c r="L113" s="346"/>
      <c r="M113" s="346"/>
      <c r="N113" s="346"/>
      <c r="O113" s="346"/>
    </row>
    <row r="116" spans="1:15" ht="15">
      <c r="A116" s="59"/>
      <c r="B116" s="38"/>
      <c r="C116" s="38"/>
      <c r="D116" s="294"/>
      <c r="E116" s="319"/>
      <c r="F116" s="328"/>
      <c r="G116" s="331" t="s">
        <v>76</v>
      </c>
      <c r="H116" s="329"/>
      <c r="I116" s="308"/>
      <c r="J116" s="330"/>
      <c r="K116" s="326"/>
      <c r="L116" s="346"/>
      <c r="M116" s="346"/>
      <c r="N116" s="346"/>
      <c r="O116" s="346"/>
    </row>
    <row r="117" spans="1:15" ht="15">
      <c r="A117" s="42"/>
      <c r="B117" s="24"/>
      <c r="C117" s="24"/>
      <c r="D117" s="298"/>
      <c r="E117" s="320"/>
      <c r="F117" s="295"/>
      <c r="G117" s="332" t="s">
        <v>77</v>
      </c>
      <c r="H117" s="296"/>
      <c r="I117" s="74"/>
      <c r="J117" s="297"/>
      <c r="K117" s="327"/>
      <c r="L117" s="346"/>
      <c r="M117" s="346"/>
      <c r="N117" s="346"/>
      <c r="O117" s="346"/>
    </row>
    <row r="118" spans="1:15" ht="15">
      <c r="A118" s="76" t="s">
        <v>6</v>
      </c>
      <c r="B118" s="64" t="s">
        <v>7</v>
      </c>
      <c r="C118" s="64" t="s">
        <v>78</v>
      </c>
      <c r="D118" s="298" t="s">
        <v>79</v>
      </c>
      <c r="E118" s="299" t="s">
        <v>82</v>
      </c>
      <c r="F118" s="433" t="s">
        <v>80</v>
      </c>
      <c r="G118" s="299" t="s">
        <v>81</v>
      </c>
      <c r="H118" s="300" t="s">
        <v>82</v>
      </c>
      <c r="I118" s="300"/>
      <c r="J118" s="301" t="s">
        <v>409</v>
      </c>
      <c r="K118" s="299" t="s">
        <v>82</v>
      </c>
      <c r="L118" s="346"/>
      <c r="M118" s="346"/>
      <c r="N118" s="346"/>
      <c r="O118" s="346"/>
    </row>
    <row r="119" spans="1:15" ht="15">
      <c r="A119" s="76"/>
      <c r="B119" s="64"/>
      <c r="C119" s="64"/>
      <c r="D119" s="298" t="s">
        <v>377</v>
      </c>
      <c r="E119" s="299" t="s">
        <v>83</v>
      </c>
      <c r="F119" s="434" t="s">
        <v>84</v>
      </c>
      <c r="G119" s="299" t="s">
        <v>85</v>
      </c>
      <c r="H119" s="300" t="s">
        <v>86</v>
      </c>
      <c r="I119" s="300" t="s">
        <v>87</v>
      </c>
      <c r="J119" s="301" t="s">
        <v>410</v>
      </c>
      <c r="K119" s="299" t="s">
        <v>88</v>
      </c>
      <c r="L119" s="346"/>
      <c r="M119" s="346"/>
      <c r="N119" s="346"/>
      <c r="O119" s="346"/>
    </row>
    <row r="120" spans="1:15" ht="15">
      <c r="A120" s="79"/>
      <c r="B120" s="80"/>
      <c r="C120" s="80"/>
      <c r="D120" s="302" t="s">
        <v>89</v>
      </c>
      <c r="E120" s="303"/>
      <c r="F120" s="435"/>
      <c r="G120" s="303" t="s">
        <v>90</v>
      </c>
      <c r="H120" s="303"/>
      <c r="I120" s="304"/>
      <c r="J120" s="304" t="s">
        <v>91</v>
      </c>
      <c r="K120" s="305"/>
      <c r="L120" s="346"/>
      <c r="M120" s="346"/>
      <c r="N120" s="346"/>
      <c r="O120" s="346"/>
    </row>
    <row r="121" spans="1:15" ht="15">
      <c r="A121" s="10">
        <v>1</v>
      </c>
      <c r="B121" s="13">
        <v>2</v>
      </c>
      <c r="C121" s="80">
        <v>3</v>
      </c>
      <c r="D121" s="171">
        <v>4</v>
      </c>
      <c r="E121" s="303">
        <v>5</v>
      </c>
      <c r="F121" s="171">
        <v>6</v>
      </c>
      <c r="G121" s="171">
        <v>7</v>
      </c>
      <c r="H121" s="171">
        <v>8</v>
      </c>
      <c r="I121" s="171">
        <v>9</v>
      </c>
      <c r="J121" s="171">
        <v>10</v>
      </c>
      <c r="K121" s="303">
        <v>11</v>
      </c>
      <c r="L121" s="346"/>
      <c r="M121" s="346"/>
      <c r="N121" s="346"/>
      <c r="O121" s="346"/>
    </row>
    <row r="122" spans="1:11" ht="14.25">
      <c r="A122" s="35">
        <v>852</v>
      </c>
      <c r="B122" s="17"/>
      <c r="C122" s="17" t="s">
        <v>60</v>
      </c>
      <c r="D122" s="18">
        <f>D123+D127+D130+D133+D135</f>
        <v>7561048</v>
      </c>
      <c r="E122" s="18">
        <f>E123+E127+E130+E133+E135</f>
        <v>6911048</v>
      </c>
      <c r="F122" s="18">
        <f>F123+F127+F130+F133+F135</f>
        <v>3215608</v>
      </c>
      <c r="G122" s="18">
        <f>G123+G127+G130+G133+G135</f>
        <v>571884</v>
      </c>
      <c r="H122" s="18">
        <f>H123+H127+H130+H133+H135</f>
        <v>3001857</v>
      </c>
      <c r="I122" s="18">
        <f>I123+I130</f>
        <v>121699</v>
      </c>
      <c r="J122" s="83"/>
      <c r="K122" s="83">
        <v>650000</v>
      </c>
    </row>
    <row r="123" spans="1:11" ht="15">
      <c r="A123" s="30"/>
      <c r="B123" s="39">
        <v>85201</v>
      </c>
      <c r="C123" s="31" t="s">
        <v>61</v>
      </c>
      <c r="D123" s="23">
        <f>D124+D125+D126</f>
        <v>1140441</v>
      </c>
      <c r="E123" s="23">
        <f>F123+G123+H123+I123</f>
        <v>1140441</v>
      </c>
      <c r="F123" s="23">
        <v>613342</v>
      </c>
      <c r="G123" s="23">
        <v>108990</v>
      </c>
      <c r="H123" s="23">
        <f>H124+H125</f>
        <v>371445</v>
      </c>
      <c r="I123" s="23">
        <v>46664</v>
      </c>
      <c r="J123" s="94"/>
      <c r="K123" s="94"/>
    </row>
    <row r="124" spans="1:11" ht="15">
      <c r="A124" s="34"/>
      <c r="B124" s="43"/>
      <c r="C124" s="96" t="s">
        <v>121</v>
      </c>
      <c r="D124" s="98">
        <v>960087</v>
      </c>
      <c r="E124" s="98">
        <f>F124+G124+H124</f>
        <v>960087</v>
      </c>
      <c r="F124" s="98">
        <v>613342</v>
      </c>
      <c r="G124" s="98">
        <v>108990</v>
      </c>
      <c r="H124" s="98">
        <v>237755</v>
      </c>
      <c r="I124" s="98"/>
      <c r="J124" s="102"/>
      <c r="K124" s="455"/>
    </row>
    <row r="125" spans="1:28" s="341" customFormat="1" ht="30">
      <c r="A125" s="337"/>
      <c r="B125" s="338"/>
      <c r="C125" s="339" t="s">
        <v>122</v>
      </c>
      <c r="D125" s="456">
        <v>133690</v>
      </c>
      <c r="E125" s="456">
        <v>133690</v>
      </c>
      <c r="F125" s="456"/>
      <c r="G125" s="456"/>
      <c r="H125" s="456">
        <v>133690</v>
      </c>
      <c r="I125" s="456"/>
      <c r="J125" s="457"/>
      <c r="K125" s="458"/>
      <c r="L125" s="347"/>
      <c r="M125" s="347"/>
      <c r="N125" s="347"/>
      <c r="O125" s="347"/>
      <c r="P125" s="347"/>
      <c r="Q125" s="347"/>
      <c r="R125" s="347"/>
      <c r="S125" s="347"/>
      <c r="T125" s="347"/>
      <c r="U125" s="347"/>
      <c r="V125" s="347"/>
      <c r="W125" s="347"/>
      <c r="X125" s="347"/>
      <c r="Y125" s="347"/>
      <c r="Z125" s="347"/>
      <c r="AA125" s="347"/>
      <c r="AB125" s="347"/>
    </row>
    <row r="126" spans="1:11" ht="15">
      <c r="A126" s="95"/>
      <c r="B126" s="342"/>
      <c r="C126" s="96" t="s">
        <v>123</v>
      </c>
      <c r="D126" s="98">
        <v>46664</v>
      </c>
      <c r="E126" s="98">
        <v>46664</v>
      </c>
      <c r="F126" s="98"/>
      <c r="G126" s="98"/>
      <c r="H126" s="98"/>
      <c r="I126" s="98">
        <v>46664</v>
      </c>
      <c r="J126" s="102"/>
      <c r="K126" s="99"/>
    </row>
    <row r="127" spans="1:11" ht="15">
      <c r="A127" s="95"/>
      <c r="B127" s="39">
        <v>85202</v>
      </c>
      <c r="C127" s="31" t="s">
        <v>124</v>
      </c>
      <c r="D127" s="23">
        <f>D128+D129</f>
        <v>4834912</v>
      </c>
      <c r="E127" s="23">
        <f>E128+E129</f>
        <v>4184912</v>
      </c>
      <c r="F127" s="23">
        <f>F128+F129</f>
        <v>2380028</v>
      </c>
      <c r="G127" s="23">
        <f>G128+G129</f>
        <v>422200</v>
      </c>
      <c r="H127" s="23">
        <f>H128+H129</f>
        <v>1382684</v>
      </c>
      <c r="I127" s="23"/>
      <c r="J127" s="94"/>
      <c r="K127" s="94">
        <v>650000</v>
      </c>
    </row>
    <row r="128" spans="1:11" ht="15">
      <c r="A128" s="95"/>
      <c r="B128" s="321"/>
      <c r="C128" s="96" t="s">
        <v>125</v>
      </c>
      <c r="D128" s="98">
        <v>1841112</v>
      </c>
      <c r="E128" s="98">
        <f>F128+G128+H128</f>
        <v>1841112</v>
      </c>
      <c r="F128" s="98">
        <v>1024245</v>
      </c>
      <c r="G128" s="98">
        <v>185210</v>
      </c>
      <c r="H128" s="98">
        <v>631657</v>
      </c>
      <c r="I128" s="98"/>
      <c r="J128" s="102"/>
      <c r="K128" s="99"/>
    </row>
    <row r="129" spans="1:11" ht="15">
      <c r="A129" s="95"/>
      <c r="B129" s="41"/>
      <c r="C129" s="96" t="s">
        <v>126</v>
      </c>
      <c r="D129" s="98">
        <v>2993800</v>
      </c>
      <c r="E129" s="98">
        <f>F129+G129+H129</f>
        <v>2343800</v>
      </c>
      <c r="F129" s="98">
        <v>1355783</v>
      </c>
      <c r="G129" s="98">
        <v>236990</v>
      </c>
      <c r="H129" s="98">
        <v>751027</v>
      </c>
      <c r="I129" s="98"/>
      <c r="J129" s="99"/>
      <c r="K129" s="99">
        <v>650000</v>
      </c>
    </row>
    <row r="130" spans="1:15" ht="15">
      <c r="A130" s="34"/>
      <c r="B130" s="39">
        <v>85204</v>
      </c>
      <c r="C130" s="21" t="s">
        <v>63</v>
      </c>
      <c r="D130" s="51">
        <f>D131+D132</f>
        <v>1276188</v>
      </c>
      <c r="E130" s="51">
        <v>1276188</v>
      </c>
      <c r="F130" s="51">
        <v>0</v>
      </c>
      <c r="G130" s="51">
        <v>0</v>
      </c>
      <c r="H130" s="51">
        <v>1201153</v>
      </c>
      <c r="I130" s="51">
        <v>75035</v>
      </c>
      <c r="J130" s="85"/>
      <c r="K130" s="102"/>
      <c r="L130" s="346"/>
      <c r="M130" s="346"/>
      <c r="N130" s="346"/>
      <c r="O130" s="346"/>
    </row>
    <row r="131" spans="1:15" ht="15">
      <c r="A131" s="34"/>
      <c r="B131" s="43"/>
      <c r="C131" s="96" t="s">
        <v>127</v>
      </c>
      <c r="D131" s="98">
        <v>1201153</v>
      </c>
      <c r="E131" s="98">
        <v>1201153</v>
      </c>
      <c r="F131" s="98"/>
      <c r="G131" s="98"/>
      <c r="H131" s="98">
        <v>1201153</v>
      </c>
      <c r="I131" s="98"/>
      <c r="J131" s="459"/>
      <c r="K131" s="99"/>
      <c r="L131" s="346"/>
      <c r="M131" s="346"/>
      <c r="N131" s="346"/>
      <c r="O131" s="346"/>
    </row>
    <row r="132" spans="1:15" ht="15">
      <c r="A132" s="34"/>
      <c r="B132" s="43"/>
      <c r="C132" s="96" t="s">
        <v>123</v>
      </c>
      <c r="D132" s="98">
        <v>75035</v>
      </c>
      <c r="E132" s="98">
        <v>75035</v>
      </c>
      <c r="F132" s="98"/>
      <c r="G132" s="98"/>
      <c r="H132" s="98"/>
      <c r="I132" s="98">
        <v>75035</v>
      </c>
      <c r="J132" s="102"/>
      <c r="K132" s="99"/>
      <c r="L132" s="346"/>
      <c r="M132" s="346"/>
      <c r="N132" s="346"/>
      <c r="O132" s="346"/>
    </row>
    <row r="133" spans="1:11" ht="15">
      <c r="A133" s="34"/>
      <c r="B133" s="39">
        <v>85218</v>
      </c>
      <c r="C133" s="31" t="s">
        <v>128</v>
      </c>
      <c r="D133" s="23">
        <v>302507</v>
      </c>
      <c r="E133" s="23">
        <v>302507</v>
      </c>
      <c r="F133" s="23">
        <v>222238</v>
      </c>
      <c r="G133" s="23">
        <v>40694</v>
      </c>
      <c r="H133" s="23">
        <v>39575</v>
      </c>
      <c r="I133" s="23"/>
      <c r="J133" s="85"/>
      <c r="K133" s="104"/>
    </row>
    <row r="134" spans="1:11" ht="15">
      <c r="A134" s="34"/>
      <c r="B134" s="21"/>
      <c r="C134" s="96" t="s">
        <v>404</v>
      </c>
      <c r="D134" s="98">
        <v>302507</v>
      </c>
      <c r="E134" s="98">
        <v>302507</v>
      </c>
      <c r="F134" s="98">
        <v>222238</v>
      </c>
      <c r="G134" s="98">
        <v>40694</v>
      </c>
      <c r="H134" s="98">
        <v>39575</v>
      </c>
      <c r="I134" s="98"/>
      <c r="J134" s="102"/>
      <c r="K134" s="99"/>
    </row>
    <row r="135" spans="1:11" ht="15">
      <c r="A135" s="34"/>
      <c r="B135" s="39">
        <v>85295</v>
      </c>
      <c r="C135" s="31" t="s">
        <v>141</v>
      </c>
      <c r="D135" s="23">
        <v>7000</v>
      </c>
      <c r="E135" s="23">
        <v>7000</v>
      </c>
      <c r="F135" s="23"/>
      <c r="G135" s="23"/>
      <c r="H135" s="23">
        <v>7000</v>
      </c>
      <c r="I135" s="23"/>
      <c r="J135" s="85"/>
      <c r="K135" s="94"/>
    </row>
    <row r="136" spans="1:11" ht="15">
      <c r="A136" s="34"/>
      <c r="B136" s="43"/>
      <c r="C136" s="39"/>
      <c r="D136" s="112"/>
      <c r="E136" s="113"/>
      <c r="F136" s="112"/>
      <c r="G136" s="113"/>
      <c r="H136" s="112"/>
      <c r="I136" s="113"/>
      <c r="J136" s="94"/>
      <c r="K136" s="94"/>
    </row>
    <row r="137" spans="1:15" ht="15">
      <c r="A137" s="33">
        <v>853</v>
      </c>
      <c r="B137" s="53"/>
      <c r="C137" s="35" t="s">
        <v>64</v>
      </c>
      <c r="D137" s="91"/>
      <c r="E137" s="47"/>
      <c r="F137" s="91"/>
      <c r="G137" s="47"/>
      <c r="H137" s="91"/>
      <c r="I137" s="47"/>
      <c r="J137" s="322"/>
      <c r="K137" s="356"/>
      <c r="L137" s="344"/>
      <c r="M137" s="344"/>
      <c r="N137" s="344"/>
      <c r="O137" s="344"/>
    </row>
    <row r="138" spans="1:15" ht="15">
      <c r="A138" s="33"/>
      <c r="B138" s="53"/>
      <c r="C138" s="29" t="s">
        <v>65</v>
      </c>
      <c r="D138" s="92">
        <f>SUM(D140:D147)</f>
        <v>2460200</v>
      </c>
      <c r="E138" s="49">
        <f>SUM(E140:E147)</f>
        <v>2460200</v>
      </c>
      <c r="F138" s="92">
        <f>SUM(F140:F147)</f>
        <v>1867052</v>
      </c>
      <c r="G138" s="49">
        <f>SUM(G140:G147)</f>
        <v>303902</v>
      </c>
      <c r="H138" s="92">
        <f>SUM(H140:H147)</f>
        <v>238944</v>
      </c>
      <c r="I138" s="49">
        <v>50302</v>
      </c>
      <c r="J138" s="357"/>
      <c r="K138" s="114"/>
      <c r="L138" s="344"/>
      <c r="M138" s="344"/>
      <c r="N138" s="344"/>
      <c r="O138" s="344"/>
    </row>
    <row r="139" spans="1:15" ht="15">
      <c r="A139" s="310"/>
      <c r="B139" s="464">
        <v>85311</v>
      </c>
      <c r="C139" s="436" t="s">
        <v>317</v>
      </c>
      <c r="D139" s="462"/>
      <c r="E139" s="264"/>
      <c r="F139" s="462"/>
      <c r="G139" s="264"/>
      <c r="H139" s="462"/>
      <c r="I139" s="264"/>
      <c r="J139" s="463"/>
      <c r="K139" s="359"/>
      <c r="L139" s="344"/>
      <c r="M139" s="344"/>
      <c r="N139" s="344"/>
      <c r="O139" s="344"/>
    </row>
    <row r="140" spans="1:15" ht="15">
      <c r="A140" s="313"/>
      <c r="B140" s="461"/>
      <c r="C140" s="461" t="s">
        <v>318</v>
      </c>
      <c r="D140" s="311">
        <v>50302</v>
      </c>
      <c r="E140" s="312">
        <v>50302</v>
      </c>
      <c r="F140" s="311"/>
      <c r="G140" s="312"/>
      <c r="H140" s="311"/>
      <c r="I140" s="312">
        <v>50302</v>
      </c>
      <c r="J140" s="358"/>
      <c r="K140" s="359"/>
      <c r="L140" s="344"/>
      <c r="M140" s="344"/>
      <c r="N140" s="344"/>
      <c r="O140" s="344"/>
    </row>
    <row r="141" spans="1:15" ht="15">
      <c r="A141" s="34"/>
      <c r="B141" s="21">
        <v>85321</v>
      </c>
      <c r="C141" s="50" t="s">
        <v>66</v>
      </c>
      <c r="D141" s="51">
        <v>62000</v>
      </c>
      <c r="E141" s="51">
        <f>F141+G141+H141</f>
        <v>62000</v>
      </c>
      <c r="F141" s="51">
        <v>50982</v>
      </c>
      <c r="G141" s="51">
        <v>6265</v>
      </c>
      <c r="H141" s="51">
        <v>4753</v>
      </c>
      <c r="I141" s="51"/>
      <c r="J141" s="85"/>
      <c r="K141" s="94"/>
      <c r="L141" s="344"/>
      <c r="M141" s="344"/>
      <c r="N141" s="344"/>
      <c r="O141" s="344"/>
    </row>
    <row r="142" spans="1:15" ht="15">
      <c r="A142" s="34"/>
      <c r="B142" s="31">
        <v>85333</v>
      </c>
      <c r="C142" s="22" t="s">
        <v>129</v>
      </c>
      <c r="D142" s="23">
        <v>1674497</v>
      </c>
      <c r="E142" s="23">
        <f>F142+G142+H142</f>
        <v>1674497</v>
      </c>
      <c r="F142" s="23">
        <v>1275282</v>
      </c>
      <c r="G142" s="23">
        <v>222982</v>
      </c>
      <c r="H142" s="23">
        <v>176233</v>
      </c>
      <c r="I142" s="23"/>
      <c r="J142" s="94"/>
      <c r="K142" s="94"/>
      <c r="L142" s="344"/>
      <c r="M142" s="344"/>
      <c r="N142" s="344"/>
      <c r="O142" s="344"/>
    </row>
    <row r="143" spans="1:15" ht="15">
      <c r="A143" s="34"/>
      <c r="B143" s="39">
        <v>85395</v>
      </c>
      <c r="C143" s="22" t="s">
        <v>405</v>
      </c>
      <c r="D143" s="23">
        <v>56604</v>
      </c>
      <c r="E143" s="23">
        <v>56604</v>
      </c>
      <c r="F143" s="23">
        <v>56604</v>
      </c>
      <c r="G143" s="23"/>
      <c r="H143" s="23"/>
      <c r="I143" s="23"/>
      <c r="J143" s="85"/>
      <c r="K143" s="94"/>
      <c r="L143" s="344"/>
      <c r="M143" s="344"/>
      <c r="N143" s="344"/>
      <c r="O143" s="344"/>
    </row>
    <row r="144" spans="1:15" ht="15">
      <c r="A144" s="34"/>
      <c r="B144" s="39">
        <v>85395</v>
      </c>
      <c r="C144" s="22" t="s">
        <v>319</v>
      </c>
      <c r="D144" s="23">
        <v>86787</v>
      </c>
      <c r="E144" s="23">
        <f>F144+G144+H144</f>
        <v>86787</v>
      </c>
      <c r="F144" s="23">
        <v>71322</v>
      </c>
      <c r="G144" s="23">
        <v>12582</v>
      </c>
      <c r="H144" s="23">
        <v>2883</v>
      </c>
      <c r="I144" s="23"/>
      <c r="J144" s="85"/>
      <c r="K144" s="94"/>
      <c r="L144" s="344"/>
      <c r="M144" s="344"/>
      <c r="N144" s="344"/>
      <c r="O144" s="344"/>
    </row>
    <row r="145" spans="1:15" ht="15">
      <c r="A145" s="34"/>
      <c r="B145" s="39"/>
      <c r="C145" s="31" t="s">
        <v>406</v>
      </c>
      <c r="D145" s="23">
        <v>225220</v>
      </c>
      <c r="E145" s="23">
        <v>225220</v>
      </c>
      <c r="F145" s="23">
        <v>170159</v>
      </c>
      <c r="G145" s="23">
        <v>30061</v>
      </c>
      <c r="H145" s="23">
        <v>25000</v>
      </c>
      <c r="I145" s="23"/>
      <c r="J145" s="94"/>
      <c r="K145" s="94"/>
      <c r="L145" s="344"/>
      <c r="M145" s="344"/>
      <c r="N145" s="344"/>
      <c r="O145" s="344"/>
    </row>
    <row r="146" spans="1:15" ht="15">
      <c r="A146" s="34"/>
      <c r="B146" s="43"/>
      <c r="C146" s="31" t="s">
        <v>407</v>
      </c>
      <c r="D146" s="23">
        <v>241920</v>
      </c>
      <c r="E146" s="23">
        <v>241920</v>
      </c>
      <c r="F146" s="23">
        <v>208958</v>
      </c>
      <c r="G146" s="23">
        <v>30662</v>
      </c>
      <c r="H146" s="23">
        <v>2300</v>
      </c>
      <c r="I146" s="23"/>
      <c r="J146" s="85"/>
      <c r="K146" s="94"/>
      <c r="L146" s="344"/>
      <c r="M146" s="344"/>
      <c r="N146" s="344"/>
      <c r="O146" s="344"/>
    </row>
    <row r="147" spans="1:15" ht="15">
      <c r="A147" s="50"/>
      <c r="B147" s="21"/>
      <c r="C147" s="31" t="s">
        <v>415</v>
      </c>
      <c r="D147" s="23">
        <v>62870</v>
      </c>
      <c r="E147" s="23">
        <v>62870</v>
      </c>
      <c r="F147" s="23">
        <v>33745</v>
      </c>
      <c r="G147" s="23">
        <v>1350</v>
      </c>
      <c r="H147" s="23">
        <v>27775</v>
      </c>
      <c r="I147" s="23"/>
      <c r="J147" s="85"/>
      <c r="K147" s="94"/>
      <c r="L147" s="344"/>
      <c r="M147" s="344"/>
      <c r="N147" s="344"/>
      <c r="O147" s="344"/>
    </row>
    <row r="150" spans="1:15" ht="15">
      <c r="A150" s="450"/>
      <c r="B150" s="450"/>
      <c r="C150" s="450"/>
      <c r="D150" s="160"/>
      <c r="E150" s="160"/>
      <c r="F150" s="160"/>
      <c r="G150" s="160"/>
      <c r="H150" s="160"/>
      <c r="I150" s="160"/>
      <c r="J150" s="460"/>
      <c r="K150" s="460"/>
      <c r="L150" s="344"/>
      <c r="M150" s="344"/>
      <c r="N150" s="344"/>
      <c r="O150" s="344"/>
    </row>
    <row r="151" spans="1:15" ht="15">
      <c r="A151" s="450"/>
      <c r="B151" s="450"/>
      <c r="C151" s="450"/>
      <c r="D151" s="160"/>
      <c r="E151" s="65" t="s">
        <v>549</v>
      </c>
      <c r="F151" s="160"/>
      <c r="G151" s="160"/>
      <c r="H151" s="160"/>
      <c r="I151" s="160"/>
      <c r="J151" s="460"/>
      <c r="K151" s="460"/>
      <c r="L151" s="344"/>
      <c r="M151" s="344"/>
      <c r="N151" s="344"/>
      <c r="O151" s="344"/>
    </row>
    <row r="153" spans="1:15" ht="15">
      <c r="A153" s="59"/>
      <c r="B153" s="59"/>
      <c r="C153" s="38"/>
      <c r="D153" s="294"/>
      <c r="E153" s="319"/>
      <c r="F153" s="328"/>
      <c r="G153" s="331" t="s">
        <v>76</v>
      </c>
      <c r="H153" s="329"/>
      <c r="I153" s="308"/>
      <c r="J153" s="330"/>
      <c r="K153" s="326"/>
      <c r="L153" s="344"/>
      <c r="M153" s="344"/>
      <c r="N153" s="344"/>
      <c r="O153" s="344"/>
    </row>
    <row r="154" spans="1:15" ht="15">
      <c r="A154" s="42"/>
      <c r="B154" s="42"/>
      <c r="C154" s="24"/>
      <c r="D154" s="298"/>
      <c r="E154" s="320"/>
      <c r="F154" s="295"/>
      <c r="G154" s="332" t="s">
        <v>77</v>
      </c>
      <c r="H154" s="296"/>
      <c r="I154" s="74"/>
      <c r="J154" s="297"/>
      <c r="K154" s="327"/>
      <c r="L154" s="344"/>
      <c r="M154" s="344"/>
      <c r="N154" s="344"/>
      <c r="O154" s="344"/>
    </row>
    <row r="155" spans="1:15" ht="15">
      <c r="A155" s="76" t="s">
        <v>6</v>
      </c>
      <c r="B155" s="76" t="s">
        <v>7</v>
      </c>
      <c r="C155" s="64" t="s">
        <v>78</v>
      </c>
      <c r="D155" s="298" t="s">
        <v>79</v>
      </c>
      <c r="E155" s="299" t="s">
        <v>82</v>
      </c>
      <c r="F155" s="433" t="s">
        <v>80</v>
      </c>
      <c r="G155" s="299" t="s">
        <v>81</v>
      </c>
      <c r="H155" s="300" t="s">
        <v>82</v>
      </c>
      <c r="I155" s="300"/>
      <c r="J155" s="301" t="s">
        <v>409</v>
      </c>
      <c r="K155" s="299" t="s">
        <v>82</v>
      </c>
      <c r="L155" s="344"/>
      <c r="M155" s="344"/>
      <c r="N155" s="344"/>
      <c r="O155" s="344"/>
    </row>
    <row r="156" spans="1:15" ht="15">
      <c r="A156" s="76"/>
      <c r="B156" s="76"/>
      <c r="C156" s="64"/>
      <c r="D156" s="298" t="s">
        <v>377</v>
      </c>
      <c r="E156" s="299" t="s">
        <v>83</v>
      </c>
      <c r="F156" s="434" t="s">
        <v>84</v>
      </c>
      <c r="G156" s="299" t="s">
        <v>85</v>
      </c>
      <c r="H156" s="300" t="s">
        <v>86</v>
      </c>
      <c r="I156" s="300" t="s">
        <v>87</v>
      </c>
      <c r="J156" s="301" t="s">
        <v>410</v>
      </c>
      <c r="K156" s="299" t="s">
        <v>88</v>
      </c>
      <c r="L156" s="344"/>
      <c r="M156" s="344"/>
      <c r="N156" s="344"/>
      <c r="O156" s="344"/>
    </row>
    <row r="157" spans="1:15" ht="15">
      <c r="A157" s="79"/>
      <c r="B157" s="79"/>
      <c r="C157" s="80"/>
      <c r="D157" s="302" t="s">
        <v>89</v>
      </c>
      <c r="E157" s="303"/>
      <c r="F157" s="435"/>
      <c r="G157" s="303" t="s">
        <v>90</v>
      </c>
      <c r="H157" s="303"/>
      <c r="I157" s="304"/>
      <c r="J157" s="304" t="s">
        <v>91</v>
      </c>
      <c r="K157" s="305"/>
      <c r="L157" s="344"/>
      <c r="M157" s="344"/>
      <c r="N157" s="344"/>
      <c r="O157" s="344"/>
    </row>
    <row r="158" spans="1:15" ht="15">
      <c r="A158" s="13">
        <v>1</v>
      </c>
      <c r="B158" s="13">
        <v>2</v>
      </c>
      <c r="C158" s="80">
        <v>3</v>
      </c>
      <c r="D158" s="171">
        <v>4</v>
      </c>
      <c r="E158" s="303">
        <v>5</v>
      </c>
      <c r="F158" s="171">
        <v>6</v>
      </c>
      <c r="G158" s="171">
        <v>7</v>
      </c>
      <c r="H158" s="171">
        <v>8</v>
      </c>
      <c r="I158" s="171">
        <v>9</v>
      </c>
      <c r="J158" s="171">
        <v>10</v>
      </c>
      <c r="K158" s="303">
        <v>11</v>
      </c>
      <c r="L158" s="344"/>
      <c r="M158" s="344"/>
      <c r="N158" s="344"/>
      <c r="O158" s="344"/>
    </row>
    <row r="159" spans="1:28" s="394" customFormat="1" ht="15">
      <c r="A159" s="33">
        <v>854</v>
      </c>
      <c r="B159" s="33"/>
      <c r="C159" s="29" t="s">
        <v>68</v>
      </c>
      <c r="D159" s="49">
        <f aca="true" t="shared" si="0" ref="D159:I159">D160+D163+D166+D170+D174+D179+D172</f>
        <v>6313937</v>
      </c>
      <c r="E159" s="49">
        <f t="shared" si="0"/>
        <v>6313937</v>
      </c>
      <c r="F159" s="49">
        <f t="shared" si="0"/>
        <v>2257542</v>
      </c>
      <c r="G159" s="49">
        <f t="shared" si="0"/>
        <v>397668</v>
      </c>
      <c r="H159" s="49">
        <f t="shared" si="0"/>
        <v>2294539</v>
      </c>
      <c r="I159" s="49">
        <f t="shared" si="0"/>
        <v>1364188</v>
      </c>
      <c r="J159" s="114"/>
      <c r="K159" s="119"/>
      <c r="L159" s="343"/>
      <c r="M159" s="343"/>
      <c r="N159" s="343"/>
      <c r="O159" s="343"/>
      <c r="P159" s="343"/>
      <c r="Q159" s="343"/>
      <c r="R159" s="343"/>
      <c r="S159" s="343"/>
      <c r="T159" s="343"/>
      <c r="U159" s="343"/>
      <c r="V159" s="343"/>
      <c r="W159" s="343"/>
      <c r="X159" s="343"/>
      <c r="Y159" s="343"/>
      <c r="Z159" s="343"/>
      <c r="AA159" s="343"/>
      <c r="AB159" s="343"/>
    </row>
    <row r="160" spans="1:28" s="470" customFormat="1" ht="15">
      <c r="A160" s="30"/>
      <c r="B160" s="39">
        <v>85403</v>
      </c>
      <c r="C160" s="31" t="s">
        <v>69</v>
      </c>
      <c r="D160" s="23">
        <f>D161+D162</f>
        <v>1075454</v>
      </c>
      <c r="E160" s="469">
        <f>F160+G160+H160+I160</f>
        <v>1075454</v>
      </c>
      <c r="F160" s="469">
        <v>655820</v>
      </c>
      <c r="G160" s="469">
        <v>118706</v>
      </c>
      <c r="H160" s="469">
        <v>300928</v>
      </c>
      <c r="I160" s="469"/>
      <c r="J160" s="94"/>
      <c r="K160" s="94"/>
      <c r="L160" s="344"/>
      <c r="M160" s="344"/>
      <c r="N160" s="344"/>
      <c r="O160" s="344"/>
      <c r="P160" s="344"/>
      <c r="Q160" s="344"/>
      <c r="R160" s="344"/>
      <c r="S160" s="344"/>
      <c r="T160" s="344"/>
      <c r="U160" s="344"/>
      <c r="V160" s="344"/>
      <c r="W160" s="344"/>
      <c r="X160" s="344"/>
      <c r="Y160" s="344"/>
      <c r="Z160" s="344"/>
      <c r="AA160" s="344"/>
      <c r="AB160" s="344"/>
    </row>
    <row r="161" spans="1:15" ht="15">
      <c r="A161" s="95"/>
      <c r="B161" s="321"/>
      <c r="C161" s="96" t="s">
        <v>104</v>
      </c>
      <c r="D161" s="27">
        <v>1075454</v>
      </c>
      <c r="E161" s="27">
        <f>F161+G161+H161</f>
        <v>1075454</v>
      </c>
      <c r="F161" s="27">
        <v>655820</v>
      </c>
      <c r="G161" s="27">
        <v>118706</v>
      </c>
      <c r="H161" s="27">
        <v>300928</v>
      </c>
      <c r="I161" s="27"/>
      <c r="J161" s="115"/>
      <c r="K161" s="360"/>
      <c r="L161" s="293"/>
      <c r="M161" s="293"/>
      <c r="N161" s="293"/>
      <c r="O161" s="293"/>
    </row>
    <row r="162" spans="1:15" ht="15">
      <c r="A162" s="95"/>
      <c r="B162" s="342"/>
      <c r="C162" s="96"/>
      <c r="D162" s="27"/>
      <c r="E162" s="27"/>
      <c r="F162" s="27"/>
      <c r="G162" s="27"/>
      <c r="H162" s="27"/>
      <c r="I162" s="27"/>
      <c r="J162" s="318"/>
      <c r="K162" s="360"/>
      <c r="L162" s="293"/>
      <c r="M162" s="293"/>
      <c r="N162" s="293"/>
      <c r="O162" s="293"/>
    </row>
    <row r="163" spans="1:15" ht="15">
      <c r="A163" s="34"/>
      <c r="B163" s="39">
        <v>85406</v>
      </c>
      <c r="C163" s="31" t="s">
        <v>130</v>
      </c>
      <c r="D163" s="23">
        <f>D164+D165</f>
        <v>806485</v>
      </c>
      <c r="E163" s="23">
        <f>E164+E165</f>
        <v>806485</v>
      </c>
      <c r="F163" s="23">
        <f>F164+F165</f>
        <v>571677</v>
      </c>
      <c r="G163" s="23">
        <f>G164+G165</f>
        <v>100833</v>
      </c>
      <c r="H163" s="23">
        <f>H164+H165</f>
        <v>133975</v>
      </c>
      <c r="I163" s="23"/>
      <c r="J163" s="85"/>
      <c r="K163" s="360"/>
      <c r="L163" s="293"/>
      <c r="M163" s="293"/>
      <c r="N163" s="293"/>
      <c r="O163" s="293"/>
    </row>
    <row r="164" spans="1:15" ht="15">
      <c r="A164" s="95"/>
      <c r="B164" s="321"/>
      <c r="C164" s="96" t="s">
        <v>131</v>
      </c>
      <c r="D164" s="27">
        <v>366397</v>
      </c>
      <c r="E164" s="27">
        <f>F164+G164+H164</f>
        <v>366397</v>
      </c>
      <c r="F164" s="27">
        <v>257622</v>
      </c>
      <c r="G164" s="27">
        <v>48010</v>
      </c>
      <c r="H164" s="27">
        <v>60765</v>
      </c>
      <c r="I164" s="27"/>
      <c r="J164" s="115"/>
      <c r="K164" s="104"/>
      <c r="L164" s="343"/>
      <c r="M164" s="343"/>
      <c r="N164" s="343"/>
      <c r="O164" s="343"/>
    </row>
    <row r="165" spans="1:15" ht="15">
      <c r="A165" s="95"/>
      <c r="B165" s="342"/>
      <c r="C165" s="96" t="s">
        <v>132</v>
      </c>
      <c r="D165" s="27">
        <v>440088</v>
      </c>
      <c r="E165" s="27">
        <f>F165+G165+H165</f>
        <v>440088</v>
      </c>
      <c r="F165" s="27">
        <v>314055</v>
      </c>
      <c r="G165" s="27">
        <v>52823</v>
      </c>
      <c r="H165" s="27">
        <v>73210</v>
      </c>
      <c r="I165" s="27"/>
      <c r="J165" s="115"/>
      <c r="K165" s="94"/>
      <c r="L165" s="344"/>
      <c r="M165" s="344"/>
      <c r="N165" s="344"/>
      <c r="O165" s="344"/>
    </row>
    <row r="166" spans="1:15" ht="15">
      <c r="A166" s="34"/>
      <c r="B166" s="39">
        <v>85410</v>
      </c>
      <c r="C166" s="31" t="s">
        <v>133</v>
      </c>
      <c r="D166" s="23">
        <f>D167+D168</f>
        <v>1066127</v>
      </c>
      <c r="E166" s="23">
        <f>E167+E168</f>
        <v>1066127</v>
      </c>
      <c r="F166" s="23">
        <f>F167+F168</f>
        <v>414164</v>
      </c>
      <c r="G166" s="23">
        <f>G167+G168</f>
        <v>73565</v>
      </c>
      <c r="H166" s="23">
        <f>H167+H168</f>
        <v>578398</v>
      </c>
      <c r="I166" s="23"/>
      <c r="J166" s="85"/>
      <c r="K166" s="115"/>
      <c r="L166" s="346"/>
      <c r="M166" s="346"/>
      <c r="N166" s="346"/>
      <c r="O166" s="346"/>
    </row>
    <row r="167" spans="1:15" ht="15">
      <c r="A167" s="95"/>
      <c r="B167" s="321"/>
      <c r="C167" s="96" t="s">
        <v>112</v>
      </c>
      <c r="D167" s="27">
        <v>939128</v>
      </c>
      <c r="E167" s="27">
        <f>F167+G167+H167</f>
        <v>939128</v>
      </c>
      <c r="F167" s="27">
        <v>386100</v>
      </c>
      <c r="G167" s="27">
        <v>68687</v>
      </c>
      <c r="H167" s="27">
        <v>484341</v>
      </c>
      <c r="I167" s="27"/>
      <c r="J167" s="115"/>
      <c r="K167" s="94"/>
      <c r="L167" s="344"/>
      <c r="M167" s="344"/>
      <c r="N167" s="344"/>
      <c r="O167" s="344"/>
    </row>
    <row r="168" spans="1:15" ht="15">
      <c r="A168" s="95"/>
      <c r="B168" s="321"/>
      <c r="C168" s="96" t="s">
        <v>134</v>
      </c>
      <c r="D168" s="27">
        <v>126999</v>
      </c>
      <c r="E168" s="27">
        <f>F168+G168+H168</f>
        <v>126999</v>
      </c>
      <c r="F168" s="27">
        <v>28064</v>
      </c>
      <c r="G168" s="27">
        <v>4878</v>
      </c>
      <c r="H168" s="27">
        <v>94057</v>
      </c>
      <c r="I168" s="27"/>
      <c r="J168" s="115"/>
      <c r="K168" s="115"/>
      <c r="L168" s="346"/>
      <c r="M168" s="346"/>
      <c r="N168" s="346"/>
      <c r="O168" s="346"/>
    </row>
    <row r="169" spans="1:15" ht="15">
      <c r="A169" s="95"/>
      <c r="B169" s="342"/>
      <c r="C169" s="96" t="s">
        <v>135</v>
      </c>
      <c r="D169" s="27">
        <v>0</v>
      </c>
      <c r="E169" s="27"/>
      <c r="F169" s="27"/>
      <c r="G169" s="27"/>
      <c r="H169" s="27"/>
      <c r="I169" s="27">
        <v>0</v>
      </c>
      <c r="J169" s="115"/>
      <c r="K169" s="115"/>
      <c r="L169" s="346"/>
      <c r="M169" s="346"/>
      <c r="N169" s="346"/>
      <c r="O169" s="346"/>
    </row>
    <row r="170" spans="1:15" ht="15">
      <c r="A170" s="34"/>
      <c r="B170" s="39">
        <v>85411</v>
      </c>
      <c r="C170" s="31" t="s">
        <v>73</v>
      </c>
      <c r="D170" s="23">
        <v>1207032</v>
      </c>
      <c r="E170" s="23">
        <v>1207032</v>
      </c>
      <c r="F170" s="23">
        <v>606635</v>
      </c>
      <c r="G170" s="23">
        <v>104564</v>
      </c>
      <c r="H170" s="23">
        <v>495833</v>
      </c>
      <c r="I170" s="23"/>
      <c r="J170" s="85"/>
      <c r="K170" s="115"/>
      <c r="L170" s="344"/>
      <c r="M170" s="344"/>
      <c r="N170" s="344"/>
      <c r="O170" s="344"/>
    </row>
    <row r="171" spans="1:15" ht="15">
      <c r="A171" s="95"/>
      <c r="B171" s="342"/>
      <c r="C171" s="96" t="s">
        <v>134</v>
      </c>
      <c r="D171" s="27">
        <v>1207032</v>
      </c>
      <c r="E171" s="27">
        <f>F171+G171+H171</f>
        <v>1207032</v>
      </c>
      <c r="F171" s="27">
        <v>606635</v>
      </c>
      <c r="G171" s="27">
        <v>104564</v>
      </c>
      <c r="H171" s="27">
        <v>495833</v>
      </c>
      <c r="I171" s="27"/>
      <c r="J171" s="115"/>
      <c r="K171" s="115"/>
      <c r="L171" s="346"/>
      <c r="M171" s="346"/>
      <c r="N171" s="346"/>
      <c r="O171" s="346"/>
    </row>
    <row r="172" spans="1:28" s="470" customFormat="1" ht="15">
      <c r="A172" s="34"/>
      <c r="B172" s="39">
        <v>85420</v>
      </c>
      <c r="C172" s="31" t="s">
        <v>501</v>
      </c>
      <c r="D172" s="23">
        <f>D173</f>
        <v>1364188</v>
      </c>
      <c r="E172" s="23">
        <f>E173</f>
        <v>1364188</v>
      </c>
      <c r="F172" s="23"/>
      <c r="G172" s="469"/>
      <c r="H172" s="469"/>
      <c r="I172" s="23">
        <f>I173</f>
        <v>1364188</v>
      </c>
      <c r="J172" s="94"/>
      <c r="K172" s="94"/>
      <c r="L172" s="344"/>
      <c r="M172" s="344"/>
      <c r="N172" s="344"/>
      <c r="O172" s="344"/>
      <c r="P172" s="344"/>
      <c r="Q172" s="344"/>
      <c r="R172" s="344"/>
      <c r="S172" s="344"/>
      <c r="T172" s="344"/>
      <c r="U172" s="344"/>
      <c r="V172" s="344"/>
      <c r="W172" s="344"/>
      <c r="X172" s="344"/>
      <c r="Y172" s="344"/>
      <c r="Z172" s="344"/>
      <c r="AA172" s="344"/>
      <c r="AB172" s="344"/>
    </row>
    <row r="173" spans="1:15" ht="15">
      <c r="A173" s="95"/>
      <c r="B173" s="342"/>
      <c r="C173" s="96" t="s">
        <v>320</v>
      </c>
      <c r="D173" s="27">
        <v>1364188</v>
      </c>
      <c r="E173" s="27">
        <v>1364188</v>
      </c>
      <c r="F173" s="27"/>
      <c r="G173" s="27"/>
      <c r="H173" s="27"/>
      <c r="I173" s="27">
        <v>1364188</v>
      </c>
      <c r="J173" s="318"/>
      <c r="K173" s="360"/>
      <c r="L173" s="293"/>
      <c r="M173" s="293"/>
      <c r="N173" s="293"/>
      <c r="O173" s="293"/>
    </row>
    <row r="174" spans="1:15" ht="15">
      <c r="A174" s="34"/>
      <c r="B174" s="39">
        <v>85446</v>
      </c>
      <c r="C174" s="31" t="s">
        <v>136</v>
      </c>
      <c r="D174" s="23">
        <f>SUM(D175:D178)</f>
        <v>3547</v>
      </c>
      <c r="E174" s="23">
        <f>SUM(E175:E178)</f>
        <v>3547</v>
      </c>
      <c r="F174" s="23"/>
      <c r="G174" s="23"/>
      <c r="H174" s="23">
        <f>SUM(H175:H178)</f>
        <v>3547</v>
      </c>
      <c r="I174" s="23"/>
      <c r="J174" s="317"/>
      <c r="K174" s="126"/>
      <c r="L174" s="346"/>
      <c r="M174" s="346"/>
      <c r="N174" s="346"/>
      <c r="O174" s="346"/>
    </row>
    <row r="175" spans="1:15" ht="15">
      <c r="A175" s="95"/>
      <c r="B175" s="321"/>
      <c r="C175" s="96" t="s">
        <v>131</v>
      </c>
      <c r="D175" s="27">
        <v>906</v>
      </c>
      <c r="E175" s="27">
        <v>906</v>
      </c>
      <c r="F175" s="27"/>
      <c r="G175" s="27"/>
      <c r="H175" s="27">
        <v>906</v>
      </c>
      <c r="I175" s="27"/>
      <c r="J175" s="115"/>
      <c r="K175" s="317"/>
      <c r="L175" s="346"/>
      <c r="M175" s="346"/>
      <c r="N175" s="346"/>
      <c r="O175" s="346"/>
    </row>
    <row r="176" spans="1:15" ht="15">
      <c r="A176" s="95"/>
      <c r="B176" s="321"/>
      <c r="C176" s="96" t="s">
        <v>132</v>
      </c>
      <c r="D176" s="27">
        <v>1192</v>
      </c>
      <c r="E176" s="27">
        <v>1192</v>
      </c>
      <c r="F176" s="27"/>
      <c r="G176" s="27"/>
      <c r="H176" s="27">
        <v>1192</v>
      </c>
      <c r="I176" s="27"/>
      <c r="J176" s="115"/>
      <c r="K176" s="126"/>
      <c r="L176" s="346"/>
      <c r="M176" s="346"/>
      <c r="N176" s="346"/>
      <c r="O176" s="346"/>
    </row>
    <row r="177" spans="1:11" ht="15">
      <c r="A177" s="64"/>
      <c r="B177" s="361"/>
      <c r="C177" s="96" t="s">
        <v>134</v>
      </c>
      <c r="D177" s="27">
        <v>384</v>
      </c>
      <c r="E177" s="27">
        <v>384</v>
      </c>
      <c r="F177" s="27"/>
      <c r="G177" s="27"/>
      <c r="H177" s="27">
        <v>384</v>
      </c>
      <c r="I177" s="27"/>
      <c r="J177" s="115"/>
      <c r="K177" s="317"/>
    </row>
    <row r="178" spans="1:11" ht="15">
      <c r="A178" s="64"/>
      <c r="B178" s="465"/>
      <c r="C178" s="96" t="s">
        <v>117</v>
      </c>
      <c r="D178" s="27">
        <v>1065</v>
      </c>
      <c r="E178" s="27">
        <v>1065</v>
      </c>
      <c r="F178" s="27"/>
      <c r="G178" s="27"/>
      <c r="H178" s="27">
        <v>1065</v>
      </c>
      <c r="I178" s="27"/>
      <c r="J178" s="115"/>
      <c r="K178" s="126"/>
    </row>
    <row r="179" spans="1:15" ht="15">
      <c r="A179" s="34"/>
      <c r="B179" s="39">
        <v>85495</v>
      </c>
      <c r="C179" s="31" t="s">
        <v>118</v>
      </c>
      <c r="D179" s="23">
        <v>791104</v>
      </c>
      <c r="E179" s="23">
        <v>791104</v>
      </c>
      <c r="F179" s="23">
        <v>9246</v>
      </c>
      <c r="G179" s="23"/>
      <c r="H179" s="23">
        <v>781858</v>
      </c>
      <c r="I179" s="23"/>
      <c r="J179" s="307"/>
      <c r="K179" s="345"/>
      <c r="L179" s="346"/>
      <c r="M179" s="346"/>
      <c r="N179" s="346"/>
      <c r="O179" s="346"/>
    </row>
    <row r="180" spans="1:15" ht="15">
      <c r="A180" s="95"/>
      <c r="B180" s="321"/>
      <c r="C180" s="96" t="s">
        <v>104</v>
      </c>
      <c r="D180" s="27">
        <v>8550</v>
      </c>
      <c r="E180" s="27">
        <v>8550</v>
      </c>
      <c r="F180" s="27"/>
      <c r="G180" s="27"/>
      <c r="H180" s="27">
        <v>8550</v>
      </c>
      <c r="I180" s="27"/>
      <c r="J180" s="115"/>
      <c r="K180" s="126"/>
      <c r="L180" s="346"/>
      <c r="M180" s="346"/>
      <c r="N180" s="346"/>
      <c r="O180" s="346"/>
    </row>
    <row r="181" spans="1:15" ht="15">
      <c r="A181" s="95"/>
      <c r="B181" s="321"/>
      <c r="C181" s="96" t="s">
        <v>131</v>
      </c>
      <c r="D181" s="27">
        <v>2521</v>
      </c>
      <c r="E181" s="27">
        <v>2521</v>
      </c>
      <c r="F181" s="27"/>
      <c r="G181" s="27"/>
      <c r="H181" s="27">
        <v>2521</v>
      </c>
      <c r="I181" s="27"/>
      <c r="J181" s="115"/>
      <c r="K181" s="126"/>
      <c r="L181" s="346"/>
      <c r="M181" s="346"/>
      <c r="N181" s="346"/>
      <c r="O181" s="346"/>
    </row>
    <row r="182" spans="1:15" ht="15">
      <c r="A182" s="95"/>
      <c r="B182" s="321"/>
      <c r="C182" s="96" t="s">
        <v>132</v>
      </c>
      <c r="D182" s="27">
        <v>616</v>
      </c>
      <c r="E182" s="27">
        <v>616</v>
      </c>
      <c r="F182" s="27"/>
      <c r="G182" s="27"/>
      <c r="H182" s="27">
        <v>616</v>
      </c>
      <c r="I182" s="27"/>
      <c r="J182" s="115"/>
      <c r="K182" s="126"/>
      <c r="L182" s="346"/>
      <c r="M182" s="346"/>
      <c r="N182" s="346"/>
      <c r="O182" s="346"/>
    </row>
    <row r="183" spans="1:15" ht="15">
      <c r="A183" s="95"/>
      <c r="B183" s="321"/>
      <c r="C183" s="116" t="s">
        <v>134</v>
      </c>
      <c r="D183" s="45">
        <v>871</v>
      </c>
      <c r="E183" s="45">
        <v>871</v>
      </c>
      <c r="F183" s="45"/>
      <c r="G183" s="45"/>
      <c r="H183" s="45">
        <v>871</v>
      </c>
      <c r="I183" s="45"/>
      <c r="J183" s="265"/>
      <c r="K183" s="317"/>
      <c r="L183" s="344"/>
      <c r="M183" s="344"/>
      <c r="N183" s="344"/>
      <c r="O183" s="344"/>
    </row>
    <row r="184" spans="1:15" ht="15">
      <c r="A184" s="95"/>
      <c r="B184" s="321"/>
      <c r="C184" s="116" t="s">
        <v>137</v>
      </c>
      <c r="D184" s="45">
        <v>30000</v>
      </c>
      <c r="E184" s="45">
        <v>30000</v>
      </c>
      <c r="F184" s="45"/>
      <c r="G184" s="45"/>
      <c r="H184" s="45">
        <v>30000</v>
      </c>
      <c r="I184" s="45"/>
      <c r="J184" s="265"/>
      <c r="K184" s="317"/>
      <c r="L184" s="344"/>
      <c r="M184" s="344"/>
      <c r="N184" s="344"/>
      <c r="O184" s="344"/>
    </row>
    <row r="185" spans="1:15" ht="15">
      <c r="A185" s="95"/>
      <c r="B185" s="321"/>
      <c r="C185" s="110" t="s">
        <v>408</v>
      </c>
      <c r="D185" s="45">
        <v>9246</v>
      </c>
      <c r="E185" s="45">
        <v>9246</v>
      </c>
      <c r="F185" s="45">
        <v>9246</v>
      </c>
      <c r="G185" s="45"/>
      <c r="H185" s="45">
        <v>0</v>
      </c>
      <c r="I185" s="45"/>
      <c r="J185" s="265"/>
      <c r="K185" s="317"/>
      <c r="L185" s="344"/>
      <c r="M185" s="344"/>
      <c r="N185" s="344"/>
      <c r="O185" s="344"/>
    </row>
    <row r="186" spans="1:15" ht="15">
      <c r="A186" s="101"/>
      <c r="B186" s="342"/>
      <c r="C186" s="97" t="s">
        <v>123</v>
      </c>
      <c r="D186" s="27">
        <v>739300</v>
      </c>
      <c r="E186" s="27">
        <v>739300</v>
      </c>
      <c r="F186" s="27"/>
      <c r="G186" s="27"/>
      <c r="H186" s="27">
        <v>739300</v>
      </c>
      <c r="I186" s="27"/>
      <c r="J186" s="115"/>
      <c r="K186" s="317"/>
      <c r="L186" s="344"/>
      <c r="M186" s="344"/>
      <c r="N186" s="344"/>
      <c r="O186" s="344"/>
    </row>
    <row r="189" ht="15">
      <c r="E189" s="65" t="s">
        <v>550</v>
      </c>
    </row>
    <row r="191" spans="1:11" ht="15">
      <c r="A191" s="59"/>
      <c r="B191" s="38"/>
      <c r="C191" s="38"/>
      <c r="D191" s="294"/>
      <c r="E191" s="319"/>
      <c r="F191" s="328"/>
      <c r="G191" s="331" t="s">
        <v>76</v>
      </c>
      <c r="H191" s="329"/>
      <c r="I191" s="308"/>
      <c r="J191" s="330"/>
      <c r="K191" s="326"/>
    </row>
    <row r="192" spans="1:11" ht="15">
      <c r="A192" s="42"/>
      <c r="B192" s="24"/>
      <c r="C192" s="24"/>
      <c r="D192" s="298"/>
      <c r="E192" s="320"/>
      <c r="F192" s="295"/>
      <c r="G192" s="332" t="s">
        <v>77</v>
      </c>
      <c r="H192" s="296"/>
      <c r="I192" s="74"/>
      <c r="J192" s="297"/>
      <c r="K192" s="327"/>
    </row>
    <row r="193" spans="1:11" ht="15">
      <c r="A193" s="76" t="s">
        <v>6</v>
      </c>
      <c r="B193" s="64" t="s">
        <v>7</v>
      </c>
      <c r="C193" s="64" t="s">
        <v>78</v>
      </c>
      <c r="D193" s="298" t="s">
        <v>79</v>
      </c>
      <c r="E193" s="299" t="s">
        <v>82</v>
      </c>
      <c r="F193" s="433" t="s">
        <v>80</v>
      </c>
      <c r="G193" s="299" t="s">
        <v>81</v>
      </c>
      <c r="H193" s="300" t="s">
        <v>82</v>
      </c>
      <c r="I193" s="300"/>
      <c r="J193" s="301" t="s">
        <v>409</v>
      </c>
      <c r="K193" s="299" t="s">
        <v>82</v>
      </c>
    </row>
    <row r="194" spans="1:11" ht="15">
      <c r="A194" s="76"/>
      <c r="B194" s="64"/>
      <c r="C194" s="64"/>
      <c r="D194" s="298" t="s">
        <v>377</v>
      </c>
      <c r="E194" s="299" t="s">
        <v>83</v>
      </c>
      <c r="F194" s="434" t="s">
        <v>84</v>
      </c>
      <c r="G194" s="299" t="s">
        <v>85</v>
      </c>
      <c r="H194" s="300" t="s">
        <v>86</v>
      </c>
      <c r="I194" s="300" t="s">
        <v>87</v>
      </c>
      <c r="J194" s="301" t="s">
        <v>410</v>
      </c>
      <c r="K194" s="299" t="s">
        <v>88</v>
      </c>
    </row>
    <row r="195" spans="1:11" ht="15">
      <c r="A195" s="79"/>
      <c r="B195" s="80"/>
      <c r="C195" s="80"/>
      <c r="D195" s="302" t="s">
        <v>89</v>
      </c>
      <c r="E195" s="303"/>
      <c r="F195" s="435"/>
      <c r="G195" s="303" t="s">
        <v>90</v>
      </c>
      <c r="H195" s="303"/>
      <c r="I195" s="304"/>
      <c r="J195" s="304" t="s">
        <v>91</v>
      </c>
      <c r="K195" s="305"/>
    </row>
    <row r="196" spans="1:11" ht="15">
      <c r="A196" s="10">
        <v>1</v>
      </c>
      <c r="B196" s="13">
        <v>2</v>
      </c>
      <c r="C196" s="80">
        <v>3</v>
      </c>
      <c r="D196" s="171">
        <v>4</v>
      </c>
      <c r="E196" s="303">
        <v>5</v>
      </c>
      <c r="F196" s="171">
        <v>6</v>
      </c>
      <c r="G196" s="171">
        <v>7</v>
      </c>
      <c r="H196" s="171">
        <v>8</v>
      </c>
      <c r="I196" s="171">
        <v>9</v>
      </c>
      <c r="J196" s="171">
        <v>10</v>
      </c>
      <c r="K196" s="303">
        <v>11</v>
      </c>
    </row>
    <row r="197" spans="1:15" ht="14.25">
      <c r="A197" s="33">
        <v>921</v>
      </c>
      <c r="B197" s="33"/>
      <c r="C197" s="118" t="s">
        <v>138</v>
      </c>
      <c r="D197" s="18">
        <v>16000</v>
      </c>
      <c r="E197" s="18">
        <v>16000</v>
      </c>
      <c r="F197" s="18"/>
      <c r="G197" s="18"/>
      <c r="H197" s="18"/>
      <c r="I197" s="18">
        <v>16000</v>
      </c>
      <c r="J197" s="83"/>
      <c r="K197" s="348"/>
      <c r="L197" s="346"/>
      <c r="M197" s="346"/>
      <c r="N197" s="346"/>
      <c r="O197" s="346"/>
    </row>
    <row r="198" spans="1:15" ht="15">
      <c r="A198" s="30"/>
      <c r="B198" s="39">
        <v>92116</v>
      </c>
      <c r="C198" s="31" t="s">
        <v>139</v>
      </c>
      <c r="D198" s="23">
        <v>16000</v>
      </c>
      <c r="E198" s="23">
        <v>16000</v>
      </c>
      <c r="F198" s="23"/>
      <c r="G198" s="23"/>
      <c r="H198" s="23"/>
      <c r="I198" s="23">
        <v>16000</v>
      </c>
      <c r="J198" s="94"/>
      <c r="K198" s="345"/>
      <c r="L198" s="346"/>
      <c r="M198" s="346"/>
      <c r="N198" s="346"/>
      <c r="O198" s="346"/>
    </row>
    <row r="199" spans="1:28" s="471" customFormat="1" ht="15">
      <c r="A199" s="101"/>
      <c r="B199" s="342"/>
      <c r="C199" s="342" t="s">
        <v>123</v>
      </c>
      <c r="D199" s="165">
        <v>16000</v>
      </c>
      <c r="E199" s="165">
        <v>16000</v>
      </c>
      <c r="F199" s="165"/>
      <c r="G199" s="165"/>
      <c r="H199" s="165"/>
      <c r="I199" s="165">
        <v>16000</v>
      </c>
      <c r="J199" s="102"/>
      <c r="K199" s="345"/>
      <c r="L199" s="346"/>
      <c r="M199" s="346"/>
      <c r="N199" s="346"/>
      <c r="O199" s="346"/>
      <c r="P199" s="346"/>
      <c r="Q199" s="346"/>
      <c r="R199" s="346"/>
      <c r="S199" s="346"/>
      <c r="T199" s="346"/>
      <c r="U199" s="346"/>
      <c r="V199" s="346"/>
      <c r="W199" s="346"/>
      <c r="X199" s="346"/>
      <c r="Y199" s="346"/>
      <c r="Z199" s="346"/>
      <c r="AA199" s="346"/>
      <c r="AB199" s="346"/>
    </row>
    <row r="200" spans="1:15" ht="15">
      <c r="A200" s="17">
        <v>926</v>
      </c>
      <c r="B200" s="33"/>
      <c r="C200" s="29" t="s">
        <v>140</v>
      </c>
      <c r="D200" s="49">
        <v>60900</v>
      </c>
      <c r="E200" s="49">
        <v>60900</v>
      </c>
      <c r="F200" s="49"/>
      <c r="G200" s="49"/>
      <c r="H200" s="49">
        <v>35900</v>
      </c>
      <c r="I200" s="49">
        <v>25000</v>
      </c>
      <c r="J200" s="323"/>
      <c r="K200" s="348"/>
      <c r="L200" s="346"/>
      <c r="M200" s="346"/>
      <c r="N200" s="346"/>
      <c r="O200" s="346"/>
    </row>
    <row r="201" spans="1:15" ht="15">
      <c r="A201" s="30"/>
      <c r="B201" s="39">
        <v>92695</v>
      </c>
      <c r="C201" s="31" t="s">
        <v>141</v>
      </c>
      <c r="D201" s="23">
        <v>60900</v>
      </c>
      <c r="E201" s="23">
        <v>60900</v>
      </c>
      <c r="F201" s="23"/>
      <c r="G201" s="23"/>
      <c r="H201" s="23">
        <v>35900</v>
      </c>
      <c r="I201" s="23">
        <v>25000</v>
      </c>
      <c r="J201" s="307"/>
      <c r="K201" s="345"/>
      <c r="L201" s="346"/>
      <c r="M201" s="346"/>
      <c r="N201" s="346"/>
      <c r="O201" s="346"/>
    </row>
    <row r="202" spans="1:28" s="471" customFormat="1" ht="15">
      <c r="A202" s="101"/>
      <c r="B202" s="342"/>
      <c r="C202" s="342" t="s">
        <v>123</v>
      </c>
      <c r="D202" s="165">
        <v>60900</v>
      </c>
      <c r="E202" s="165">
        <v>60900</v>
      </c>
      <c r="F202" s="165"/>
      <c r="G202" s="165"/>
      <c r="H202" s="165">
        <v>35900</v>
      </c>
      <c r="I202" s="165">
        <v>25000</v>
      </c>
      <c r="J202" s="432"/>
      <c r="K202" s="432"/>
      <c r="L202" s="346"/>
      <c r="M202" s="346"/>
      <c r="N202" s="346"/>
      <c r="O202" s="346"/>
      <c r="P202" s="346"/>
      <c r="Q202" s="346"/>
      <c r="R202" s="346"/>
      <c r="S202" s="346"/>
      <c r="T202" s="346"/>
      <c r="U202" s="346"/>
      <c r="V202" s="346"/>
      <c r="W202" s="346"/>
      <c r="X202" s="346"/>
      <c r="Y202" s="346"/>
      <c r="Z202" s="346"/>
      <c r="AA202" s="346"/>
      <c r="AB202" s="346"/>
    </row>
    <row r="203" spans="1:15" ht="15">
      <c r="A203" s="29"/>
      <c r="B203" s="29"/>
      <c r="C203" s="29" t="s">
        <v>142</v>
      </c>
      <c r="D203" s="324">
        <f aca="true" t="shared" si="1" ref="D203:J203">SUM(D11+D13+D16+D20+D23+D27+D47+D52+D54+D58+D106+D122+D138+D159+D197+D200)</f>
        <v>50040602</v>
      </c>
      <c r="E203" s="324">
        <f t="shared" si="1"/>
        <v>42088130</v>
      </c>
      <c r="F203" s="324">
        <f t="shared" si="1"/>
        <v>21539439</v>
      </c>
      <c r="G203" s="324">
        <f t="shared" si="1"/>
        <v>3392007</v>
      </c>
      <c r="H203" s="324">
        <f t="shared" si="1"/>
        <v>14156413</v>
      </c>
      <c r="I203" s="324">
        <f t="shared" si="1"/>
        <v>2332196</v>
      </c>
      <c r="J203" s="324">
        <f t="shared" si="1"/>
        <v>668075</v>
      </c>
      <c r="K203" s="324">
        <v>7952472</v>
      </c>
      <c r="L203" s="344"/>
      <c r="M203" s="344"/>
      <c r="N203" s="344"/>
      <c r="O203" s="344"/>
    </row>
    <row r="212" spans="10:11" ht="15">
      <c r="J212" s="6"/>
      <c r="K212" s="6"/>
    </row>
    <row r="214" ht="15">
      <c r="D214" s="15"/>
    </row>
    <row r="215" ht="15">
      <c r="D215" s="69"/>
    </row>
    <row r="216" ht="15">
      <c r="H216" s="272"/>
    </row>
    <row r="218" ht="15">
      <c r="E218" s="122"/>
    </row>
    <row r="220" ht="15">
      <c r="D220" s="15"/>
    </row>
    <row r="224" ht="15">
      <c r="D224" s="69"/>
    </row>
    <row r="226" spans="4:15" ht="15">
      <c r="D226" s="69"/>
      <c r="E226" s="65" t="s">
        <v>551</v>
      </c>
      <c r="K226" s="343"/>
      <c r="L226" s="343"/>
      <c r="M226" s="343"/>
      <c r="N226" s="343"/>
      <c r="O226" s="343"/>
    </row>
    <row r="227" ht="15">
      <c r="D227" s="69"/>
    </row>
    <row r="228" spans="8:15" ht="15">
      <c r="H228" s="272"/>
      <c r="K228" s="344"/>
      <c r="L228" s="344"/>
      <c r="M228" s="344"/>
      <c r="N228" s="344"/>
      <c r="O228" s="344"/>
    </row>
    <row r="229" spans="11:15" ht="15">
      <c r="K229" s="344"/>
      <c r="L229" s="344"/>
      <c r="M229" s="344"/>
      <c r="N229" s="344"/>
      <c r="O229" s="344"/>
    </row>
    <row r="230" spans="11:15" ht="15">
      <c r="K230" s="346"/>
      <c r="L230" s="346"/>
      <c r="M230" s="346"/>
      <c r="N230" s="346"/>
      <c r="O230" s="346"/>
    </row>
    <row r="231" spans="11:15" ht="15">
      <c r="K231" s="346"/>
      <c r="L231" s="346"/>
      <c r="M231" s="346"/>
      <c r="N231" s="346"/>
      <c r="O231" s="346"/>
    </row>
    <row r="232" spans="11:15" ht="15">
      <c r="K232" s="346"/>
      <c r="L232" s="346"/>
      <c r="M232" s="346"/>
      <c r="N232" s="346"/>
      <c r="O232" s="346"/>
    </row>
    <row r="233" spans="11:15" ht="15">
      <c r="K233" s="346"/>
      <c r="L233" s="346"/>
      <c r="M233" s="346"/>
      <c r="N233" s="346"/>
      <c r="O233" s="346"/>
    </row>
    <row r="234" spans="11:15" ht="15">
      <c r="K234" s="344"/>
      <c r="L234" s="344"/>
      <c r="M234" s="344"/>
      <c r="N234" s="344"/>
      <c r="O234" s="344"/>
    </row>
    <row r="235" spans="11:15" ht="15">
      <c r="K235" s="346"/>
      <c r="L235" s="346"/>
      <c r="M235" s="346"/>
      <c r="N235" s="346"/>
      <c r="O235" s="346"/>
    </row>
    <row r="236" spans="11:15" ht="15">
      <c r="K236" s="346"/>
      <c r="L236" s="346"/>
      <c r="M236" s="346"/>
      <c r="N236" s="346"/>
      <c r="O236" s="346"/>
    </row>
    <row r="237" spans="11:15" ht="15">
      <c r="K237" s="346"/>
      <c r="L237" s="346"/>
      <c r="M237" s="346"/>
      <c r="N237" s="346"/>
      <c r="O237" s="346"/>
    </row>
    <row r="238" spans="11:15" ht="15">
      <c r="K238" s="346"/>
      <c r="L238" s="346"/>
      <c r="M238" s="346"/>
      <c r="N238" s="346"/>
      <c r="O238" s="346"/>
    </row>
    <row r="239" spans="11:15" ht="15">
      <c r="K239" s="346"/>
      <c r="L239" s="346"/>
      <c r="M239" s="346"/>
      <c r="N239" s="346"/>
      <c r="O239" s="346"/>
    </row>
    <row r="240" spans="11:15" ht="15">
      <c r="K240" s="346"/>
      <c r="L240" s="346"/>
      <c r="M240" s="346"/>
      <c r="N240" s="346"/>
      <c r="O240" s="346"/>
    </row>
    <row r="250" spans="2:5" ht="15">
      <c r="B250" s="1"/>
      <c r="C250" s="1"/>
      <c r="D250" s="2"/>
      <c r="E250" s="3"/>
    </row>
    <row r="251" spans="2:5" ht="15">
      <c r="B251" s="1"/>
      <c r="C251" s="1"/>
      <c r="D251" s="2"/>
      <c r="E251" s="3"/>
    </row>
    <row r="252" spans="2:15" ht="15">
      <c r="B252" s="1"/>
      <c r="C252" s="1"/>
      <c r="D252" s="2"/>
      <c r="E252" s="3"/>
      <c r="K252" s="344"/>
      <c r="L252" s="344"/>
      <c r="M252" s="344"/>
      <c r="N252" s="344"/>
      <c r="O252" s="344"/>
    </row>
    <row r="253" spans="2:15" ht="15">
      <c r="B253" s="1"/>
      <c r="C253" s="1"/>
      <c r="D253" s="69"/>
      <c r="K253" s="346"/>
      <c r="L253" s="346"/>
      <c r="M253" s="346"/>
      <c r="N253" s="346"/>
      <c r="O253" s="346"/>
    </row>
    <row r="254" spans="2:15" ht="15">
      <c r="B254" s="1"/>
      <c r="D254" s="69"/>
      <c r="K254" s="346"/>
      <c r="L254" s="346"/>
      <c r="M254" s="346"/>
      <c r="N254" s="346"/>
      <c r="O254" s="346"/>
    </row>
    <row r="255" spans="2:15" ht="15">
      <c r="B255" s="1"/>
      <c r="D255" s="7"/>
      <c r="K255" s="346"/>
      <c r="L255" s="346"/>
      <c r="M255" s="346"/>
      <c r="N255" s="346"/>
      <c r="O255" s="346"/>
    </row>
    <row r="256" spans="2:15" ht="15">
      <c r="B256" s="1"/>
      <c r="D256" s="7"/>
      <c r="K256" s="346"/>
      <c r="L256" s="346"/>
      <c r="M256" s="346"/>
      <c r="N256" s="346"/>
      <c r="O256" s="346"/>
    </row>
    <row r="257" spans="4:15" ht="15">
      <c r="D257" s="7"/>
      <c r="K257" s="346"/>
      <c r="L257" s="346"/>
      <c r="M257" s="346"/>
      <c r="N257" s="346"/>
      <c r="O257" s="346"/>
    </row>
    <row r="258" spans="11:15" ht="15">
      <c r="K258" s="346"/>
      <c r="L258" s="346"/>
      <c r="M258" s="346"/>
      <c r="N258" s="346"/>
      <c r="O258" s="346"/>
    </row>
    <row r="259" spans="11:15" ht="15">
      <c r="K259" s="346"/>
      <c r="L259" s="346"/>
      <c r="M259" s="346"/>
      <c r="N259" s="346"/>
      <c r="O259" s="346"/>
    </row>
    <row r="272" ht="15">
      <c r="D272" s="15"/>
    </row>
    <row r="276" spans="2:5" ht="15">
      <c r="B276" s="1"/>
      <c r="C276" s="1"/>
      <c r="D276" s="2"/>
      <c r="E276" s="3"/>
    </row>
    <row r="277" spans="2:5" ht="15">
      <c r="B277" s="1"/>
      <c r="C277" s="1"/>
      <c r="D277" s="2"/>
      <c r="E277" s="3"/>
    </row>
    <row r="278" spans="2:5" ht="15">
      <c r="B278" s="1"/>
      <c r="C278" s="1"/>
      <c r="D278" s="2"/>
      <c r="E278" s="3"/>
    </row>
    <row r="279" spans="2:4" ht="15">
      <c r="B279" s="1"/>
      <c r="C279" s="1"/>
      <c r="D279" s="2"/>
    </row>
    <row r="280" spans="2:4" ht="15">
      <c r="B280" s="1"/>
      <c r="D280" s="69"/>
    </row>
    <row r="281" spans="2:4" ht="15">
      <c r="B281" s="1"/>
      <c r="D281" s="69"/>
    </row>
    <row r="282" spans="2:4" ht="15">
      <c r="B282" s="1"/>
      <c r="D282" s="7"/>
    </row>
    <row r="283" spans="4:15" ht="15">
      <c r="D283" s="7"/>
      <c r="K283" s="344"/>
      <c r="L283" s="344"/>
      <c r="M283" s="344"/>
      <c r="N283" s="344"/>
      <c r="O283" s="344"/>
    </row>
    <row r="284" spans="4:15" ht="15">
      <c r="D284" s="7"/>
      <c r="K284" s="346"/>
      <c r="L284" s="346"/>
      <c r="M284" s="346"/>
      <c r="N284" s="346"/>
      <c r="O284" s="346"/>
    </row>
    <row r="285" spans="11:15" ht="15">
      <c r="K285" s="344"/>
      <c r="L285" s="344"/>
      <c r="M285" s="344"/>
      <c r="N285" s="344"/>
      <c r="O285" s="344"/>
    </row>
    <row r="286" spans="11:15" ht="15">
      <c r="K286" s="346"/>
      <c r="L286" s="346"/>
      <c r="M286" s="346"/>
      <c r="N286" s="346"/>
      <c r="O286" s="346"/>
    </row>
    <row r="287" spans="11:15" ht="15">
      <c r="K287" s="349"/>
      <c r="L287" s="349"/>
      <c r="M287" s="349"/>
      <c r="N287" s="349"/>
      <c r="O287" s="349"/>
    </row>
    <row r="288" spans="11:15" ht="15">
      <c r="K288" s="349"/>
      <c r="L288" s="349"/>
      <c r="M288" s="349"/>
      <c r="N288" s="349"/>
      <c r="O288" s="349"/>
    </row>
    <row r="289" spans="11:15" ht="15">
      <c r="K289" s="343"/>
      <c r="L289" s="343"/>
      <c r="M289" s="343"/>
      <c r="N289" s="343"/>
      <c r="O289" s="343"/>
    </row>
    <row r="296" spans="1:10" ht="15">
      <c r="A296" s="66"/>
      <c r="B296" s="66"/>
      <c r="C296" s="66"/>
      <c r="D296" s="15"/>
      <c r="E296" s="67"/>
      <c r="F296" s="67"/>
      <c r="G296" s="67"/>
      <c r="H296" s="67"/>
      <c r="I296" s="67"/>
      <c r="J296" s="325"/>
    </row>
    <row r="327" spans="11:15" ht="15">
      <c r="K327" s="346"/>
      <c r="L327" s="346"/>
      <c r="M327" s="346"/>
      <c r="N327" s="346"/>
      <c r="O327" s="346"/>
    </row>
    <row r="336" spans="11:15" ht="15">
      <c r="K336" s="346"/>
      <c r="L336" s="346"/>
      <c r="M336" s="346"/>
      <c r="N336" s="346"/>
      <c r="O336" s="346"/>
    </row>
    <row r="338" spans="11:15" ht="15">
      <c r="K338" s="293"/>
      <c r="L338" s="293"/>
      <c r="M338" s="293"/>
      <c r="N338" s="293"/>
      <c r="O338" s="293"/>
    </row>
    <row r="339" spans="11:15" ht="15">
      <c r="K339" s="293"/>
      <c r="L339" s="293"/>
      <c r="M339" s="293"/>
      <c r="N339" s="293"/>
      <c r="O339" s="293"/>
    </row>
    <row r="343" spans="11:15" ht="15">
      <c r="K343" s="293"/>
      <c r="L343" s="293"/>
      <c r="M343" s="293"/>
      <c r="N343" s="293"/>
      <c r="O343" s="293"/>
    </row>
    <row r="422" spans="11:15" ht="15">
      <c r="K422" s="343"/>
      <c r="L422" s="343"/>
      <c r="M422" s="343"/>
      <c r="N422" s="343"/>
      <c r="O422" s="343"/>
    </row>
    <row r="423" spans="11:15" ht="15">
      <c r="K423" s="344"/>
      <c r="L423" s="344"/>
      <c r="M423" s="344"/>
      <c r="N423" s="344"/>
      <c r="O423" s="344"/>
    </row>
    <row r="434" spans="11:15" ht="15">
      <c r="K434" s="350"/>
      <c r="L434" s="350"/>
      <c r="M434" s="350"/>
      <c r="N434" s="350"/>
      <c r="O434" s="350"/>
    </row>
  </sheetData>
  <sheetProtection/>
  <printOptions/>
  <pageMargins left="0.27" right="0.36" top="0.2" bottom="0.25" header="0.35" footer="0.2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4.625" style="2" customWidth="1"/>
    <col min="2" max="2" width="48.25390625" style="2" customWidth="1"/>
    <col min="3" max="3" width="16.75390625" style="93" customWidth="1"/>
    <col min="4" max="4" width="16.75390625" style="6" customWidth="1"/>
    <col min="5" max="6" width="9.125" style="2" customWidth="1"/>
  </cols>
  <sheetData>
    <row r="1" ht="15">
      <c r="D1" s="122" t="s">
        <v>143</v>
      </c>
    </row>
    <row r="2" ht="15">
      <c r="D2" s="122" t="s">
        <v>3</v>
      </c>
    </row>
    <row r="3" ht="15">
      <c r="D3" s="122" t="s">
        <v>616</v>
      </c>
    </row>
    <row r="5" ht="16.5">
      <c r="B5" s="472" t="s">
        <v>418</v>
      </c>
    </row>
    <row r="7" ht="15">
      <c r="D7" s="272" t="s">
        <v>5</v>
      </c>
    </row>
    <row r="8" spans="1:4" ht="15">
      <c r="A8" s="9" t="s">
        <v>149</v>
      </c>
      <c r="B8" s="10" t="s">
        <v>165</v>
      </c>
      <c r="C8" s="72" t="s">
        <v>166</v>
      </c>
      <c r="D8" s="12" t="s">
        <v>9</v>
      </c>
    </row>
    <row r="9" spans="1:4" ht="15">
      <c r="A9" s="58"/>
      <c r="B9" s="28"/>
      <c r="C9" s="75" t="s">
        <v>8</v>
      </c>
      <c r="D9" s="81" t="s">
        <v>164</v>
      </c>
    </row>
    <row r="10" spans="1:4" ht="15">
      <c r="A10" s="80">
        <v>1</v>
      </c>
      <c r="B10" s="80">
        <v>2</v>
      </c>
      <c r="C10" s="81">
        <v>3</v>
      </c>
      <c r="D10" s="81">
        <v>4</v>
      </c>
    </row>
    <row r="11" spans="1:4" ht="15.75">
      <c r="A11" s="26"/>
      <c r="B11" s="128" t="s">
        <v>167</v>
      </c>
      <c r="C11" s="129" t="s">
        <v>161</v>
      </c>
      <c r="D11" s="63">
        <v>2940000</v>
      </c>
    </row>
    <row r="12" spans="1:4" ht="15">
      <c r="A12" s="130" t="s">
        <v>168</v>
      </c>
      <c r="B12" s="26" t="s">
        <v>169</v>
      </c>
      <c r="C12" s="14" t="s">
        <v>170</v>
      </c>
      <c r="D12" s="27">
        <v>2940000</v>
      </c>
    </row>
    <row r="13" spans="1:4" ht="15">
      <c r="A13" s="131" t="s">
        <v>171</v>
      </c>
      <c r="B13" s="38" t="s">
        <v>172</v>
      </c>
      <c r="C13" s="12" t="s">
        <v>170</v>
      </c>
      <c r="D13" s="45"/>
    </row>
    <row r="14" spans="1:4" ht="15">
      <c r="A14" s="132" t="s">
        <v>173</v>
      </c>
      <c r="B14" s="38" t="s">
        <v>174</v>
      </c>
      <c r="C14" s="72" t="s">
        <v>175</v>
      </c>
      <c r="D14" s="45"/>
    </row>
    <row r="15" spans="1:4" ht="15">
      <c r="A15" s="133"/>
      <c r="B15" s="28" t="s">
        <v>176</v>
      </c>
      <c r="C15" s="75"/>
      <c r="D15" s="134"/>
    </row>
    <row r="16" spans="1:4" ht="15">
      <c r="A16" s="135" t="s">
        <v>177</v>
      </c>
      <c r="B16" s="28" t="s">
        <v>178</v>
      </c>
      <c r="C16" s="81" t="s">
        <v>179</v>
      </c>
      <c r="D16" s="134"/>
    </row>
    <row r="17" spans="1:4" ht="15">
      <c r="A17" s="130" t="s">
        <v>180</v>
      </c>
      <c r="B17" s="26" t="s">
        <v>181</v>
      </c>
      <c r="C17" s="14" t="s">
        <v>182</v>
      </c>
      <c r="D17" s="27"/>
    </row>
    <row r="18" spans="1:4" ht="15">
      <c r="A18" s="130" t="s">
        <v>183</v>
      </c>
      <c r="B18" s="26" t="s">
        <v>184</v>
      </c>
      <c r="C18" s="14" t="s">
        <v>185</v>
      </c>
      <c r="D18" s="27"/>
    </row>
    <row r="19" spans="1:4" ht="15">
      <c r="A19" s="130" t="s">
        <v>186</v>
      </c>
      <c r="B19" s="26" t="s">
        <v>187</v>
      </c>
      <c r="C19" s="14" t="s">
        <v>188</v>
      </c>
      <c r="D19" s="27"/>
    </row>
    <row r="20" spans="1:4" ht="15">
      <c r="A20" s="130" t="s">
        <v>189</v>
      </c>
      <c r="B20" s="26" t="s">
        <v>190</v>
      </c>
      <c r="C20" s="14" t="s">
        <v>191</v>
      </c>
      <c r="D20" s="27"/>
    </row>
    <row r="21" spans="1:4" ht="15.75">
      <c r="A21" s="130"/>
      <c r="B21" s="128" t="s">
        <v>192</v>
      </c>
      <c r="C21" s="129" t="s">
        <v>161</v>
      </c>
      <c r="D21" s="63">
        <v>1707218</v>
      </c>
    </row>
    <row r="22" spans="1:4" ht="15">
      <c r="A22" s="130" t="s">
        <v>168</v>
      </c>
      <c r="B22" s="26" t="s">
        <v>193</v>
      </c>
      <c r="C22" s="14" t="s">
        <v>194</v>
      </c>
      <c r="D22" s="27">
        <f>D21-D23-D25</f>
        <v>1196449</v>
      </c>
    </row>
    <row r="23" spans="1:4" ht="15">
      <c r="A23" s="131" t="s">
        <v>171</v>
      </c>
      <c r="B23" s="38" t="s">
        <v>195</v>
      </c>
      <c r="C23" s="12" t="s">
        <v>194</v>
      </c>
      <c r="D23" s="45">
        <v>20087</v>
      </c>
    </row>
    <row r="24" spans="1:4" ht="15">
      <c r="A24" s="132" t="s">
        <v>173</v>
      </c>
      <c r="B24" s="38" t="s">
        <v>196</v>
      </c>
      <c r="C24" s="72"/>
      <c r="D24" s="45"/>
    </row>
    <row r="25" spans="1:4" ht="15">
      <c r="A25" s="136"/>
      <c r="B25" s="24" t="s">
        <v>197</v>
      </c>
      <c r="C25" s="65" t="s">
        <v>198</v>
      </c>
      <c r="D25" s="137">
        <v>490682</v>
      </c>
    </row>
    <row r="26" spans="1:4" ht="15">
      <c r="A26" s="133"/>
      <c r="B26" s="28" t="s">
        <v>199</v>
      </c>
      <c r="C26" s="75"/>
      <c r="D26" s="134"/>
    </row>
    <row r="27" spans="1:4" ht="15">
      <c r="A27" s="135" t="s">
        <v>177</v>
      </c>
      <c r="B27" s="28" t="s">
        <v>200</v>
      </c>
      <c r="C27" s="81" t="s">
        <v>201</v>
      </c>
      <c r="D27" s="134"/>
    </row>
    <row r="28" spans="1:4" ht="15">
      <c r="A28" s="130" t="s">
        <v>180</v>
      </c>
      <c r="B28" s="26" t="s">
        <v>202</v>
      </c>
      <c r="C28" s="81" t="s">
        <v>203</v>
      </c>
      <c r="D28" s="27"/>
    </row>
    <row r="29" spans="1:4" ht="15">
      <c r="A29" s="130" t="s">
        <v>183</v>
      </c>
      <c r="B29" s="26" t="s">
        <v>204</v>
      </c>
      <c r="C29" s="14" t="s">
        <v>205</v>
      </c>
      <c r="D29" s="27"/>
    </row>
    <row r="30" spans="1:4" ht="15">
      <c r="A30" s="130" t="s">
        <v>186</v>
      </c>
      <c r="B30" s="26" t="s">
        <v>206</v>
      </c>
      <c r="C30" s="14" t="s">
        <v>207</v>
      </c>
      <c r="D30" s="27"/>
    </row>
    <row r="47" ht="15">
      <c r="B47" s="1" t="s">
        <v>552</v>
      </c>
    </row>
    <row r="49" ht="15">
      <c r="B49" s="12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332"/>
  <sheetViews>
    <sheetView zoomScalePageLayoutView="0" workbookViewId="0" topLeftCell="A1">
      <selection activeCell="K3" sqref="K3"/>
    </sheetView>
  </sheetViews>
  <sheetFormatPr defaultColWidth="9.00390625" defaultRowHeight="12.75"/>
  <cols>
    <col min="1" max="1" width="3.625" style="2" customWidth="1"/>
    <col min="2" max="2" width="6.125" style="2" customWidth="1"/>
    <col min="3" max="3" width="8.00390625" style="2" customWidth="1"/>
    <col min="4" max="4" width="23.875" style="2" customWidth="1"/>
    <col min="5" max="5" width="19.25390625" style="68" customWidth="1"/>
    <col min="6" max="6" width="12.25390625" style="68" customWidth="1"/>
    <col min="7" max="7" width="14.375" style="2" customWidth="1"/>
    <col min="8" max="8" width="14.25390625" style="68" customWidth="1"/>
    <col min="9" max="9" width="10.00390625" style="68" customWidth="1"/>
    <col min="10" max="10" width="10.375" style="2" customWidth="1"/>
    <col min="11" max="11" width="9.875" style="2" customWidth="1"/>
    <col min="12" max="12" width="10.375" style="2" customWidth="1"/>
    <col min="13" max="13" width="12.875" style="2" customWidth="1"/>
    <col min="14" max="14" width="15.00390625" style="2" customWidth="1"/>
    <col min="15" max="15" width="10.25390625" style="2" customWidth="1"/>
    <col min="16" max="16" width="11.00390625" style="2" customWidth="1"/>
    <col min="17" max="17" width="18.625" style="2" customWidth="1"/>
  </cols>
  <sheetData>
    <row r="1" ht="15">
      <c r="K1" s="122" t="s">
        <v>321</v>
      </c>
    </row>
    <row r="2" ht="15">
      <c r="K2" s="122" t="s">
        <v>3</v>
      </c>
    </row>
    <row r="3" ht="15">
      <c r="K3" s="122" t="s">
        <v>616</v>
      </c>
    </row>
    <row r="4" spans="4:12" ht="16.5">
      <c r="D4" s="123" t="s">
        <v>493</v>
      </c>
      <c r="L4" s="6"/>
    </row>
    <row r="5" ht="15">
      <c r="L5" s="71" t="s">
        <v>5</v>
      </c>
    </row>
    <row r="6" spans="1:17" ht="15">
      <c r="A6" s="10"/>
      <c r="B6" s="10"/>
      <c r="C6" s="10"/>
      <c r="D6" s="10"/>
      <c r="E6" s="10" t="s">
        <v>145</v>
      </c>
      <c r="F6" s="10"/>
      <c r="G6" s="10"/>
      <c r="H6" s="10"/>
      <c r="I6" s="125"/>
      <c r="J6" s="124" t="s">
        <v>144</v>
      </c>
      <c r="K6" s="124"/>
      <c r="L6" s="25"/>
      <c r="M6" s="68"/>
      <c r="N6" s="68"/>
      <c r="O6" s="68"/>
      <c r="P6" s="68"/>
      <c r="Q6" s="68"/>
    </row>
    <row r="7" spans="1:17" ht="15">
      <c r="A7" s="64"/>
      <c r="B7" s="64"/>
      <c r="C7" s="64"/>
      <c r="D7" s="64" t="s">
        <v>146</v>
      </c>
      <c r="E7" s="64" t="s">
        <v>148</v>
      </c>
      <c r="F7" s="64" t="s">
        <v>322</v>
      </c>
      <c r="G7" s="64" t="s">
        <v>147</v>
      </c>
      <c r="H7" s="64" t="s">
        <v>326</v>
      </c>
      <c r="I7" s="10"/>
      <c r="J7" s="10"/>
      <c r="K7" s="10"/>
      <c r="L7" s="10"/>
      <c r="M7" s="68"/>
      <c r="N7" s="68"/>
      <c r="O7" s="68"/>
      <c r="P7" s="68"/>
      <c r="Q7" s="68"/>
    </row>
    <row r="8" spans="1:17" ht="15">
      <c r="A8" s="64" t="s">
        <v>149</v>
      </c>
      <c r="B8" s="64" t="s">
        <v>6</v>
      </c>
      <c r="C8" s="64" t="s">
        <v>7</v>
      </c>
      <c r="D8" s="64" t="s">
        <v>150</v>
      </c>
      <c r="E8" s="64" t="s">
        <v>151</v>
      </c>
      <c r="F8" s="64" t="s">
        <v>323</v>
      </c>
      <c r="G8" s="64" t="s">
        <v>324</v>
      </c>
      <c r="H8" s="64" t="s">
        <v>327</v>
      </c>
      <c r="I8" s="64"/>
      <c r="J8" s="64"/>
      <c r="K8" s="64"/>
      <c r="L8" s="64" t="s">
        <v>329</v>
      </c>
      <c r="M8" s="68"/>
      <c r="N8" s="68"/>
      <c r="O8" s="68"/>
      <c r="P8" s="68"/>
      <c r="Q8" s="68"/>
    </row>
    <row r="9" spans="1:17" ht="15">
      <c r="A9" s="64"/>
      <c r="B9" s="64"/>
      <c r="C9" s="64"/>
      <c r="D9" s="64"/>
      <c r="E9" s="64" t="s">
        <v>154</v>
      </c>
      <c r="F9" s="64"/>
      <c r="G9" s="64" t="s">
        <v>152</v>
      </c>
      <c r="H9" s="64"/>
      <c r="I9" s="64" t="s">
        <v>153</v>
      </c>
      <c r="J9" s="64" t="s">
        <v>328</v>
      </c>
      <c r="K9" s="64" t="s">
        <v>494</v>
      </c>
      <c r="L9" s="64">
        <v>2011</v>
      </c>
      <c r="M9" s="68"/>
      <c r="N9" s="68"/>
      <c r="O9" s="68"/>
      <c r="P9" s="68"/>
      <c r="Q9" s="68"/>
    </row>
    <row r="10" spans="1:17" ht="15">
      <c r="A10" s="80"/>
      <c r="B10" s="80"/>
      <c r="C10" s="80"/>
      <c r="D10" s="80"/>
      <c r="E10" s="80" t="s">
        <v>155</v>
      </c>
      <c r="F10" s="80"/>
      <c r="G10" s="80" t="s">
        <v>325</v>
      </c>
      <c r="H10" s="80"/>
      <c r="I10" s="80"/>
      <c r="J10" s="80"/>
      <c r="K10" s="80"/>
      <c r="L10" s="80"/>
      <c r="M10" s="68"/>
      <c r="N10" s="68"/>
      <c r="O10" s="68"/>
      <c r="P10" s="68"/>
      <c r="Q10" s="68"/>
    </row>
    <row r="11" spans="1:17" s="362" customFormat="1" ht="1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5"/>
      <c r="N11" s="15"/>
      <c r="O11" s="15"/>
      <c r="P11" s="15"/>
      <c r="Q11" s="15"/>
    </row>
    <row r="12" spans="1:18" s="615" customFormat="1" ht="15" customHeight="1">
      <c r="A12" s="675">
        <v>1</v>
      </c>
      <c r="B12" s="675">
        <v>600</v>
      </c>
      <c r="C12" s="675">
        <v>60014</v>
      </c>
      <c r="D12" s="666" t="s">
        <v>495</v>
      </c>
      <c r="E12" s="654" t="s">
        <v>156</v>
      </c>
      <c r="F12" s="657">
        <v>2009</v>
      </c>
      <c r="G12" s="663">
        <v>372000</v>
      </c>
      <c r="H12" s="617" t="s">
        <v>330</v>
      </c>
      <c r="I12" s="616">
        <f>I13+I15</f>
        <v>372000</v>
      </c>
      <c r="J12" s="616"/>
      <c r="K12" s="616"/>
      <c r="L12" s="616"/>
      <c r="M12" s="618"/>
      <c r="N12" s="618"/>
      <c r="O12" s="618"/>
      <c r="P12" s="618"/>
      <c r="Q12" s="618"/>
      <c r="R12" s="618"/>
    </row>
    <row r="13" spans="1:18" s="615" customFormat="1" ht="15">
      <c r="A13" s="676" t="s">
        <v>171</v>
      </c>
      <c r="B13" s="676"/>
      <c r="C13" s="676"/>
      <c r="D13" s="667"/>
      <c r="E13" s="655"/>
      <c r="F13" s="658"/>
      <c r="G13" s="664"/>
      <c r="H13" s="620" t="s">
        <v>331</v>
      </c>
      <c r="I13" s="619">
        <v>186000</v>
      </c>
      <c r="J13" s="619"/>
      <c r="K13" s="619"/>
      <c r="L13" s="619"/>
      <c r="M13" s="618"/>
      <c r="N13" s="618"/>
      <c r="O13" s="618"/>
      <c r="P13" s="618"/>
      <c r="Q13" s="618"/>
      <c r="R13" s="618"/>
    </row>
    <row r="14" spans="1:18" s="615" customFormat="1" ht="22.5">
      <c r="A14" s="676" t="s">
        <v>173</v>
      </c>
      <c r="B14" s="676"/>
      <c r="C14" s="676"/>
      <c r="D14" s="667"/>
      <c r="E14" s="655"/>
      <c r="F14" s="658"/>
      <c r="G14" s="664"/>
      <c r="H14" s="621" t="s">
        <v>332</v>
      </c>
      <c r="I14" s="619"/>
      <c r="J14" s="619"/>
      <c r="K14" s="619"/>
      <c r="L14" s="619"/>
      <c r="M14" s="618"/>
      <c r="N14" s="618"/>
      <c r="O14" s="618"/>
      <c r="P14" s="618"/>
      <c r="Q14" s="618"/>
      <c r="R14" s="618"/>
    </row>
    <row r="15" spans="1:18" s="615" customFormat="1" ht="15.75" customHeight="1">
      <c r="A15" s="677" t="s">
        <v>177</v>
      </c>
      <c r="B15" s="677"/>
      <c r="C15" s="677"/>
      <c r="D15" s="668"/>
      <c r="E15" s="656"/>
      <c r="F15" s="659"/>
      <c r="G15" s="665"/>
      <c r="H15" s="623" t="s">
        <v>333</v>
      </c>
      <c r="I15" s="622">
        <v>186000</v>
      </c>
      <c r="J15" s="622"/>
      <c r="K15" s="622"/>
      <c r="L15" s="622"/>
      <c r="M15" s="618"/>
      <c r="N15" s="618"/>
      <c r="O15" s="618"/>
      <c r="P15" s="618"/>
      <c r="Q15" s="618"/>
      <c r="R15" s="618"/>
    </row>
    <row r="16" spans="1:18" s="615" customFormat="1" ht="15" customHeight="1">
      <c r="A16" s="675">
        <v>2</v>
      </c>
      <c r="B16" s="675">
        <v>600</v>
      </c>
      <c r="C16" s="675">
        <v>60014</v>
      </c>
      <c r="D16" s="666" t="s">
        <v>615</v>
      </c>
      <c r="E16" s="654" t="s">
        <v>156</v>
      </c>
      <c r="F16" s="657">
        <v>2009</v>
      </c>
      <c r="G16" s="663">
        <v>1177420</v>
      </c>
      <c r="H16" s="617" t="s">
        <v>330</v>
      </c>
      <c r="I16" s="616">
        <f>SUM(I17:I19)</f>
        <v>1177420</v>
      </c>
      <c r="J16" s="616"/>
      <c r="K16" s="616"/>
      <c r="L16" s="616"/>
      <c r="M16" s="618"/>
      <c r="N16" s="618"/>
      <c r="O16" s="618"/>
      <c r="P16" s="618"/>
      <c r="Q16" s="618"/>
      <c r="R16" s="618"/>
    </row>
    <row r="17" spans="1:18" s="615" customFormat="1" ht="15">
      <c r="A17" s="676" t="s">
        <v>171</v>
      </c>
      <c r="B17" s="676"/>
      <c r="C17" s="676"/>
      <c r="D17" s="667"/>
      <c r="E17" s="655"/>
      <c r="F17" s="658"/>
      <c r="G17" s="664"/>
      <c r="H17" s="620" t="s">
        <v>331</v>
      </c>
      <c r="I17" s="619">
        <v>588710</v>
      </c>
      <c r="J17" s="619"/>
      <c r="K17" s="619"/>
      <c r="L17" s="619"/>
      <c r="M17" s="618"/>
      <c r="N17" s="618"/>
      <c r="O17" s="618"/>
      <c r="P17" s="618"/>
      <c r="Q17" s="618"/>
      <c r="R17" s="618"/>
    </row>
    <row r="18" spans="1:18" s="615" customFormat="1" ht="22.5">
      <c r="A18" s="676" t="s">
        <v>173</v>
      </c>
      <c r="B18" s="676"/>
      <c r="C18" s="676"/>
      <c r="D18" s="667"/>
      <c r="E18" s="655"/>
      <c r="F18" s="658"/>
      <c r="G18" s="664"/>
      <c r="H18" s="621" t="s">
        <v>332</v>
      </c>
      <c r="I18" s="619"/>
      <c r="J18" s="619"/>
      <c r="K18" s="619"/>
      <c r="L18" s="619"/>
      <c r="M18" s="618"/>
      <c r="N18" s="618"/>
      <c r="O18" s="618"/>
      <c r="P18" s="618"/>
      <c r="Q18" s="618"/>
      <c r="R18" s="618"/>
    </row>
    <row r="19" spans="1:18" s="615" customFormat="1" ht="15">
      <c r="A19" s="677" t="s">
        <v>177</v>
      </c>
      <c r="B19" s="677"/>
      <c r="C19" s="677"/>
      <c r="D19" s="668"/>
      <c r="E19" s="656"/>
      <c r="F19" s="659"/>
      <c r="G19" s="665"/>
      <c r="H19" s="624" t="s">
        <v>333</v>
      </c>
      <c r="I19" s="622">
        <v>588710</v>
      </c>
      <c r="J19" s="622"/>
      <c r="K19" s="622"/>
      <c r="L19" s="622"/>
      <c r="M19" s="618"/>
      <c r="N19" s="618"/>
      <c r="O19" s="618"/>
      <c r="P19" s="618"/>
      <c r="Q19" s="618"/>
      <c r="R19" s="618"/>
    </row>
    <row r="20" spans="1:12" s="363" customFormat="1" ht="15" customHeight="1">
      <c r="A20" s="633">
        <v>3</v>
      </c>
      <c r="B20" s="633">
        <v>750</v>
      </c>
      <c r="C20" s="633">
        <v>75095</v>
      </c>
      <c r="D20" s="642" t="s">
        <v>158</v>
      </c>
      <c r="E20" s="645" t="s">
        <v>337</v>
      </c>
      <c r="F20" s="636">
        <v>2009</v>
      </c>
      <c r="G20" s="639">
        <v>3546771</v>
      </c>
      <c r="H20" s="364" t="s">
        <v>330</v>
      </c>
      <c r="I20" s="368">
        <v>3546771</v>
      </c>
      <c r="J20" s="368"/>
      <c r="K20" s="368"/>
      <c r="L20" s="368"/>
    </row>
    <row r="21" spans="1:12" s="363" customFormat="1" ht="15">
      <c r="A21" s="634"/>
      <c r="B21" s="634"/>
      <c r="C21" s="634"/>
      <c r="D21" s="643"/>
      <c r="E21" s="646"/>
      <c r="F21" s="637"/>
      <c r="G21" s="640"/>
      <c r="H21" s="365" t="s">
        <v>331</v>
      </c>
      <c r="I21" s="369">
        <v>1773386</v>
      </c>
      <c r="J21" s="369"/>
      <c r="K21" s="369"/>
      <c r="L21" s="369"/>
    </row>
    <row r="22" spans="1:12" s="363" customFormat="1" ht="22.5">
      <c r="A22" s="634"/>
      <c r="B22" s="634"/>
      <c r="C22" s="634"/>
      <c r="D22" s="643"/>
      <c r="E22" s="646"/>
      <c r="F22" s="637"/>
      <c r="G22" s="640"/>
      <c r="H22" s="366" t="s">
        <v>332</v>
      </c>
      <c r="I22" s="369"/>
      <c r="J22" s="369"/>
      <c r="K22" s="369"/>
      <c r="L22" s="369"/>
    </row>
    <row r="23" spans="1:12" s="363" customFormat="1" ht="16.5" customHeight="1">
      <c r="A23" s="635"/>
      <c r="B23" s="635"/>
      <c r="C23" s="635"/>
      <c r="D23" s="644"/>
      <c r="E23" s="647"/>
      <c r="F23" s="638"/>
      <c r="G23" s="641"/>
      <c r="H23" s="367" t="s">
        <v>333</v>
      </c>
      <c r="I23" s="370">
        <v>1773385</v>
      </c>
      <c r="J23" s="370"/>
      <c r="K23" s="370"/>
      <c r="L23" s="370"/>
    </row>
    <row r="24" spans="1:12" s="363" customFormat="1" ht="15" customHeight="1">
      <c r="A24" s="669">
        <v>4</v>
      </c>
      <c r="B24" s="669">
        <v>750</v>
      </c>
      <c r="C24" s="669">
        <v>75095</v>
      </c>
      <c r="D24" s="660" t="s">
        <v>498</v>
      </c>
      <c r="E24" s="672" t="s">
        <v>334</v>
      </c>
      <c r="F24" s="636">
        <v>2009</v>
      </c>
      <c r="G24" s="651">
        <v>600000</v>
      </c>
      <c r="H24" s="364" t="s">
        <v>330</v>
      </c>
      <c r="I24" s="368">
        <f>SUM(I25:I27)</f>
        <v>600000</v>
      </c>
      <c r="J24" s="368"/>
      <c r="K24" s="368"/>
      <c r="L24" s="368"/>
    </row>
    <row r="25" spans="1:12" s="363" customFormat="1" ht="15">
      <c r="A25" s="670"/>
      <c r="B25" s="670"/>
      <c r="C25" s="670"/>
      <c r="D25" s="661"/>
      <c r="E25" s="673"/>
      <c r="F25" s="637"/>
      <c r="G25" s="652"/>
      <c r="H25" s="365" t="s">
        <v>331</v>
      </c>
      <c r="I25" s="369">
        <v>600000</v>
      </c>
      <c r="J25" s="369"/>
      <c r="K25" s="369"/>
      <c r="L25" s="369"/>
    </row>
    <row r="26" spans="1:12" s="363" customFormat="1" ht="22.5">
      <c r="A26" s="670"/>
      <c r="B26" s="670"/>
      <c r="C26" s="670"/>
      <c r="D26" s="661"/>
      <c r="E26" s="673"/>
      <c r="F26" s="637"/>
      <c r="G26" s="652"/>
      <c r="H26" s="366" t="s">
        <v>332</v>
      </c>
      <c r="I26" s="369"/>
      <c r="J26" s="369"/>
      <c r="K26" s="369"/>
      <c r="L26" s="369"/>
    </row>
    <row r="27" spans="1:12" s="363" customFormat="1" ht="15">
      <c r="A27" s="671"/>
      <c r="B27" s="671"/>
      <c r="C27" s="671"/>
      <c r="D27" s="662"/>
      <c r="E27" s="674"/>
      <c r="F27" s="638"/>
      <c r="G27" s="653"/>
      <c r="H27" s="367" t="s">
        <v>333</v>
      </c>
      <c r="I27" s="370"/>
      <c r="J27" s="370"/>
      <c r="K27" s="370"/>
      <c r="L27" s="370"/>
    </row>
    <row r="28" spans="1:62" ht="15" customHeight="1">
      <c r="A28" s="633">
        <v>5</v>
      </c>
      <c r="B28" s="633">
        <v>750</v>
      </c>
      <c r="C28" s="633">
        <v>75095</v>
      </c>
      <c r="D28" s="642" t="s">
        <v>335</v>
      </c>
      <c r="E28" s="645" t="s">
        <v>336</v>
      </c>
      <c r="F28" s="648">
        <v>2009</v>
      </c>
      <c r="G28" s="639">
        <v>550959</v>
      </c>
      <c r="H28" s="364" t="s">
        <v>330</v>
      </c>
      <c r="I28" s="368">
        <f>SUM(I29:I31)</f>
        <v>550959</v>
      </c>
      <c r="J28" s="368">
        <f>SUM(J29:J31)</f>
        <v>0</v>
      </c>
      <c r="K28" s="368">
        <f>SUM(K29:K31)</f>
        <v>0</v>
      </c>
      <c r="L28" s="368">
        <f>SUM(L29:L31)</f>
        <v>0</v>
      </c>
      <c r="M28" s="363"/>
      <c r="N28" s="363"/>
      <c r="O28" s="363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3"/>
      <c r="AD28" s="363"/>
      <c r="AE28" s="363"/>
      <c r="AF28" s="363"/>
      <c r="AG28" s="363"/>
      <c r="AH28" s="363"/>
      <c r="AI28" s="363"/>
      <c r="AJ28" s="363"/>
      <c r="AK28" s="363"/>
      <c r="AL28" s="363"/>
      <c r="AM28" s="363"/>
      <c r="AN28" s="363"/>
      <c r="AO28" s="363"/>
      <c r="AP28" s="363"/>
      <c r="AQ28" s="363"/>
      <c r="AR28" s="363"/>
      <c r="AS28" s="363"/>
      <c r="AT28" s="363"/>
      <c r="AU28" s="363"/>
      <c r="AV28" s="363"/>
      <c r="AW28" s="363"/>
      <c r="AX28" s="363"/>
      <c r="AY28" s="363"/>
      <c r="AZ28" s="363"/>
      <c r="BA28" s="363"/>
      <c r="BB28" s="363"/>
      <c r="BC28" s="363"/>
      <c r="BD28" s="363"/>
      <c r="BE28" s="363"/>
      <c r="BF28" s="363"/>
      <c r="BG28" s="363"/>
      <c r="BH28" s="363"/>
      <c r="BI28" s="363"/>
      <c r="BJ28" s="363"/>
    </row>
    <row r="29" spans="1:62" ht="15">
      <c r="A29" s="634"/>
      <c r="B29" s="634"/>
      <c r="C29" s="634"/>
      <c r="D29" s="643"/>
      <c r="E29" s="646"/>
      <c r="F29" s="649"/>
      <c r="G29" s="640"/>
      <c r="H29" s="365" t="s">
        <v>331</v>
      </c>
      <c r="I29" s="369"/>
      <c r="J29" s="369"/>
      <c r="K29" s="369"/>
      <c r="L29" s="369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3"/>
      <c r="AA29" s="363"/>
      <c r="AB29" s="363"/>
      <c r="AC29" s="363"/>
      <c r="AD29" s="363"/>
      <c r="AE29" s="363"/>
      <c r="AF29" s="363"/>
      <c r="AG29" s="363"/>
      <c r="AH29" s="363"/>
      <c r="AI29" s="363"/>
      <c r="AJ29" s="363"/>
      <c r="AK29" s="363"/>
      <c r="AL29" s="363"/>
      <c r="AM29" s="363"/>
      <c r="AN29" s="363"/>
      <c r="AO29" s="363"/>
      <c r="AP29" s="363"/>
      <c r="AQ29" s="363"/>
      <c r="AR29" s="363"/>
      <c r="AS29" s="363"/>
      <c r="AT29" s="363"/>
      <c r="AU29" s="363"/>
      <c r="AV29" s="363"/>
      <c r="AW29" s="363"/>
      <c r="AX29" s="363"/>
      <c r="AY29" s="363"/>
      <c r="AZ29" s="363"/>
      <c r="BA29" s="363"/>
      <c r="BB29" s="363"/>
      <c r="BC29" s="363"/>
      <c r="BD29" s="363"/>
      <c r="BE29" s="363"/>
      <c r="BF29" s="363"/>
      <c r="BG29" s="363"/>
      <c r="BH29" s="363"/>
      <c r="BI29" s="363"/>
      <c r="BJ29" s="363"/>
    </row>
    <row r="30" spans="1:62" ht="22.5">
      <c r="A30" s="634"/>
      <c r="B30" s="634"/>
      <c r="C30" s="634"/>
      <c r="D30" s="643"/>
      <c r="E30" s="646"/>
      <c r="F30" s="649"/>
      <c r="G30" s="640"/>
      <c r="H30" s="366" t="s">
        <v>332</v>
      </c>
      <c r="I30" s="369">
        <v>330576</v>
      </c>
      <c r="J30" s="369"/>
      <c r="K30" s="369"/>
      <c r="L30" s="369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363"/>
      <c r="AA30" s="363"/>
      <c r="AB30" s="363"/>
      <c r="AC30" s="363"/>
      <c r="AD30" s="363"/>
      <c r="AE30" s="363"/>
      <c r="AF30" s="363"/>
      <c r="AG30" s="363"/>
      <c r="AH30" s="363"/>
      <c r="AI30" s="363"/>
      <c r="AJ30" s="363"/>
      <c r="AK30" s="363"/>
      <c r="AL30" s="363"/>
      <c r="AM30" s="363"/>
      <c r="AN30" s="363"/>
      <c r="AO30" s="363"/>
      <c r="AP30" s="363"/>
      <c r="AQ30" s="363"/>
      <c r="AR30" s="363"/>
      <c r="AS30" s="363"/>
      <c r="AT30" s="363"/>
      <c r="AU30" s="363"/>
      <c r="AV30" s="363"/>
      <c r="AW30" s="363"/>
      <c r="AX30" s="363"/>
      <c r="AY30" s="363"/>
      <c r="AZ30" s="363"/>
      <c r="BA30" s="363"/>
      <c r="BB30" s="363"/>
      <c r="BC30" s="363"/>
      <c r="BD30" s="363"/>
      <c r="BE30" s="363"/>
      <c r="BF30" s="363"/>
      <c r="BG30" s="363"/>
      <c r="BH30" s="363"/>
      <c r="BI30" s="363"/>
      <c r="BJ30" s="363"/>
    </row>
    <row r="31" spans="1:62" s="362" customFormat="1" ht="15">
      <c r="A31" s="635"/>
      <c r="B31" s="635"/>
      <c r="C31" s="635"/>
      <c r="D31" s="644"/>
      <c r="E31" s="647"/>
      <c r="F31" s="650"/>
      <c r="G31" s="641"/>
      <c r="H31" s="367" t="s">
        <v>333</v>
      </c>
      <c r="I31" s="370">
        <v>220383</v>
      </c>
      <c r="J31" s="370"/>
      <c r="K31" s="370"/>
      <c r="L31" s="370"/>
      <c r="M31" s="363"/>
      <c r="N31" s="363"/>
      <c r="O31" s="363"/>
      <c r="P31" s="363"/>
      <c r="Q31" s="363"/>
      <c r="R31" s="363"/>
      <c r="S31" s="363"/>
      <c r="T31" s="363"/>
      <c r="U31" s="363"/>
      <c r="V31" s="363"/>
      <c r="W31" s="363"/>
      <c r="X31" s="363"/>
      <c r="Y31" s="363"/>
      <c r="Z31" s="363"/>
      <c r="AA31" s="363"/>
      <c r="AB31" s="363"/>
      <c r="AC31" s="363"/>
      <c r="AD31" s="363"/>
      <c r="AE31" s="363"/>
      <c r="AF31" s="363"/>
      <c r="AG31" s="363"/>
      <c r="AH31" s="363"/>
      <c r="AI31" s="363"/>
      <c r="AJ31" s="363"/>
      <c r="AK31" s="363"/>
      <c r="AL31" s="363"/>
      <c r="AM31" s="363"/>
      <c r="AN31" s="363"/>
      <c r="AO31" s="363"/>
      <c r="AP31" s="363"/>
      <c r="AQ31" s="363"/>
      <c r="AR31" s="363"/>
      <c r="AS31" s="363"/>
      <c r="AT31" s="363"/>
      <c r="AU31" s="363"/>
      <c r="AV31" s="363"/>
      <c r="AW31" s="363"/>
      <c r="AX31" s="363"/>
      <c r="AY31" s="363"/>
      <c r="AZ31" s="363"/>
      <c r="BA31" s="363"/>
      <c r="BB31" s="363"/>
      <c r="BC31" s="363"/>
      <c r="BD31" s="363"/>
      <c r="BE31" s="363"/>
      <c r="BF31" s="363"/>
      <c r="BG31" s="363"/>
      <c r="BH31" s="363"/>
      <c r="BI31" s="363"/>
      <c r="BJ31" s="363"/>
    </row>
    <row r="33" spans="7:8" ht="15">
      <c r="G33" s="15" t="s">
        <v>553</v>
      </c>
      <c r="H33" s="15"/>
    </row>
    <row r="34" spans="1:17" ht="15">
      <c r="A34" s="10"/>
      <c r="B34" s="10"/>
      <c r="C34" s="10"/>
      <c r="D34" s="10"/>
      <c r="E34" s="10" t="s">
        <v>145</v>
      </c>
      <c r="F34" s="10"/>
      <c r="G34" s="10"/>
      <c r="H34" s="10"/>
      <c r="I34" s="125"/>
      <c r="J34" s="124" t="s">
        <v>144</v>
      </c>
      <c r="K34" s="124"/>
      <c r="L34" s="25"/>
      <c r="M34" s="68"/>
      <c r="N34" s="68"/>
      <c r="O34" s="68"/>
      <c r="P34" s="68"/>
      <c r="Q34" s="68"/>
    </row>
    <row r="35" spans="1:17" ht="15">
      <c r="A35" s="64"/>
      <c r="B35" s="64"/>
      <c r="C35" s="64"/>
      <c r="D35" s="64" t="s">
        <v>146</v>
      </c>
      <c r="E35" s="64" t="s">
        <v>148</v>
      </c>
      <c r="F35" s="64" t="s">
        <v>322</v>
      </c>
      <c r="G35" s="64" t="s">
        <v>147</v>
      </c>
      <c r="H35" s="64" t="s">
        <v>326</v>
      </c>
      <c r="I35" s="10"/>
      <c r="J35" s="10"/>
      <c r="K35" s="10"/>
      <c r="L35" s="10"/>
      <c r="M35" s="68"/>
      <c r="N35" s="68"/>
      <c r="O35" s="68"/>
      <c r="P35" s="68"/>
      <c r="Q35" s="68"/>
    </row>
    <row r="36" spans="1:17" ht="15">
      <c r="A36" s="64" t="s">
        <v>149</v>
      </c>
      <c r="B36" s="64" t="s">
        <v>6</v>
      </c>
      <c r="C36" s="64" t="s">
        <v>7</v>
      </c>
      <c r="D36" s="64" t="s">
        <v>150</v>
      </c>
      <c r="E36" s="64" t="s">
        <v>151</v>
      </c>
      <c r="F36" s="64" t="s">
        <v>323</v>
      </c>
      <c r="G36" s="64" t="s">
        <v>324</v>
      </c>
      <c r="H36" s="64" t="s">
        <v>327</v>
      </c>
      <c r="I36" s="64"/>
      <c r="J36" s="64"/>
      <c r="K36" s="64"/>
      <c r="L36" s="64" t="s">
        <v>329</v>
      </c>
      <c r="M36" s="68"/>
      <c r="N36" s="68"/>
      <c r="O36" s="68"/>
      <c r="P36" s="68"/>
      <c r="Q36" s="68"/>
    </row>
    <row r="37" spans="1:17" ht="15">
      <c r="A37" s="64"/>
      <c r="B37" s="64"/>
      <c r="C37" s="64"/>
      <c r="D37" s="64"/>
      <c r="E37" s="64" t="s">
        <v>154</v>
      </c>
      <c r="F37" s="64"/>
      <c r="G37" s="64" t="s">
        <v>152</v>
      </c>
      <c r="H37" s="64"/>
      <c r="I37" s="64" t="s">
        <v>153</v>
      </c>
      <c r="J37" s="64" t="s">
        <v>328</v>
      </c>
      <c r="K37" s="64" t="s">
        <v>494</v>
      </c>
      <c r="L37" s="64">
        <v>2011</v>
      </c>
      <c r="M37" s="68"/>
      <c r="N37" s="68"/>
      <c r="O37" s="68"/>
      <c r="P37" s="68"/>
      <c r="Q37" s="68"/>
    </row>
    <row r="38" spans="1:17" ht="15">
      <c r="A38" s="80"/>
      <c r="B38" s="80"/>
      <c r="C38" s="80"/>
      <c r="D38" s="80"/>
      <c r="E38" s="80" t="s">
        <v>155</v>
      </c>
      <c r="F38" s="80"/>
      <c r="G38" s="80" t="s">
        <v>325</v>
      </c>
      <c r="H38" s="80"/>
      <c r="I38" s="80"/>
      <c r="J38" s="80"/>
      <c r="K38" s="80"/>
      <c r="L38" s="80"/>
      <c r="M38" s="68"/>
      <c r="N38" s="68"/>
      <c r="O38" s="68"/>
      <c r="P38" s="68"/>
      <c r="Q38" s="68"/>
    </row>
    <row r="39" spans="1:17" s="362" customFormat="1" ht="15">
      <c r="A39" s="13">
        <v>1</v>
      </c>
      <c r="B39" s="13">
        <v>2</v>
      </c>
      <c r="C39" s="13">
        <v>3</v>
      </c>
      <c r="D39" s="13">
        <v>4</v>
      </c>
      <c r="E39" s="13">
        <v>5</v>
      </c>
      <c r="F39" s="13">
        <v>6</v>
      </c>
      <c r="G39" s="13">
        <v>7</v>
      </c>
      <c r="H39" s="13">
        <v>8</v>
      </c>
      <c r="I39" s="13">
        <v>9</v>
      </c>
      <c r="J39" s="13">
        <v>10</v>
      </c>
      <c r="K39" s="13">
        <v>11</v>
      </c>
      <c r="L39" s="13">
        <v>12</v>
      </c>
      <c r="M39" s="15"/>
      <c r="N39" s="15"/>
      <c r="O39" s="15"/>
      <c r="P39" s="15"/>
      <c r="Q39" s="15"/>
    </row>
    <row r="40" spans="1:12" s="363" customFormat="1" ht="15" customHeight="1">
      <c r="A40" s="633">
        <v>6</v>
      </c>
      <c r="B40" s="633">
        <v>750</v>
      </c>
      <c r="C40" s="633">
        <v>75095</v>
      </c>
      <c r="D40" s="642" t="s">
        <v>335</v>
      </c>
      <c r="E40" s="645" t="s">
        <v>159</v>
      </c>
      <c r="F40" s="648">
        <v>2009</v>
      </c>
      <c r="G40" s="639">
        <v>333071</v>
      </c>
      <c r="H40" s="364" t="s">
        <v>330</v>
      </c>
      <c r="I40" s="368">
        <f>SUM(I41:I43)</f>
        <v>333071</v>
      </c>
      <c r="J40" s="368">
        <f>SUM(J41:J43)</f>
        <v>0</v>
      </c>
      <c r="K40" s="368">
        <f>SUM(K41:K43)</f>
        <v>0</v>
      </c>
      <c r="L40" s="368">
        <f>SUM(L41:L43)</f>
        <v>0</v>
      </c>
    </row>
    <row r="41" spans="1:12" s="363" customFormat="1" ht="15">
      <c r="A41" s="634"/>
      <c r="B41" s="634"/>
      <c r="C41" s="634"/>
      <c r="D41" s="643"/>
      <c r="E41" s="646"/>
      <c r="F41" s="649"/>
      <c r="G41" s="640"/>
      <c r="H41" s="365" t="s">
        <v>331</v>
      </c>
      <c r="I41" s="369"/>
      <c r="J41" s="369"/>
      <c r="K41" s="369"/>
      <c r="L41" s="369"/>
    </row>
    <row r="42" spans="1:12" s="363" customFormat="1" ht="22.5">
      <c r="A42" s="634"/>
      <c r="B42" s="634"/>
      <c r="C42" s="634"/>
      <c r="D42" s="643"/>
      <c r="E42" s="646"/>
      <c r="F42" s="649"/>
      <c r="G42" s="640"/>
      <c r="H42" s="366" t="s">
        <v>332</v>
      </c>
      <c r="I42" s="369">
        <v>199843</v>
      </c>
      <c r="J42" s="369"/>
      <c r="K42" s="369"/>
      <c r="L42" s="369"/>
    </row>
    <row r="43" spans="1:12" s="363" customFormat="1" ht="15">
      <c r="A43" s="635"/>
      <c r="B43" s="635"/>
      <c r="C43" s="635"/>
      <c r="D43" s="644"/>
      <c r="E43" s="647"/>
      <c r="F43" s="650"/>
      <c r="G43" s="641"/>
      <c r="H43" s="367" t="s">
        <v>333</v>
      </c>
      <c r="I43" s="370">
        <v>133228</v>
      </c>
      <c r="J43" s="370"/>
      <c r="K43" s="370"/>
      <c r="L43" s="370"/>
    </row>
    <row r="44" spans="1:12" s="363" customFormat="1" ht="15" customHeight="1">
      <c r="A44" s="633">
        <v>7</v>
      </c>
      <c r="B44" s="633">
        <v>750</v>
      </c>
      <c r="C44" s="633">
        <v>75095</v>
      </c>
      <c r="D44" s="642" t="s">
        <v>335</v>
      </c>
      <c r="E44" s="645" t="s">
        <v>338</v>
      </c>
      <c r="F44" s="648">
        <v>2009</v>
      </c>
      <c r="G44" s="639">
        <v>123905</v>
      </c>
      <c r="H44" s="364" t="s">
        <v>330</v>
      </c>
      <c r="I44" s="368">
        <f>SUM(I45:I47)</f>
        <v>123905</v>
      </c>
      <c r="J44" s="368">
        <f>SUM(J45:J47)</f>
        <v>0</v>
      </c>
      <c r="K44" s="368">
        <f>SUM(K45:K47)</f>
        <v>0</v>
      </c>
      <c r="L44" s="368">
        <f>SUM(L45:L47)</f>
        <v>0</v>
      </c>
    </row>
    <row r="45" spans="1:12" s="363" customFormat="1" ht="15">
      <c r="A45" s="634"/>
      <c r="B45" s="634"/>
      <c r="C45" s="634"/>
      <c r="D45" s="643"/>
      <c r="E45" s="646"/>
      <c r="F45" s="649"/>
      <c r="G45" s="640"/>
      <c r="H45" s="365" t="s">
        <v>331</v>
      </c>
      <c r="I45" s="369"/>
      <c r="J45" s="369"/>
      <c r="K45" s="369"/>
      <c r="L45" s="369"/>
    </row>
    <row r="46" spans="1:12" s="363" customFormat="1" ht="22.5">
      <c r="A46" s="634"/>
      <c r="B46" s="634"/>
      <c r="C46" s="634"/>
      <c r="D46" s="643"/>
      <c r="E46" s="646"/>
      <c r="F46" s="649"/>
      <c r="G46" s="640"/>
      <c r="H46" s="366" t="s">
        <v>332</v>
      </c>
      <c r="I46" s="369">
        <v>74343</v>
      </c>
      <c r="J46" s="369"/>
      <c r="K46" s="369"/>
      <c r="L46" s="369"/>
    </row>
    <row r="47" spans="1:12" s="363" customFormat="1" ht="15">
      <c r="A47" s="635"/>
      <c r="B47" s="635"/>
      <c r="C47" s="635"/>
      <c r="D47" s="644"/>
      <c r="E47" s="647"/>
      <c r="F47" s="650"/>
      <c r="G47" s="641"/>
      <c r="H47" s="367" t="s">
        <v>333</v>
      </c>
      <c r="I47" s="370">
        <v>49562</v>
      </c>
      <c r="J47" s="370"/>
      <c r="K47" s="370"/>
      <c r="L47" s="370"/>
    </row>
    <row r="48" spans="1:12" s="363" customFormat="1" ht="15" customHeight="1">
      <c r="A48" s="633">
        <v>8</v>
      </c>
      <c r="B48" s="633">
        <v>750</v>
      </c>
      <c r="C48" s="633">
        <v>75095</v>
      </c>
      <c r="D48" s="642" t="s">
        <v>335</v>
      </c>
      <c r="E48" s="645" t="s">
        <v>339</v>
      </c>
      <c r="F48" s="648">
        <v>2009</v>
      </c>
      <c r="G48" s="639">
        <v>315549</v>
      </c>
      <c r="H48" s="364" t="s">
        <v>330</v>
      </c>
      <c r="I48" s="368">
        <f>SUM(I49:I51)</f>
        <v>315549</v>
      </c>
      <c r="J48" s="368">
        <f>SUM(J49:J51)</f>
        <v>0</v>
      </c>
      <c r="K48" s="368">
        <f>SUM(K49:K51)</f>
        <v>0</v>
      </c>
      <c r="L48" s="368">
        <f>SUM(L49:L51)</f>
        <v>0</v>
      </c>
    </row>
    <row r="49" spans="1:12" s="363" customFormat="1" ht="15">
      <c r="A49" s="634"/>
      <c r="B49" s="634"/>
      <c r="C49" s="634"/>
      <c r="D49" s="643"/>
      <c r="E49" s="646"/>
      <c r="F49" s="649"/>
      <c r="G49" s="640"/>
      <c r="H49" s="365" t="s">
        <v>331</v>
      </c>
      <c r="I49" s="369"/>
      <c r="J49" s="369"/>
      <c r="K49" s="369"/>
      <c r="L49" s="369"/>
    </row>
    <row r="50" spans="1:12" s="363" customFormat="1" ht="22.5">
      <c r="A50" s="634"/>
      <c r="B50" s="634"/>
      <c r="C50" s="634"/>
      <c r="D50" s="643"/>
      <c r="E50" s="646"/>
      <c r="F50" s="649"/>
      <c r="G50" s="640"/>
      <c r="H50" s="366" t="s">
        <v>332</v>
      </c>
      <c r="I50" s="369">
        <v>189329</v>
      </c>
      <c r="J50" s="369"/>
      <c r="K50" s="369"/>
      <c r="L50" s="369"/>
    </row>
    <row r="51" spans="1:12" s="363" customFormat="1" ht="15">
      <c r="A51" s="635"/>
      <c r="B51" s="635"/>
      <c r="C51" s="635"/>
      <c r="D51" s="644"/>
      <c r="E51" s="647"/>
      <c r="F51" s="650"/>
      <c r="G51" s="641"/>
      <c r="H51" s="367" t="s">
        <v>333</v>
      </c>
      <c r="I51" s="370">
        <v>126220</v>
      </c>
      <c r="J51" s="370"/>
      <c r="K51" s="370"/>
      <c r="L51" s="370"/>
    </row>
    <row r="52" spans="1:62" ht="15" customHeight="1">
      <c r="A52" s="633">
        <v>9</v>
      </c>
      <c r="B52" s="633">
        <v>750</v>
      </c>
      <c r="C52" s="633">
        <v>75095</v>
      </c>
      <c r="D52" s="642" t="s">
        <v>335</v>
      </c>
      <c r="E52" s="645" t="s">
        <v>340</v>
      </c>
      <c r="F52" s="648">
        <v>2009</v>
      </c>
      <c r="G52" s="639">
        <v>229197</v>
      </c>
      <c r="H52" s="364" t="s">
        <v>330</v>
      </c>
      <c r="I52" s="368">
        <f>SUM(I53:I55)</f>
        <v>229197</v>
      </c>
      <c r="J52" s="368">
        <f>SUM(J53:J55)</f>
        <v>0</v>
      </c>
      <c r="K52" s="368">
        <f>SUM(K53:K55)</f>
        <v>0</v>
      </c>
      <c r="L52" s="368">
        <f>SUM(L53:L55)</f>
        <v>0</v>
      </c>
      <c r="M52" s="363"/>
      <c r="N52" s="363"/>
      <c r="O52" s="363"/>
      <c r="P52" s="363"/>
      <c r="Q52" s="363"/>
      <c r="R52" s="363"/>
      <c r="S52" s="363"/>
      <c r="T52" s="363"/>
      <c r="U52" s="363"/>
      <c r="V52" s="363"/>
      <c r="W52" s="363"/>
      <c r="X52" s="363"/>
      <c r="Y52" s="363"/>
      <c r="Z52" s="363"/>
      <c r="AA52" s="363"/>
      <c r="AB52" s="363"/>
      <c r="AC52" s="363"/>
      <c r="AD52" s="363"/>
      <c r="AE52" s="363"/>
      <c r="AF52" s="363"/>
      <c r="AG52" s="363"/>
      <c r="AH52" s="363"/>
      <c r="AI52" s="363"/>
      <c r="AJ52" s="363"/>
      <c r="AK52" s="363"/>
      <c r="AL52" s="363"/>
      <c r="AM52" s="363"/>
      <c r="AN52" s="363"/>
      <c r="AO52" s="363"/>
      <c r="AP52" s="363"/>
      <c r="AQ52" s="363"/>
      <c r="AR52" s="363"/>
      <c r="AS52" s="363"/>
      <c r="AT52" s="363"/>
      <c r="AU52" s="363"/>
      <c r="AV52" s="363"/>
      <c r="AW52" s="363"/>
      <c r="AX52" s="363"/>
      <c r="AY52" s="363"/>
      <c r="AZ52" s="363"/>
      <c r="BA52" s="363"/>
      <c r="BB52" s="363"/>
      <c r="BC52" s="363"/>
      <c r="BD52" s="363"/>
      <c r="BE52" s="363"/>
      <c r="BF52" s="363"/>
      <c r="BG52" s="363"/>
      <c r="BH52" s="363"/>
      <c r="BI52" s="363"/>
      <c r="BJ52" s="363"/>
    </row>
    <row r="53" spans="1:62" ht="15">
      <c r="A53" s="634"/>
      <c r="B53" s="634"/>
      <c r="C53" s="634"/>
      <c r="D53" s="643"/>
      <c r="E53" s="646"/>
      <c r="F53" s="649"/>
      <c r="G53" s="640"/>
      <c r="H53" s="365" t="s">
        <v>331</v>
      </c>
      <c r="I53" s="369"/>
      <c r="J53" s="369"/>
      <c r="K53" s="369"/>
      <c r="L53" s="369"/>
      <c r="M53" s="363"/>
      <c r="N53" s="363"/>
      <c r="O53" s="363"/>
      <c r="P53" s="363"/>
      <c r="Q53" s="363"/>
      <c r="R53" s="363"/>
      <c r="S53" s="363"/>
      <c r="T53" s="363"/>
      <c r="U53" s="363"/>
      <c r="V53" s="363"/>
      <c r="W53" s="363"/>
      <c r="X53" s="363"/>
      <c r="Y53" s="363"/>
      <c r="Z53" s="363"/>
      <c r="AA53" s="363"/>
      <c r="AB53" s="363"/>
      <c r="AC53" s="363"/>
      <c r="AD53" s="363"/>
      <c r="AE53" s="363"/>
      <c r="AF53" s="363"/>
      <c r="AG53" s="363"/>
      <c r="AH53" s="363"/>
      <c r="AI53" s="363"/>
      <c r="AJ53" s="363"/>
      <c r="AK53" s="363"/>
      <c r="AL53" s="363"/>
      <c r="AM53" s="363"/>
      <c r="AN53" s="363"/>
      <c r="AO53" s="363"/>
      <c r="AP53" s="363"/>
      <c r="AQ53" s="363"/>
      <c r="AR53" s="363"/>
      <c r="AS53" s="363"/>
      <c r="AT53" s="363"/>
      <c r="AU53" s="363"/>
      <c r="AV53" s="363"/>
      <c r="AW53" s="363"/>
      <c r="AX53" s="363"/>
      <c r="AY53" s="363"/>
      <c r="AZ53" s="363"/>
      <c r="BA53" s="363"/>
      <c r="BB53" s="363"/>
      <c r="BC53" s="363"/>
      <c r="BD53" s="363"/>
      <c r="BE53" s="363"/>
      <c r="BF53" s="363"/>
      <c r="BG53" s="363"/>
      <c r="BH53" s="363"/>
      <c r="BI53" s="363"/>
      <c r="BJ53" s="363"/>
    </row>
    <row r="54" spans="1:62" ht="22.5">
      <c r="A54" s="634"/>
      <c r="B54" s="634"/>
      <c r="C54" s="634"/>
      <c r="D54" s="643"/>
      <c r="E54" s="646"/>
      <c r="F54" s="649"/>
      <c r="G54" s="640"/>
      <c r="H54" s="366" t="s">
        <v>332</v>
      </c>
      <c r="I54" s="369">
        <v>137518</v>
      </c>
      <c r="J54" s="369"/>
      <c r="K54" s="369"/>
      <c r="L54" s="369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363"/>
      <c r="Z54" s="363"/>
      <c r="AA54" s="363"/>
      <c r="AB54" s="363"/>
      <c r="AC54" s="363"/>
      <c r="AD54" s="363"/>
      <c r="AE54" s="363"/>
      <c r="AF54" s="363"/>
      <c r="AG54" s="363"/>
      <c r="AH54" s="363"/>
      <c r="AI54" s="363"/>
      <c r="AJ54" s="363"/>
      <c r="AK54" s="363"/>
      <c r="AL54" s="363"/>
      <c r="AM54" s="363"/>
      <c r="AN54" s="363"/>
      <c r="AO54" s="363"/>
      <c r="AP54" s="363"/>
      <c r="AQ54" s="363"/>
      <c r="AR54" s="363"/>
      <c r="AS54" s="363"/>
      <c r="AT54" s="363"/>
      <c r="AU54" s="363"/>
      <c r="AV54" s="363"/>
      <c r="AW54" s="363"/>
      <c r="AX54" s="363"/>
      <c r="AY54" s="363"/>
      <c r="AZ54" s="363"/>
      <c r="BA54" s="363"/>
      <c r="BB54" s="363"/>
      <c r="BC54" s="363"/>
      <c r="BD54" s="363"/>
      <c r="BE54" s="363"/>
      <c r="BF54" s="363"/>
      <c r="BG54" s="363"/>
      <c r="BH54" s="363"/>
      <c r="BI54" s="363"/>
      <c r="BJ54" s="363"/>
    </row>
    <row r="55" spans="1:62" ht="15">
      <c r="A55" s="635"/>
      <c r="B55" s="635"/>
      <c r="C55" s="635"/>
      <c r="D55" s="644"/>
      <c r="E55" s="647"/>
      <c r="F55" s="650"/>
      <c r="G55" s="641"/>
      <c r="H55" s="367" t="s">
        <v>333</v>
      </c>
      <c r="I55" s="370">
        <v>91679</v>
      </c>
      <c r="J55" s="370"/>
      <c r="K55" s="370"/>
      <c r="L55" s="370"/>
      <c r="M55" s="363"/>
      <c r="N55" s="363"/>
      <c r="O55" s="363"/>
      <c r="P55" s="363"/>
      <c r="Q55" s="363"/>
      <c r="R55" s="363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3"/>
      <c r="AU55" s="363"/>
      <c r="AV55" s="363"/>
      <c r="AW55" s="363"/>
      <c r="AX55" s="363"/>
      <c r="AY55" s="363"/>
      <c r="AZ55" s="363"/>
      <c r="BA55" s="363"/>
      <c r="BB55" s="363"/>
      <c r="BC55" s="363"/>
      <c r="BD55" s="363"/>
      <c r="BE55" s="363"/>
      <c r="BF55" s="363"/>
      <c r="BG55" s="363"/>
      <c r="BH55" s="363"/>
      <c r="BI55" s="363"/>
      <c r="BJ55" s="363"/>
    </row>
    <row r="56" spans="1:12" s="363" customFormat="1" ht="15" customHeight="1">
      <c r="A56" s="633">
        <v>10</v>
      </c>
      <c r="B56" s="633">
        <v>852</v>
      </c>
      <c r="C56" s="633">
        <v>85202</v>
      </c>
      <c r="D56" s="642" t="s">
        <v>499</v>
      </c>
      <c r="E56" s="645" t="s">
        <v>339</v>
      </c>
      <c r="F56" s="648">
        <v>2009</v>
      </c>
      <c r="G56" s="639">
        <v>650000</v>
      </c>
      <c r="H56" s="364" t="s">
        <v>330</v>
      </c>
      <c r="I56" s="368">
        <f>SUM(I57:I59)</f>
        <v>650000</v>
      </c>
      <c r="J56" s="368">
        <f>SUM(J57:J59)</f>
        <v>0</v>
      </c>
      <c r="K56" s="368">
        <f>SUM(K57:K59)</f>
        <v>0</v>
      </c>
      <c r="L56" s="368">
        <f>SUM(L57:L59)</f>
        <v>0</v>
      </c>
    </row>
    <row r="57" spans="1:12" s="363" customFormat="1" ht="15">
      <c r="A57" s="634"/>
      <c r="B57" s="634"/>
      <c r="C57" s="634"/>
      <c r="D57" s="643"/>
      <c r="E57" s="646"/>
      <c r="F57" s="649"/>
      <c r="G57" s="640"/>
      <c r="H57" s="365" t="s">
        <v>331</v>
      </c>
      <c r="I57" s="369">
        <v>325000</v>
      </c>
      <c r="J57" s="369"/>
      <c r="K57" s="369"/>
      <c r="L57" s="369"/>
    </row>
    <row r="58" spans="1:12" s="363" customFormat="1" ht="22.5">
      <c r="A58" s="634"/>
      <c r="B58" s="634"/>
      <c r="C58" s="634"/>
      <c r="D58" s="643"/>
      <c r="E58" s="646"/>
      <c r="F58" s="649"/>
      <c r="G58" s="640"/>
      <c r="H58" s="366" t="s">
        <v>332</v>
      </c>
      <c r="I58" s="369"/>
      <c r="J58" s="369"/>
      <c r="K58" s="369"/>
      <c r="L58" s="369"/>
    </row>
    <row r="59" spans="1:12" s="363" customFormat="1" ht="15">
      <c r="A59" s="635"/>
      <c r="B59" s="635"/>
      <c r="C59" s="635"/>
      <c r="D59" s="644"/>
      <c r="E59" s="647"/>
      <c r="F59" s="650"/>
      <c r="G59" s="641"/>
      <c r="H59" s="367" t="s">
        <v>333</v>
      </c>
      <c r="I59" s="370">
        <v>325000</v>
      </c>
      <c r="J59" s="370"/>
      <c r="K59" s="370"/>
      <c r="L59" s="370"/>
    </row>
    <row r="60" spans="1:62" ht="15" customHeight="1">
      <c r="A60" s="633">
        <v>11</v>
      </c>
      <c r="B60" s="633">
        <v>750</v>
      </c>
      <c r="C60" s="633">
        <v>75095</v>
      </c>
      <c r="D60" s="642" t="s">
        <v>502</v>
      </c>
      <c r="E60" s="645" t="s">
        <v>337</v>
      </c>
      <c r="F60" s="636">
        <v>2010</v>
      </c>
      <c r="G60" s="639">
        <v>2299600</v>
      </c>
      <c r="H60" s="364" t="s">
        <v>330</v>
      </c>
      <c r="I60" s="368"/>
      <c r="J60" s="368">
        <f>SUM(J61:J63)</f>
        <v>2299600</v>
      </c>
      <c r="K60" s="368">
        <f>SUM(K61:K63)</f>
        <v>0</v>
      </c>
      <c r="L60" s="368">
        <f>SUM(L61:L63)</f>
        <v>0</v>
      </c>
      <c r="M60" s="363"/>
      <c r="N60" s="363"/>
      <c r="O60" s="363"/>
      <c r="P60" s="363"/>
      <c r="Q60" s="363"/>
      <c r="R60" s="363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363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3"/>
      <c r="AU60" s="363"/>
      <c r="AV60" s="363"/>
      <c r="AW60" s="363"/>
      <c r="AX60" s="363"/>
      <c r="AY60" s="363"/>
      <c r="AZ60" s="363"/>
      <c r="BA60" s="363"/>
      <c r="BB60" s="363"/>
      <c r="BC60" s="363"/>
      <c r="BD60" s="363"/>
      <c r="BE60" s="363"/>
      <c r="BF60" s="363"/>
      <c r="BG60" s="363"/>
      <c r="BH60" s="363"/>
      <c r="BI60" s="363"/>
      <c r="BJ60" s="363"/>
    </row>
    <row r="61" spans="1:62" ht="15">
      <c r="A61" s="634"/>
      <c r="B61" s="634"/>
      <c r="C61" s="634"/>
      <c r="D61" s="643"/>
      <c r="E61" s="646"/>
      <c r="F61" s="637"/>
      <c r="G61" s="640"/>
      <c r="H61" s="365" t="s">
        <v>331</v>
      </c>
      <c r="I61" s="369"/>
      <c r="J61" s="369">
        <v>1149800</v>
      </c>
      <c r="K61" s="369"/>
      <c r="L61" s="369"/>
      <c r="M61" s="363"/>
      <c r="N61" s="363"/>
      <c r="O61" s="363"/>
      <c r="P61" s="363"/>
      <c r="Q61" s="363"/>
      <c r="R61" s="363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363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3"/>
      <c r="AU61" s="363"/>
      <c r="AV61" s="363"/>
      <c r="AW61" s="363"/>
      <c r="AX61" s="363"/>
      <c r="AY61" s="363"/>
      <c r="AZ61" s="363"/>
      <c r="BA61" s="363"/>
      <c r="BB61" s="363"/>
      <c r="BC61" s="363"/>
      <c r="BD61" s="363"/>
      <c r="BE61" s="363"/>
      <c r="BF61" s="363"/>
      <c r="BG61" s="363"/>
      <c r="BH61" s="363"/>
      <c r="BI61" s="363"/>
      <c r="BJ61" s="363"/>
    </row>
    <row r="62" spans="1:62" ht="22.5">
      <c r="A62" s="634"/>
      <c r="B62" s="634"/>
      <c r="C62" s="634"/>
      <c r="D62" s="643"/>
      <c r="E62" s="646"/>
      <c r="F62" s="637"/>
      <c r="G62" s="640"/>
      <c r="H62" s="366" t="s">
        <v>332</v>
      </c>
      <c r="I62" s="369"/>
      <c r="J62" s="369"/>
      <c r="K62" s="369"/>
      <c r="L62" s="369"/>
      <c r="M62" s="363"/>
      <c r="N62" s="363"/>
      <c r="O62" s="363"/>
      <c r="P62" s="363"/>
      <c r="Q62" s="363"/>
      <c r="R62" s="363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363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3"/>
      <c r="AU62" s="363"/>
      <c r="AV62" s="363"/>
      <c r="AW62" s="363"/>
      <c r="AX62" s="363"/>
      <c r="AY62" s="363"/>
      <c r="AZ62" s="363"/>
      <c r="BA62" s="363"/>
      <c r="BB62" s="363"/>
      <c r="BC62" s="363"/>
      <c r="BD62" s="363"/>
      <c r="BE62" s="363"/>
      <c r="BF62" s="363"/>
      <c r="BG62" s="363"/>
      <c r="BH62" s="363"/>
      <c r="BI62" s="363"/>
      <c r="BJ62" s="363"/>
    </row>
    <row r="63" spans="1:62" s="362" customFormat="1" ht="15">
      <c r="A63" s="635"/>
      <c r="B63" s="635"/>
      <c r="C63" s="635"/>
      <c r="D63" s="644"/>
      <c r="E63" s="647"/>
      <c r="F63" s="638"/>
      <c r="G63" s="641"/>
      <c r="H63" s="367" t="s">
        <v>333</v>
      </c>
      <c r="I63" s="370"/>
      <c r="J63" s="370">
        <v>1149800</v>
      </c>
      <c r="K63" s="370"/>
      <c r="L63" s="370"/>
      <c r="M63" s="363"/>
      <c r="N63" s="363"/>
      <c r="O63" s="363"/>
      <c r="P63" s="363"/>
      <c r="Q63" s="363"/>
      <c r="R63" s="363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363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3"/>
      <c r="AU63" s="363"/>
      <c r="AV63" s="363"/>
      <c r="AW63" s="363"/>
      <c r="AX63" s="363"/>
      <c r="AY63" s="363"/>
      <c r="AZ63" s="363"/>
      <c r="BA63" s="363"/>
      <c r="BB63" s="363"/>
      <c r="BC63" s="363"/>
      <c r="BD63" s="363"/>
      <c r="BE63" s="363"/>
      <c r="BF63" s="363"/>
      <c r="BG63" s="363"/>
      <c r="BH63" s="363"/>
      <c r="BI63" s="363"/>
      <c r="BJ63" s="363"/>
    </row>
    <row r="66" ht="15">
      <c r="G66" s="15" t="s">
        <v>554</v>
      </c>
    </row>
    <row r="67" spans="1:17" ht="15">
      <c r="A67" s="10"/>
      <c r="B67" s="10"/>
      <c r="C67" s="10"/>
      <c r="D67" s="10"/>
      <c r="E67" s="10" t="s">
        <v>145</v>
      </c>
      <c r="F67" s="10"/>
      <c r="G67" s="10"/>
      <c r="H67" s="10"/>
      <c r="I67" s="125"/>
      <c r="J67" s="124" t="s">
        <v>144</v>
      </c>
      <c r="K67" s="124"/>
      <c r="L67" s="25"/>
      <c r="M67" s="68"/>
      <c r="N67" s="68"/>
      <c r="O67" s="68"/>
      <c r="P67" s="68"/>
      <c r="Q67" s="68"/>
    </row>
    <row r="68" spans="1:17" ht="15">
      <c r="A68" s="64"/>
      <c r="B68" s="64"/>
      <c r="C68" s="64"/>
      <c r="D68" s="64" t="s">
        <v>146</v>
      </c>
      <c r="E68" s="64" t="s">
        <v>148</v>
      </c>
      <c r="F68" s="64" t="s">
        <v>322</v>
      </c>
      <c r="G68" s="64" t="s">
        <v>147</v>
      </c>
      <c r="H68" s="64" t="s">
        <v>326</v>
      </c>
      <c r="I68" s="10"/>
      <c r="J68" s="10"/>
      <c r="K68" s="10"/>
      <c r="L68" s="10"/>
      <c r="M68" s="68"/>
      <c r="N68" s="68"/>
      <c r="O68" s="68"/>
      <c r="P68" s="68"/>
      <c r="Q68" s="68"/>
    </row>
    <row r="69" spans="1:17" ht="15">
      <c r="A69" s="64" t="s">
        <v>149</v>
      </c>
      <c r="B69" s="64" t="s">
        <v>6</v>
      </c>
      <c r="C69" s="64" t="s">
        <v>7</v>
      </c>
      <c r="D69" s="64" t="s">
        <v>150</v>
      </c>
      <c r="E69" s="64" t="s">
        <v>151</v>
      </c>
      <c r="F69" s="64" t="s">
        <v>323</v>
      </c>
      <c r="G69" s="64" t="s">
        <v>324</v>
      </c>
      <c r="H69" s="64" t="s">
        <v>327</v>
      </c>
      <c r="I69" s="64"/>
      <c r="J69" s="64"/>
      <c r="K69" s="64"/>
      <c r="L69" s="64" t="s">
        <v>329</v>
      </c>
      <c r="M69" s="68"/>
      <c r="N69" s="68"/>
      <c r="O69" s="68"/>
      <c r="P69" s="68"/>
      <c r="Q69" s="68"/>
    </row>
    <row r="70" spans="1:17" ht="15">
      <c r="A70" s="64"/>
      <c r="B70" s="64"/>
      <c r="C70" s="64"/>
      <c r="D70" s="64"/>
      <c r="E70" s="64" t="s">
        <v>154</v>
      </c>
      <c r="F70" s="64"/>
      <c r="G70" s="64" t="s">
        <v>152</v>
      </c>
      <c r="H70" s="64"/>
      <c r="I70" s="64" t="s">
        <v>153</v>
      </c>
      <c r="J70" s="64" t="s">
        <v>328</v>
      </c>
      <c r="K70" s="64" t="s">
        <v>494</v>
      </c>
      <c r="L70" s="64">
        <v>2011</v>
      </c>
      <c r="M70" s="68"/>
      <c r="N70" s="68"/>
      <c r="O70" s="68"/>
      <c r="P70" s="68"/>
      <c r="Q70" s="68"/>
    </row>
    <row r="71" spans="1:17" ht="15">
      <c r="A71" s="80"/>
      <c r="B71" s="80"/>
      <c r="C71" s="80"/>
      <c r="D71" s="80"/>
      <c r="E71" s="80" t="s">
        <v>155</v>
      </c>
      <c r="F71" s="80"/>
      <c r="G71" s="80" t="s">
        <v>325</v>
      </c>
      <c r="H71" s="80"/>
      <c r="I71" s="80"/>
      <c r="J71" s="80"/>
      <c r="K71" s="80"/>
      <c r="L71" s="80"/>
      <c r="M71" s="68"/>
      <c r="N71" s="68"/>
      <c r="O71" s="68"/>
      <c r="P71" s="68"/>
      <c r="Q71" s="68"/>
    </row>
    <row r="72" spans="1:17" s="362" customFormat="1" ht="15">
      <c r="A72" s="13">
        <v>1</v>
      </c>
      <c r="B72" s="13">
        <v>2</v>
      </c>
      <c r="C72" s="13">
        <v>3</v>
      </c>
      <c r="D72" s="13">
        <v>4</v>
      </c>
      <c r="E72" s="13">
        <v>5</v>
      </c>
      <c r="F72" s="13">
        <v>6</v>
      </c>
      <c r="G72" s="13">
        <v>7</v>
      </c>
      <c r="H72" s="13">
        <v>8</v>
      </c>
      <c r="I72" s="13">
        <v>9</v>
      </c>
      <c r="J72" s="13">
        <v>10</v>
      </c>
      <c r="K72" s="13">
        <v>11</v>
      </c>
      <c r="L72" s="13">
        <v>12</v>
      </c>
      <c r="M72" s="15"/>
      <c r="N72" s="15"/>
      <c r="O72" s="15"/>
      <c r="P72" s="15"/>
      <c r="Q72" s="15"/>
    </row>
    <row r="73" spans="1:12" s="363" customFormat="1" ht="15" customHeight="1">
      <c r="A73" s="633">
        <v>12</v>
      </c>
      <c r="B73" s="633">
        <v>801</v>
      </c>
      <c r="C73" s="633">
        <v>80120</v>
      </c>
      <c r="D73" s="642" t="s">
        <v>503</v>
      </c>
      <c r="E73" s="645" t="s">
        <v>504</v>
      </c>
      <c r="F73" s="648">
        <v>2010</v>
      </c>
      <c r="G73" s="639">
        <v>2000000</v>
      </c>
      <c r="H73" s="364" t="s">
        <v>330</v>
      </c>
      <c r="I73" s="368"/>
      <c r="J73" s="368">
        <v>2000000</v>
      </c>
      <c r="K73" s="368"/>
      <c r="L73" s="368"/>
    </row>
    <row r="74" spans="1:12" s="363" customFormat="1" ht="15">
      <c r="A74" s="634"/>
      <c r="B74" s="634"/>
      <c r="C74" s="634"/>
      <c r="D74" s="643"/>
      <c r="E74" s="646"/>
      <c r="F74" s="649"/>
      <c r="G74" s="640"/>
      <c r="H74" s="365" t="s">
        <v>331</v>
      </c>
      <c r="I74" s="369"/>
      <c r="J74" s="369">
        <v>1000000</v>
      </c>
      <c r="K74" s="369"/>
      <c r="L74" s="369"/>
    </row>
    <row r="75" spans="1:12" s="363" customFormat="1" ht="22.5">
      <c r="A75" s="634"/>
      <c r="B75" s="634"/>
      <c r="C75" s="634"/>
      <c r="D75" s="643"/>
      <c r="E75" s="646"/>
      <c r="F75" s="649"/>
      <c r="G75" s="640"/>
      <c r="H75" s="366" t="s">
        <v>332</v>
      </c>
      <c r="I75" s="369"/>
      <c r="J75" s="369"/>
      <c r="K75" s="369"/>
      <c r="L75" s="369"/>
    </row>
    <row r="76" spans="1:12" s="363" customFormat="1" ht="15">
      <c r="A76" s="635"/>
      <c r="B76" s="635"/>
      <c r="C76" s="635"/>
      <c r="D76" s="644"/>
      <c r="E76" s="647"/>
      <c r="F76" s="650"/>
      <c r="G76" s="641"/>
      <c r="H76" s="367" t="s">
        <v>333</v>
      </c>
      <c r="I76" s="370"/>
      <c r="J76" s="370">
        <v>1000000</v>
      </c>
      <c r="K76" s="370"/>
      <c r="L76" s="370"/>
    </row>
    <row r="77" spans="1:12" s="363" customFormat="1" ht="15" customHeight="1">
      <c r="A77" s="633">
        <v>13</v>
      </c>
      <c r="B77" s="633">
        <v>750</v>
      </c>
      <c r="C77" s="633">
        <v>75020</v>
      </c>
      <c r="D77" s="642" t="s">
        <v>505</v>
      </c>
      <c r="E77" s="645" t="s">
        <v>334</v>
      </c>
      <c r="F77" s="648">
        <v>2010</v>
      </c>
      <c r="G77" s="639">
        <v>320000</v>
      </c>
      <c r="H77" s="364" t="s">
        <v>330</v>
      </c>
      <c r="I77" s="368"/>
      <c r="J77" s="368">
        <v>320000</v>
      </c>
      <c r="K77" s="368"/>
      <c r="L77" s="368"/>
    </row>
    <row r="78" spans="1:12" s="363" customFormat="1" ht="15">
      <c r="A78" s="634"/>
      <c r="B78" s="634"/>
      <c r="C78" s="634"/>
      <c r="D78" s="643"/>
      <c r="E78" s="646"/>
      <c r="F78" s="649"/>
      <c r="G78" s="640"/>
      <c r="H78" s="365" t="s">
        <v>331</v>
      </c>
      <c r="I78" s="369"/>
      <c r="J78" s="369">
        <v>320000</v>
      </c>
      <c r="K78" s="369"/>
      <c r="L78" s="369"/>
    </row>
    <row r="79" spans="1:12" s="363" customFormat="1" ht="22.5">
      <c r="A79" s="634"/>
      <c r="B79" s="634"/>
      <c r="C79" s="634"/>
      <c r="D79" s="643"/>
      <c r="E79" s="646"/>
      <c r="F79" s="649"/>
      <c r="G79" s="640"/>
      <c r="H79" s="366" t="s">
        <v>332</v>
      </c>
      <c r="I79" s="369"/>
      <c r="J79" s="369"/>
      <c r="K79" s="369"/>
      <c r="L79" s="369"/>
    </row>
    <row r="80" spans="1:12" s="363" customFormat="1" ht="15">
      <c r="A80" s="635"/>
      <c r="B80" s="635"/>
      <c r="C80" s="635"/>
      <c r="D80" s="644"/>
      <c r="E80" s="647"/>
      <c r="F80" s="650"/>
      <c r="G80" s="641"/>
      <c r="H80" s="367" t="s">
        <v>333</v>
      </c>
      <c r="I80" s="370"/>
      <c r="J80" s="370"/>
      <c r="K80" s="370"/>
      <c r="L80" s="370"/>
    </row>
    <row r="81" spans="1:12" s="363" customFormat="1" ht="15" customHeight="1">
      <c r="A81" s="633">
        <v>14</v>
      </c>
      <c r="B81" s="633">
        <v>750</v>
      </c>
      <c r="C81" s="633">
        <v>75020</v>
      </c>
      <c r="D81" s="642" t="s">
        <v>506</v>
      </c>
      <c r="E81" s="645" t="s">
        <v>334</v>
      </c>
      <c r="F81" s="648">
        <v>2010</v>
      </c>
      <c r="G81" s="639">
        <v>200000</v>
      </c>
      <c r="H81" s="364" t="s">
        <v>330</v>
      </c>
      <c r="I81" s="368"/>
      <c r="J81" s="368">
        <v>200000</v>
      </c>
      <c r="K81" s="368"/>
      <c r="L81" s="368"/>
    </row>
    <row r="82" spans="1:12" s="363" customFormat="1" ht="15">
      <c r="A82" s="634"/>
      <c r="B82" s="634"/>
      <c r="C82" s="634"/>
      <c r="D82" s="643"/>
      <c r="E82" s="646"/>
      <c r="F82" s="649"/>
      <c r="G82" s="640"/>
      <c r="H82" s="365" t="s">
        <v>331</v>
      </c>
      <c r="I82" s="369"/>
      <c r="J82" s="369">
        <v>200000</v>
      </c>
      <c r="K82" s="369"/>
      <c r="L82" s="369"/>
    </row>
    <row r="83" spans="1:12" s="363" customFormat="1" ht="22.5">
      <c r="A83" s="634"/>
      <c r="B83" s="634"/>
      <c r="C83" s="634"/>
      <c r="D83" s="643"/>
      <c r="E83" s="646"/>
      <c r="F83" s="649"/>
      <c r="G83" s="640"/>
      <c r="H83" s="366" t="s">
        <v>332</v>
      </c>
      <c r="I83" s="369"/>
      <c r="J83" s="369"/>
      <c r="K83" s="369"/>
      <c r="L83" s="369"/>
    </row>
    <row r="84" spans="1:12" s="363" customFormat="1" ht="15">
      <c r="A84" s="635"/>
      <c r="B84" s="635"/>
      <c r="C84" s="635"/>
      <c r="D84" s="644"/>
      <c r="E84" s="647"/>
      <c r="F84" s="650"/>
      <c r="G84" s="641"/>
      <c r="H84" s="367" t="s">
        <v>333</v>
      </c>
      <c r="I84" s="370"/>
      <c r="J84" s="370"/>
      <c r="K84" s="370"/>
      <c r="L84" s="370"/>
    </row>
    <row r="85" spans="1:12" s="363" customFormat="1" ht="15" customHeight="1">
      <c r="A85" s="633">
        <v>15</v>
      </c>
      <c r="B85" s="633">
        <v>600</v>
      </c>
      <c r="C85" s="633">
        <v>60014</v>
      </c>
      <c r="D85" s="642" t="s">
        <v>507</v>
      </c>
      <c r="E85" s="645" t="s">
        <v>156</v>
      </c>
      <c r="F85" s="648">
        <v>2010</v>
      </c>
      <c r="G85" s="639">
        <v>236000</v>
      </c>
      <c r="H85" s="364" t="s">
        <v>330</v>
      </c>
      <c r="I85" s="368"/>
      <c r="J85" s="368">
        <v>236000</v>
      </c>
      <c r="K85" s="368"/>
      <c r="L85" s="368"/>
    </row>
    <row r="86" spans="1:12" s="363" customFormat="1" ht="15">
      <c r="A86" s="634"/>
      <c r="B86" s="634"/>
      <c r="C86" s="634"/>
      <c r="D86" s="643"/>
      <c r="E86" s="646"/>
      <c r="F86" s="649"/>
      <c r="G86" s="640"/>
      <c r="H86" s="365" t="s">
        <v>331</v>
      </c>
      <c r="I86" s="369"/>
      <c r="J86" s="369">
        <v>118000</v>
      </c>
      <c r="K86" s="369"/>
      <c r="L86" s="369"/>
    </row>
    <row r="87" spans="1:12" s="363" customFormat="1" ht="22.5">
      <c r="A87" s="634"/>
      <c r="B87" s="634"/>
      <c r="C87" s="634"/>
      <c r="D87" s="643"/>
      <c r="E87" s="646"/>
      <c r="F87" s="649"/>
      <c r="G87" s="640"/>
      <c r="H87" s="366" t="s">
        <v>332</v>
      </c>
      <c r="I87" s="369"/>
      <c r="J87" s="369"/>
      <c r="K87" s="369"/>
      <c r="L87" s="369"/>
    </row>
    <row r="88" spans="1:12" s="363" customFormat="1" ht="15">
      <c r="A88" s="635"/>
      <c r="B88" s="635"/>
      <c r="C88" s="635"/>
      <c r="D88" s="644"/>
      <c r="E88" s="647"/>
      <c r="F88" s="650"/>
      <c r="G88" s="641"/>
      <c r="H88" s="367" t="s">
        <v>333</v>
      </c>
      <c r="I88" s="370"/>
      <c r="J88" s="370">
        <v>118000</v>
      </c>
      <c r="K88" s="370"/>
      <c r="L88" s="370"/>
    </row>
    <row r="89" spans="1:62" ht="15" customHeight="1">
      <c r="A89" s="633">
        <v>16</v>
      </c>
      <c r="B89" s="633">
        <v>600</v>
      </c>
      <c r="C89" s="633">
        <v>60014</v>
      </c>
      <c r="D89" s="642" t="s">
        <v>508</v>
      </c>
      <c r="E89" s="645" t="s">
        <v>156</v>
      </c>
      <c r="F89" s="648">
        <v>2010</v>
      </c>
      <c r="G89" s="639">
        <v>278000</v>
      </c>
      <c r="H89" s="364" t="s">
        <v>330</v>
      </c>
      <c r="I89" s="368"/>
      <c r="J89" s="368">
        <v>278000</v>
      </c>
      <c r="K89" s="368"/>
      <c r="L89" s="368"/>
      <c r="M89" s="363"/>
      <c r="N89" s="363"/>
      <c r="O89" s="363"/>
      <c r="P89" s="363"/>
      <c r="Q89" s="363"/>
      <c r="R89" s="363"/>
      <c r="S89" s="363"/>
      <c r="T89" s="363"/>
      <c r="U89" s="363"/>
      <c r="V89" s="363"/>
      <c r="W89" s="363"/>
      <c r="X89" s="363"/>
      <c r="Y89" s="363"/>
      <c r="Z89" s="363"/>
      <c r="AA89" s="363"/>
      <c r="AB89" s="363"/>
      <c r="AC89" s="363"/>
      <c r="AD89" s="363"/>
      <c r="AE89" s="363"/>
      <c r="AF89" s="363"/>
      <c r="AG89" s="363"/>
      <c r="AH89" s="363"/>
      <c r="AI89" s="363"/>
      <c r="AJ89" s="363"/>
      <c r="AK89" s="363"/>
      <c r="AL89" s="363"/>
      <c r="AM89" s="363"/>
      <c r="AN89" s="363"/>
      <c r="AO89" s="363"/>
      <c r="AP89" s="363"/>
      <c r="AQ89" s="363"/>
      <c r="AR89" s="363"/>
      <c r="AS89" s="363"/>
      <c r="AT89" s="363"/>
      <c r="AU89" s="363"/>
      <c r="AV89" s="363"/>
      <c r="AW89" s="363"/>
      <c r="AX89" s="363"/>
      <c r="AY89" s="363"/>
      <c r="AZ89" s="363"/>
      <c r="BA89" s="363"/>
      <c r="BB89" s="363"/>
      <c r="BC89" s="363"/>
      <c r="BD89" s="363"/>
      <c r="BE89" s="363"/>
      <c r="BF89" s="363"/>
      <c r="BG89" s="363"/>
      <c r="BH89" s="363"/>
      <c r="BI89" s="363"/>
      <c r="BJ89" s="363"/>
    </row>
    <row r="90" spans="1:62" ht="15">
      <c r="A90" s="634"/>
      <c r="B90" s="634"/>
      <c r="C90" s="634"/>
      <c r="D90" s="643"/>
      <c r="E90" s="646"/>
      <c r="F90" s="649"/>
      <c r="G90" s="640"/>
      <c r="H90" s="365" t="s">
        <v>331</v>
      </c>
      <c r="I90" s="369"/>
      <c r="J90" s="369">
        <v>139000</v>
      </c>
      <c r="K90" s="369"/>
      <c r="L90" s="369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  <c r="AG90" s="363"/>
      <c r="AH90" s="363"/>
      <c r="AI90" s="363"/>
      <c r="AJ90" s="363"/>
      <c r="AK90" s="363"/>
      <c r="AL90" s="363"/>
      <c r="AM90" s="363"/>
      <c r="AN90" s="363"/>
      <c r="AO90" s="363"/>
      <c r="AP90" s="363"/>
      <c r="AQ90" s="363"/>
      <c r="AR90" s="363"/>
      <c r="AS90" s="363"/>
      <c r="AT90" s="363"/>
      <c r="AU90" s="363"/>
      <c r="AV90" s="363"/>
      <c r="AW90" s="363"/>
      <c r="AX90" s="363"/>
      <c r="AY90" s="363"/>
      <c r="AZ90" s="363"/>
      <c r="BA90" s="363"/>
      <c r="BB90" s="363"/>
      <c r="BC90" s="363"/>
      <c r="BD90" s="363"/>
      <c r="BE90" s="363"/>
      <c r="BF90" s="363"/>
      <c r="BG90" s="363"/>
      <c r="BH90" s="363"/>
      <c r="BI90" s="363"/>
      <c r="BJ90" s="363"/>
    </row>
    <row r="91" spans="1:62" ht="22.5">
      <c r="A91" s="634"/>
      <c r="B91" s="634"/>
      <c r="C91" s="634"/>
      <c r="D91" s="643"/>
      <c r="E91" s="646"/>
      <c r="F91" s="649"/>
      <c r="G91" s="640"/>
      <c r="H91" s="366" t="s">
        <v>332</v>
      </c>
      <c r="I91" s="369"/>
      <c r="J91" s="369"/>
      <c r="K91" s="369"/>
      <c r="L91" s="369"/>
      <c r="M91" s="363"/>
      <c r="N91" s="363"/>
      <c r="O91" s="363"/>
      <c r="P91" s="363"/>
      <c r="Q91" s="363"/>
      <c r="R91" s="363"/>
      <c r="S91" s="363"/>
      <c r="T91" s="363"/>
      <c r="U91" s="363"/>
      <c r="V91" s="363"/>
      <c r="W91" s="363"/>
      <c r="X91" s="363"/>
      <c r="Y91" s="363"/>
      <c r="Z91" s="363"/>
      <c r="AA91" s="363"/>
      <c r="AB91" s="363"/>
      <c r="AC91" s="363"/>
      <c r="AD91" s="363"/>
      <c r="AE91" s="363"/>
      <c r="AF91" s="363"/>
      <c r="AG91" s="363"/>
      <c r="AH91" s="363"/>
      <c r="AI91" s="363"/>
      <c r="AJ91" s="363"/>
      <c r="AK91" s="363"/>
      <c r="AL91" s="363"/>
      <c r="AM91" s="363"/>
      <c r="AN91" s="363"/>
      <c r="AO91" s="363"/>
      <c r="AP91" s="363"/>
      <c r="AQ91" s="363"/>
      <c r="AR91" s="363"/>
      <c r="AS91" s="363"/>
      <c r="AT91" s="363"/>
      <c r="AU91" s="363"/>
      <c r="AV91" s="363"/>
      <c r="AW91" s="363"/>
      <c r="AX91" s="363"/>
      <c r="AY91" s="363"/>
      <c r="AZ91" s="363"/>
      <c r="BA91" s="363"/>
      <c r="BB91" s="363"/>
      <c r="BC91" s="363"/>
      <c r="BD91" s="363"/>
      <c r="BE91" s="363"/>
      <c r="BF91" s="363"/>
      <c r="BG91" s="363"/>
      <c r="BH91" s="363"/>
      <c r="BI91" s="363"/>
      <c r="BJ91" s="363"/>
    </row>
    <row r="92" spans="1:62" ht="15">
      <c r="A92" s="635"/>
      <c r="B92" s="635"/>
      <c r="C92" s="635"/>
      <c r="D92" s="644"/>
      <c r="E92" s="647"/>
      <c r="F92" s="650"/>
      <c r="G92" s="641"/>
      <c r="H92" s="367" t="s">
        <v>333</v>
      </c>
      <c r="I92" s="370"/>
      <c r="J92" s="370">
        <v>139000</v>
      </c>
      <c r="K92" s="370"/>
      <c r="L92" s="370"/>
      <c r="M92" s="363"/>
      <c r="N92" s="363"/>
      <c r="O92" s="363"/>
      <c r="P92" s="363"/>
      <c r="Q92" s="363"/>
      <c r="R92" s="363"/>
      <c r="S92" s="363"/>
      <c r="T92" s="363"/>
      <c r="U92" s="363"/>
      <c r="V92" s="363"/>
      <c r="W92" s="363"/>
      <c r="X92" s="363"/>
      <c r="Y92" s="363"/>
      <c r="Z92" s="363"/>
      <c r="AA92" s="363"/>
      <c r="AB92" s="363"/>
      <c r="AC92" s="363"/>
      <c r="AD92" s="363"/>
      <c r="AE92" s="363"/>
      <c r="AF92" s="363"/>
      <c r="AG92" s="363"/>
      <c r="AH92" s="363"/>
      <c r="AI92" s="363"/>
      <c r="AJ92" s="363"/>
      <c r="AK92" s="363"/>
      <c r="AL92" s="363"/>
      <c r="AM92" s="363"/>
      <c r="AN92" s="363"/>
      <c r="AO92" s="363"/>
      <c r="AP92" s="363"/>
      <c r="AQ92" s="363"/>
      <c r="AR92" s="363"/>
      <c r="AS92" s="363"/>
      <c r="AT92" s="363"/>
      <c r="AU92" s="363"/>
      <c r="AV92" s="363"/>
      <c r="AW92" s="363"/>
      <c r="AX92" s="363"/>
      <c r="AY92" s="363"/>
      <c r="AZ92" s="363"/>
      <c r="BA92" s="363"/>
      <c r="BB92" s="363"/>
      <c r="BC92" s="363"/>
      <c r="BD92" s="363"/>
      <c r="BE92" s="363"/>
      <c r="BF92" s="363"/>
      <c r="BG92" s="363"/>
      <c r="BH92" s="363"/>
      <c r="BI92" s="363"/>
      <c r="BJ92" s="363"/>
    </row>
    <row r="93" spans="1:62" ht="15" customHeight="1">
      <c r="A93" s="633">
        <v>17</v>
      </c>
      <c r="B93" s="633">
        <v>600</v>
      </c>
      <c r="C93" s="633">
        <v>60014</v>
      </c>
      <c r="D93" s="642" t="s">
        <v>509</v>
      </c>
      <c r="E93" s="645" t="s">
        <v>156</v>
      </c>
      <c r="F93" s="648">
        <v>2010</v>
      </c>
      <c r="G93" s="639">
        <v>184000</v>
      </c>
      <c r="H93" s="364" t="s">
        <v>330</v>
      </c>
      <c r="I93" s="368"/>
      <c r="J93" s="368">
        <v>184000</v>
      </c>
      <c r="K93" s="368"/>
      <c r="L93" s="368"/>
      <c r="M93" s="363"/>
      <c r="N93" s="363"/>
      <c r="O93" s="363"/>
      <c r="P93" s="363"/>
      <c r="Q93" s="363"/>
      <c r="R93" s="363"/>
      <c r="S93" s="363"/>
      <c r="T93" s="363"/>
      <c r="U93" s="363"/>
      <c r="V93" s="363"/>
      <c r="W93" s="363"/>
      <c r="X93" s="363"/>
      <c r="Y93" s="363"/>
      <c r="Z93" s="363"/>
      <c r="AA93" s="363"/>
      <c r="AB93" s="363"/>
      <c r="AC93" s="363"/>
      <c r="AD93" s="363"/>
      <c r="AE93" s="363"/>
      <c r="AF93" s="363"/>
      <c r="AG93" s="363"/>
      <c r="AH93" s="363"/>
      <c r="AI93" s="363"/>
      <c r="AJ93" s="363"/>
      <c r="AK93" s="363"/>
      <c r="AL93" s="363"/>
      <c r="AM93" s="363"/>
      <c r="AN93" s="363"/>
      <c r="AO93" s="363"/>
      <c r="AP93" s="363"/>
      <c r="AQ93" s="363"/>
      <c r="AR93" s="363"/>
      <c r="AS93" s="363"/>
      <c r="AT93" s="363"/>
      <c r="AU93" s="363"/>
      <c r="AV93" s="363"/>
      <c r="AW93" s="363"/>
      <c r="AX93" s="363"/>
      <c r="AY93" s="363"/>
      <c r="AZ93" s="363"/>
      <c r="BA93" s="363"/>
      <c r="BB93" s="363"/>
      <c r="BC93" s="363"/>
      <c r="BD93" s="363"/>
      <c r="BE93" s="363"/>
      <c r="BF93" s="363"/>
      <c r="BG93" s="363"/>
      <c r="BH93" s="363"/>
      <c r="BI93" s="363"/>
      <c r="BJ93" s="363"/>
    </row>
    <row r="94" spans="1:62" ht="15">
      <c r="A94" s="634"/>
      <c r="B94" s="634"/>
      <c r="C94" s="634"/>
      <c r="D94" s="643"/>
      <c r="E94" s="646"/>
      <c r="F94" s="649"/>
      <c r="G94" s="640"/>
      <c r="H94" s="365" t="s">
        <v>331</v>
      </c>
      <c r="I94" s="369"/>
      <c r="J94" s="369">
        <v>184000</v>
      </c>
      <c r="K94" s="369"/>
      <c r="L94" s="369"/>
      <c r="M94" s="363"/>
      <c r="N94" s="363"/>
      <c r="O94" s="363"/>
      <c r="P94" s="363"/>
      <c r="Q94" s="363"/>
      <c r="R94" s="363"/>
      <c r="S94" s="363"/>
      <c r="T94" s="363"/>
      <c r="U94" s="363"/>
      <c r="V94" s="363"/>
      <c r="W94" s="363"/>
      <c r="X94" s="363"/>
      <c r="Y94" s="363"/>
      <c r="Z94" s="363"/>
      <c r="AA94" s="363"/>
      <c r="AB94" s="363"/>
      <c r="AC94" s="363"/>
      <c r="AD94" s="363"/>
      <c r="AE94" s="363"/>
      <c r="AF94" s="363"/>
      <c r="AG94" s="363"/>
      <c r="AH94" s="363"/>
      <c r="AI94" s="363"/>
      <c r="AJ94" s="363"/>
      <c r="AK94" s="363"/>
      <c r="AL94" s="363"/>
      <c r="AM94" s="363"/>
      <c r="AN94" s="363"/>
      <c r="AO94" s="363"/>
      <c r="AP94" s="363"/>
      <c r="AQ94" s="363"/>
      <c r="AR94" s="363"/>
      <c r="AS94" s="363"/>
      <c r="AT94" s="363"/>
      <c r="AU94" s="363"/>
      <c r="AV94" s="363"/>
      <c r="AW94" s="363"/>
      <c r="AX94" s="363"/>
      <c r="AY94" s="363"/>
      <c r="AZ94" s="363"/>
      <c r="BA94" s="363"/>
      <c r="BB94" s="363"/>
      <c r="BC94" s="363"/>
      <c r="BD94" s="363"/>
      <c r="BE94" s="363"/>
      <c r="BF94" s="363"/>
      <c r="BG94" s="363"/>
      <c r="BH94" s="363"/>
      <c r="BI94" s="363"/>
      <c r="BJ94" s="363"/>
    </row>
    <row r="95" spans="1:62" ht="22.5">
      <c r="A95" s="634"/>
      <c r="B95" s="634"/>
      <c r="C95" s="634"/>
      <c r="D95" s="643"/>
      <c r="E95" s="646"/>
      <c r="F95" s="649"/>
      <c r="G95" s="640"/>
      <c r="H95" s="366" t="s">
        <v>332</v>
      </c>
      <c r="I95" s="369"/>
      <c r="J95" s="369"/>
      <c r="K95" s="369"/>
      <c r="L95" s="369"/>
      <c r="M95" s="363"/>
      <c r="N95" s="363"/>
      <c r="O95" s="363"/>
      <c r="P95" s="363"/>
      <c r="Q95" s="363"/>
      <c r="R95" s="363"/>
      <c r="S95" s="363"/>
      <c r="T95" s="363"/>
      <c r="U95" s="363"/>
      <c r="V95" s="363"/>
      <c r="W95" s="363"/>
      <c r="X95" s="363"/>
      <c r="Y95" s="363"/>
      <c r="Z95" s="363"/>
      <c r="AA95" s="363"/>
      <c r="AB95" s="363"/>
      <c r="AC95" s="363"/>
      <c r="AD95" s="363"/>
      <c r="AE95" s="363"/>
      <c r="AF95" s="363"/>
      <c r="AG95" s="363"/>
      <c r="AH95" s="363"/>
      <c r="AI95" s="363"/>
      <c r="AJ95" s="363"/>
      <c r="AK95" s="363"/>
      <c r="AL95" s="363"/>
      <c r="AM95" s="363"/>
      <c r="AN95" s="363"/>
      <c r="AO95" s="363"/>
      <c r="AP95" s="363"/>
      <c r="AQ95" s="363"/>
      <c r="AR95" s="363"/>
      <c r="AS95" s="363"/>
      <c r="AT95" s="363"/>
      <c r="AU95" s="363"/>
      <c r="AV95" s="363"/>
      <c r="AW95" s="363"/>
      <c r="AX95" s="363"/>
      <c r="AY95" s="363"/>
      <c r="AZ95" s="363"/>
      <c r="BA95" s="363"/>
      <c r="BB95" s="363"/>
      <c r="BC95" s="363"/>
      <c r="BD95" s="363"/>
      <c r="BE95" s="363"/>
      <c r="BF95" s="363"/>
      <c r="BG95" s="363"/>
      <c r="BH95" s="363"/>
      <c r="BI95" s="363"/>
      <c r="BJ95" s="363"/>
    </row>
    <row r="96" spans="1:62" s="362" customFormat="1" ht="15">
      <c r="A96" s="635"/>
      <c r="B96" s="635"/>
      <c r="C96" s="635"/>
      <c r="D96" s="644"/>
      <c r="E96" s="647"/>
      <c r="F96" s="650"/>
      <c r="G96" s="641"/>
      <c r="H96" s="367" t="s">
        <v>333</v>
      </c>
      <c r="I96" s="370"/>
      <c r="J96" s="370"/>
      <c r="K96" s="370"/>
      <c r="L96" s="370"/>
      <c r="M96" s="363"/>
      <c r="N96" s="363"/>
      <c r="O96" s="363"/>
      <c r="P96" s="363"/>
      <c r="Q96" s="363"/>
      <c r="R96" s="363"/>
      <c r="S96" s="363"/>
      <c r="T96" s="363"/>
      <c r="U96" s="363"/>
      <c r="V96" s="363"/>
      <c r="W96" s="363"/>
      <c r="X96" s="363"/>
      <c r="Y96" s="363"/>
      <c r="Z96" s="363"/>
      <c r="AA96" s="363"/>
      <c r="AB96" s="363"/>
      <c r="AC96" s="363"/>
      <c r="AD96" s="363"/>
      <c r="AE96" s="363"/>
      <c r="AF96" s="363"/>
      <c r="AG96" s="363"/>
      <c r="AH96" s="363"/>
      <c r="AI96" s="363"/>
      <c r="AJ96" s="363"/>
      <c r="AK96" s="363"/>
      <c r="AL96" s="363"/>
      <c r="AM96" s="363"/>
      <c r="AN96" s="363"/>
      <c r="AO96" s="363"/>
      <c r="AP96" s="363"/>
      <c r="AQ96" s="363"/>
      <c r="AR96" s="363"/>
      <c r="AS96" s="363"/>
      <c r="AT96" s="363"/>
      <c r="AU96" s="363"/>
      <c r="AV96" s="363"/>
      <c r="AW96" s="363"/>
      <c r="AX96" s="363"/>
      <c r="AY96" s="363"/>
      <c r="AZ96" s="363"/>
      <c r="BA96" s="363"/>
      <c r="BB96" s="363"/>
      <c r="BC96" s="363"/>
      <c r="BD96" s="363"/>
      <c r="BE96" s="363"/>
      <c r="BF96" s="363"/>
      <c r="BG96" s="363"/>
      <c r="BH96" s="363"/>
      <c r="BI96" s="363"/>
      <c r="BJ96" s="363"/>
    </row>
    <row r="99" ht="15">
      <c r="G99" s="15" t="s">
        <v>555</v>
      </c>
    </row>
    <row r="100" spans="1:17" ht="15">
      <c r="A100" s="10"/>
      <c r="B100" s="10"/>
      <c r="C100" s="10"/>
      <c r="D100" s="10"/>
      <c r="E100" s="10" t="s">
        <v>145</v>
      </c>
      <c r="F100" s="10"/>
      <c r="G100" s="10"/>
      <c r="H100" s="10"/>
      <c r="I100" s="125"/>
      <c r="J100" s="124" t="s">
        <v>144</v>
      </c>
      <c r="K100" s="124"/>
      <c r="L100" s="25"/>
      <c r="M100" s="68"/>
      <c r="N100" s="68"/>
      <c r="O100" s="68"/>
      <c r="P100" s="68"/>
      <c r="Q100" s="68"/>
    </row>
    <row r="101" spans="1:17" ht="15">
      <c r="A101" s="64"/>
      <c r="B101" s="64"/>
      <c r="C101" s="64"/>
      <c r="D101" s="64" t="s">
        <v>146</v>
      </c>
      <c r="E101" s="64" t="s">
        <v>148</v>
      </c>
      <c r="F101" s="64" t="s">
        <v>322</v>
      </c>
      <c r="G101" s="64" t="s">
        <v>147</v>
      </c>
      <c r="H101" s="64" t="s">
        <v>326</v>
      </c>
      <c r="I101" s="10"/>
      <c r="J101" s="10"/>
      <c r="K101" s="10"/>
      <c r="L101" s="10"/>
      <c r="M101" s="68"/>
      <c r="N101" s="68"/>
      <c r="O101" s="68"/>
      <c r="P101" s="68"/>
      <c r="Q101" s="68"/>
    </row>
    <row r="102" spans="1:17" ht="15">
      <c r="A102" s="64" t="s">
        <v>149</v>
      </c>
      <c r="B102" s="64" t="s">
        <v>6</v>
      </c>
      <c r="C102" s="64" t="s">
        <v>7</v>
      </c>
      <c r="D102" s="64" t="s">
        <v>150</v>
      </c>
      <c r="E102" s="64" t="s">
        <v>151</v>
      </c>
      <c r="F102" s="64" t="s">
        <v>323</v>
      </c>
      <c r="G102" s="64" t="s">
        <v>324</v>
      </c>
      <c r="H102" s="64" t="s">
        <v>327</v>
      </c>
      <c r="I102" s="64"/>
      <c r="J102" s="64"/>
      <c r="K102" s="64"/>
      <c r="L102" s="64" t="s">
        <v>329</v>
      </c>
      <c r="M102" s="68"/>
      <c r="N102" s="68"/>
      <c r="O102" s="68"/>
      <c r="P102" s="68"/>
      <c r="Q102" s="68"/>
    </row>
    <row r="103" spans="1:17" ht="15">
      <c r="A103" s="64"/>
      <c r="B103" s="64"/>
      <c r="C103" s="64"/>
      <c r="D103" s="64"/>
      <c r="E103" s="64" t="s">
        <v>154</v>
      </c>
      <c r="F103" s="64"/>
      <c r="G103" s="64" t="s">
        <v>152</v>
      </c>
      <c r="H103" s="64"/>
      <c r="I103" s="64" t="s">
        <v>153</v>
      </c>
      <c r="J103" s="64" t="s">
        <v>328</v>
      </c>
      <c r="K103" s="64" t="s">
        <v>494</v>
      </c>
      <c r="L103" s="64">
        <v>2011</v>
      </c>
      <c r="M103" s="68"/>
      <c r="N103" s="68"/>
      <c r="O103" s="68"/>
      <c r="P103" s="68"/>
      <c r="Q103" s="68"/>
    </row>
    <row r="104" spans="1:17" ht="15">
      <c r="A104" s="80"/>
      <c r="B104" s="80"/>
      <c r="C104" s="80"/>
      <c r="D104" s="80"/>
      <c r="E104" s="80" t="s">
        <v>155</v>
      </c>
      <c r="F104" s="80"/>
      <c r="G104" s="80" t="s">
        <v>325</v>
      </c>
      <c r="H104" s="80"/>
      <c r="I104" s="80"/>
      <c r="J104" s="80"/>
      <c r="K104" s="80"/>
      <c r="L104" s="80"/>
      <c r="M104" s="68"/>
      <c r="N104" s="68"/>
      <c r="O104" s="68"/>
      <c r="P104" s="68"/>
      <c r="Q104" s="68"/>
    </row>
    <row r="105" spans="1:17" s="362" customFormat="1" ht="15">
      <c r="A105" s="13">
        <v>1</v>
      </c>
      <c r="B105" s="13">
        <v>2</v>
      </c>
      <c r="C105" s="13">
        <v>3</v>
      </c>
      <c r="D105" s="13">
        <v>4</v>
      </c>
      <c r="E105" s="13">
        <v>5</v>
      </c>
      <c r="F105" s="13">
        <v>6</v>
      </c>
      <c r="G105" s="13">
        <v>7</v>
      </c>
      <c r="H105" s="13">
        <v>8</v>
      </c>
      <c r="I105" s="13">
        <v>9</v>
      </c>
      <c r="J105" s="13">
        <v>10</v>
      </c>
      <c r="K105" s="13">
        <v>11</v>
      </c>
      <c r="L105" s="13">
        <v>12</v>
      </c>
      <c r="M105" s="15"/>
      <c r="N105" s="15"/>
      <c r="O105" s="15"/>
      <c r="P105" s="15"/>
      <c r="Q105" s="15"/>
    </row>
    <row r="106" spans="1:12" s="363" customFormat="1" ht="15" customHeight="1">
      <c r="A106" s="633">
        <v>18</v>
      </c>
      <c r="B106" s="633">
        <v>600</v>
      </c>
      <c r="C106" s="633">
        <v>60014</v>
      </c>
      <c r="D106" s="642" t="s">
        <v>510</v>
      </c>
      <c r="E106" s="645" t="s">
        <v>156</v>
      </c>
      <c r="F106" s="648">
        <v>2010</v>
      </c>
      <c r="G106" s="639">
        <v>48000</v>
      </c>
      <c r="H106" s="364" t="s">
        <v>330</v>
      </c>
      <c r="I106" s="368"/>
      <c r="J106" s="368">
        <v>48000</v>
      </c>
      <c r="K106" s="368"/>
      <c r="L106" s="368"/>
    </row>
    <row r="107" spans="1:12" s="363" customFormat="1" ht="15">
      <c r="A107" s="634"/>
      <c r="B107" s="634"/>
      <c r="C107" s="634"/>
      <c r="D107" s="643"/>
      <c r="E107" s="646"/>
      <c r="F107" s="649"/>
      <c r="G107" s="640"/>
      <c r="H107" s="365" t="s">
        <v>331</v>
      </c>
      <c r="I107" s="369"/>
      <c r="J107" s="369">
        <v>48000</v>
      </c>
      <c r="K107" s="369"/>
      <c r="L107" s="369"/>
    </row>
    <row r="108" spans="1:12" s="363" customFormat="1" ht="22.5">
      <c r="A108" s="634"/>
      <c r="B108" s="634"/>
      <c r="C108" s="634"/>
      <c r="D108" s="643"/>
      <c r="E108" s="646"/>
      <c r="F108" s="649"/>
      <c r="G108" s="640"/>
      <c r="H108" s="366" t="s">
        <v>332</v>
      </c>
      <c r="I108" s="369"/>
      <c r="J108" s="369"/>
      <c r="K108" s="369"/>
      <c r="L108" s="369"/>
    </row>
    <row r="109" spans="1:12" s="363" customFormat="1" ht="15">
      <c r="A109" s="635"/>
      <c r="B109" s="635"/>
      <c r="C109" s="635"/>
      <c r="D109" s="644"/>
      <c r="E109" s="647"/>
      <c r="F109" s="650"/>
      <c r="G109" s="641"/>
      <c r="H109" s="367" t="s">
        <v>333</v>
      </c>
      <c r="I109" s="370"/>
      <c r="J109" s="370"/>
      <c r="K109" s="370"/>
      <c r="L109" s="370"/>
    </row>
    <row r="110" spans="1:12" s="363" customFormat="1" ht="15" customHeight="1">
      <c r="A110" s="633">
        <v>19</v>
      </c>
      <c r="B110" s="633">
        <v>600</v>
      </c>
      <c r="C110" s="633">
        <v>60014</v>
      </c>
      <c r="D110" s="642" t="s">
        <v>511</v>
      </c>
      <c r="E110" s="645" t="s">
        <v>156</v>
      </c>
      <c r="F110" s="648">
        <v>2010</v>
      </c>
      <c r="G110" s="639">
        <v>136000</v>
      </c>
      <c r="H110" s="364" t="s">
        <v>330</v>
      </c>
      <c r="I110" s="368"/>
      <c r="J110" s="368">
        <v>136000</v>
      </c>
      <c r="K110" s="368"/>
      <c r="L110" s="368"/>
    </row>
    <row r="111" spans="1:12" s="363" customFormat="1" ht="15">
      <c r="A111" s="634"/>
      <c r="B111" s="634"/>
      <c r="C111" s="634"/>
      <c r="D111" s="643"/>
      <c r="E111" s="646"/>
      <c r="F111" s="649"/>
      <c r="G111" s="640"/>
      <c r="H111" s="365" t="s">
        <v>331</v>
      </c>
      <c r="I111" s="369"/>
      <c r="J111" s="369">
        <v>136000</v>
      </c>
      <c r="K111" s="369"/>
      <c r="L111" s="369"/>
    </row>
    <row r="112" spans="1:12" s="363" customFormat="1" ht="22.5">
      <c r="A112" s="634"/>
      <c r="B112" s="634"/>
      <c r="C112" s="634"/>
      <c r="D112" s="643"/>
      <c r="E112" s="646"/>
      <c r="F112" s="649"/>
      <c r="G112" s="640"/>
      <c r="H112" s="366" t="s">
        <v>332</v>
      </c>
      <c r="I112" s="369"/>
      <c r="J112" s="369"/>
      <c r="K112" s="369"/>
      <c r="L112" s="369"/>
    </row>
    <row r="113" spans="1:12" s="363" customFormat="1" ht="15">
      <c r="A113" s="635"/>
      <c r="B113" s="635"/>
      <c r="C113" s="635"/>
      <c r="D113" s="644"/>
      <c r="E113" s="647"/>
      <c r="F113" s="650"/>
      <c r="G113" s="641"/>
      <c r="H113" s="367" t="s">
        <v>333</v>
      </c>
      <c r="I113" s="370"/>
      <c r="J113" s="370"/>
      <c r="K113" s="370"/>
      <c r="L113" s="370"/>
    </row>
    <row r="114" spans="1:12" s="363" customFormat="1" ht="15" customHeight="1">
      <c r="A114" s="633">
        <v>20</v>
      </c>
      <c r="B114" s="633">
        <v>600</v>
      </c>
      <c r="C114" s="633">
        <v>60014</v>
      </c>
      <c r="D114" s="642" t="s">
        <v>512</v>
      </c>
      <c r="E114" s="645" t="s">
        <v>156</v>
      </c>
      <c r="F114" s="648">
        <v>2010</v>
      </c>
      <c r="G114" s="639">
        <v>117000</v>
      </c>
      <c r="H114" s="364" t="s">
        <v>330</v>
      </c>
      <c r="I114" s="368"/>
      <c r="J114" s="368">
        <v>117000</v>
      </c>
      <c r="K114" s="368"/>
      <c r="L114" s="368"/>
    </row>
    <row r="115" spans="1:12" s="363" customFormat="1" ht="15">
      <c r="A115" s="634"/>
      <c r="B115" s="634"/>
      <c r="C115" s="634"/>
      <c r="D115" s="643"/>
      <c r="E115" s="646"/>
      <c r="F115" s="649"/>
      <c r="G115" s="640"/>
      <c r="H115" s="365" t="s">
        <v>331</v>
      </c>
      <c r="I115" s="369"/>
      <c r="J115" s="369">
        <v>117000</v>
      </c>
      <c r="K115" s="369"/>
      <c r="L115" s="369"/>
    </row>
    <row r="116" spans="1:12" s="363" customFormat="1" ht="22.5">
      <c r="A116" s="634"/>
      <c r="B116" s="634"/>
      <c r="C116" s="634"/>
      <c r="D116" s="643"/>
      <c r="E116" s="646"/>
      <c r="F116" s="649"/>
      <c r="G116" s="640"/>
      <c r="H116" s="366" t="s">
        <v>332</v>
      </c>
      <c r="I116" s="369"/>
      <c r="J116" s="369"/>
      <c r="K116" s="369"/>
      <c r="L116" s="369"/>
    </row>
    <row r="117" spans="1:12" s="363" customFormat="1" ht="15">
      <c r="A117" s="635"/>
      <c r="B117" s="635"/>
      <c r="C117" s="635"/>
      <c r="D117" s="644"/>
      <c r="E117" s="647"/>
      <c r="F117" s="650"/>
      <c r="G117" s="641"/>
      <c r="H117" s="367" t="s">
        <v>333</v>
      </c>
      <c r="I117" s="370"/>
      <c r="J117" s="370"/>
      <c r="K117" s="370"/>
      <c r="L117" s="370"/>
    </row>
    <row r="118" spans="1:12" s="363" customFormat="1" ht="15" customHeight="1">
      <c r="A118" s="633">
        <v>21</v>
      </c>
      <c r="B118" s="633">
        <v>600</v>
      </c>
      <c r="C118" s="633">
        <v>60014</v>
      </c>
      <c r="D118" s="642" t="s">
        <v>513</v>
      </c>
      <c r="E118" s="645" t="s">
        <v>156</v>
      </c>
      <c r="F118" s="648">
        <v>2010</v>
      </c>
      <c r="G118" s="639">
        <v>88000</v>
      </c>
      <c r="H118" s="364" t="s">
        <v>330</v>
      </c>
      <c r="I118" s="368"/>
      <c r="J118" s="368">
        <v>88000</v>
      </c>
      <c r="K118" s="368"/>
      <c r="L118" s="368"/>
    </row>
    <row r="119" spans="1:12" s="363" customFormat="1" ht="15">
      <c r="A119" s="634"/>
      <c r="B119" s="634"/>
      <c r="C119" s="634"/>
      <c r="D119" s="643"/>
      <c r="E119" s="646"/>
      <c r="F119" s="649"/>
      <c r="G119" s="640"/>
      <c r="H119" s="365" t="s">
        <v>331</v>
      </c>
      <c r="I119" s="369"/>
      <c r="J119" s="369">
        <v>88000</v>
      </c>
      <c r="K119" s="369"/>
      <c r="L119" s="369"/>
    </row>
    <row r="120" spans="1:12" s="363" customFormat="1" ht="22.5">
      <c r="A120" s="634"/>
      <c r="B120" s="634"/>
      <c r="C120" s="634"/>
      <c r="D120" s="643"/>
      <c r="E120" s="646"/>
      <c r="F120" s="649"/>
      <c r="G120" s="640"/>
      <c r="H120" s="366" t="s">
        <v>332</v>
      </c>
      <c r="I120" s="369"/>
      <c r="J120" s="369"/>
      <c r="K120" s="369"/>
      <c r="L120" s="369"/>
    </row>
    <row r="121" spans="1:12" s="363" customFormat="1" ht="15">
      <c r="A121" s="635"/>
      <c r="B121" s="635"/>
      <c r="C121" s="635"/>
      <c r="D121" s="644"/>
      <c r="E121" s="647"/>
      <c r="F121" s="650"/>
      <c r="G121" s="641"/>
      <c r="H121" s="367" t="s">
        <v>333</v>
      </c>
      <c r="I121" s="370"/>
      <c r="J121" s="370"/>
      <c r="K121" s="370"/>
      <c r="L121" s="370"/>
    </row>
    <row r="122" spans="1:62" ht="15" customHeight="1">
      <c r="A122" s="633">
        <v>22</v>
      </c>
      <c r="B122" s="633">
        <v>600</v>
      </c>
      <c r="C122" s="633">
        <v>60014</v>
      </c>
      <c r="D122" s="642" t="s">
        <v>514</v>
      </c>
      <c r="E122" s="645" t="s">
        <v>156</v>
      </c>
      <c r="F122" s="648">
        <v>2010</v>
      </c>
      <c r="G122" s="639">
        <v>148000</v>
      </c>
      <c r="H122" s="364" t="s">
        <v>330</v>
      </c>
      <c r="I122" s="368"/>
      <c r="J122" s="368">
        <v>148000</v>
      </c>
      <c r="K122" s="368"/>
      <c r="L122" s="368"/>
      <c r="M122" s="363"/>
      <c r="N122" s="363"/>
      <c r="O122" s="363"/>
      <c r="P122" s="363"/>
      <c r="Q122" s="363"/>
      <c r="R122" s="363"/>
      <c r="S122" s="363"/>
      <c r="T122" s="363"/>
      <c r="U122" s="363"/>
      <c r="V122" s="363"/>
      <c r="W122" s="363"/>
      <c r="X122" s="363"/>
      <c r="Y122" s="363"/>
      <c r="Z122" s="363"/>
      <c r="AA122" s="363"/>
      <c r="AB122" s="363"/>
      <c r="AC122" s="363"/>
      <c r="AD122" s="363"/>
      <c r="AE122" s="363"/>
      <c r="AF122" s="363"/>
      <c r="AG122" s="363"/>
      <c r="AH122" s="363"/>
      <c r="AI122" s="363"/>
      <c r="AJ122" s="363"/>
      <c r="AK122" s="363"/>
      <c r="AL122" s="363"/>
      <c r="AM122" s="363"/>
      <c r="AN122" s="363"/>
      <c r="AO122" s="363"/>
      <c r="AP122" s="363"/>
      <c r="AQ122" s="363"/>
      <c r="AR122" s="363"/>
      <c r="AS122" s="363"/>
      <c r="AT122" s="363"/>
      <c r="AU122" s="363"/>
      <c r="AV122" s="363"/>
      <c r="AW122" s="363"/>
      <c r="AX122" s="363"/>
      <c r="AY122" s="363"/>
      <c r="AZ122" s="363"/>
      <c r="BA122" s="363"/>
      <c r="BB122" s="363"/>
      <c r="BC122" s="363"/>
      <c r="BD122" s="363"/>
      <c r="BE122" s="363"/>
      <c r="BF122" s="363"/>
      <c r="BG122" s="363"/>
      <c r="BH122" s="363"/>
      <c r="BI122" s="363"/>
      <c r="BJ122" s="363"/>
    </row>
    <row r="123" spans="1:62" ht="15">
      <c r="A123" s="634"/>
      <c r="B123" s="634"/>
      <c r="C123" s="634"/>
      <c r="D123" s="643"/>
      <c r="E123" s="646"/>
      <c r="F123" s="649"/>
      <c r="G123" s="640"/>
      <c r="H123" s="365" t="s">
        <v>331</v>
      </c>
      <c r="I123" s="369"/>
      <c r="J123" s="369">
        <v>148000</v>
      </c>
      <c r="K123" s="369"/>
      <c r="L123" s="369"/>
      <c r="M123" s="363"/>
      <c r="N123" s="363"/>
      <c r="O123" s="363"/>
      <c r="P123" s="363"/>
      <c r="Q123" s="363"/>
      <c r="R123" s="363"/>
      <c r="S123" s="363"/>
      <c r="T123" s="363"/>
      <c r="U123" s="363"/>
      <c r="V123" s="363"/>
      <c r="W123" s="363"/>
      <c r="X123" s="363"/>
      <c r="Y123" s="363"/>
      <c r="Z123" s="363"/>
      <c r="AA123" s="363"/>
      <c r="AB123" s="363"/>
      <c r="AC123" s="363"/>
      <c r="AD123" s="363"/>
      <c r="AE123" s="363"/>
      <c r="AF123" s="363"/>
      <c r="AG123" s="363"/>
      <c r="AH123" s="363"/>
      <c r="AI123" s="363"/>
      <c r="AJ123" s="363"/>
      <c r="AK123" s="363"/>
      <c r="AL123" s="363"/>
      <c r="AM123" s="363"/>
      <c r="AN123" s="363"/>
      <c r="AO123" s="363"/>
      <c r="AP123" s="363"/>
      <c r="AQ123" s="363"/>
      <c r="AR123" s="363"/>
      <c r="AS123" s="363"/>
      <c r="AT123" s="363"/>
      <c r="AU123" s="363"/>
      <c r="AV123" s="363"/>
      <c r="AW123" s="363"/>
      <c r="AX123" s="363"/>
      <c r="AY123" s="363"/>
      <c r="AZ123" s="363"/>
      <c r="BA123" s="363"/>
      <c r="BB123" s="363"/>
      <c r="BC123" s="363"/>
      <c r="BD123" s="363"/>
      <c r="BE123" s="363"/>
      <c r="BF123" s="363"/>
      <c r="BG123" s="363"/>
      <c r="BH123" s="363"/>
      <c r="BI123" s="363"/>
      <c r="BJ123" s="363"/>
    </row>
    <row r="124" spans="1:62" ht="22.5">
      <c r="A124" s="634"/>
      <c r="B124" s="634"/>
      <c r="C124" s="634"/>
      <c r="D124" s="643"/>
      <c r="E124" s="646"/>
      <c r="F124" s="649"/>
      <c r="G124" s="640"/>
      <c r="H124" s="366" t="s">
        <v>332</v>
      </c>
      <c r="I124" s="369"/>
      <c r="J124" s="369"/>
      <c r="K124" s="369"/>
      <c r="L124" s="369"/>
      <c r="M124" s="363"/>
      <c r="N124" s="363"/>
      <c r="O124" s="363"/>
      <c r="P124" s="363"/>
      <c r="Q124" s="363"/>
      <c r="R124" s="363"/>
      <c r="S124" s="363"/>
      <c r="T124" s="363"/>
      <c r="U124" s="363"/>
      <c r="V124" s="363"/>
      <c r="W124" s="363"/>
      <c r="X124" s="363"/>
      <c r="Y124" s="363"/>
      <c r="Z124" s="363"/>
      <c r="AA124" s="363"/>
      <c r="AB124" s="363"/>
      <c r="AC124" s="363"/>
      <c r="AD124" s="363"/>
      <c r="AE124" s="363"/>
      <c r="AF124" s="363"/>
      <c r="AG124" s="363"/>
      <c r="AH124" s="363"/>
      <c r="AI124" s="363"/>
      <c r="AJ124" s="363"/>
      <c r="AK124" s="363"/>
      <c r="AL124" s="363"/>
      <c r="AM124" s="363"/>
      <c r="AN124" s="363"/>
      <c r="AO124" s="363"/>
      <c r="AP124" s="363"/>
      <c r="AQ124" s="363"/>
      <c r="AR124" s="363"/>
      <c r="AS124" s="363"/>
      <c r="AT124" s="363"/>
      <c r="AU124" s="363"/>
      <c r="AV124" s="363"/>
      <c r="AW124" s="363"/>
      <c r="AX124" s="363"/>
      <c r="AY124" s="363"/>
      <c r="AZ124" s="363"/>
      <c r="BA124" s="363"/>
      <c r="BB124" s="363"/>
      <c r="BC124" s="363"/>
      <c r="BD124" s="363"/>
      <c r="BE124" s="363"/>
      <c r="BF124" s="363"/>
      <c r="BG124" s="363"/>
      <c r="BH124" s="363"/>
      <c r="BI124" s="363"/>
      <c r="BJ124" s="363"/>
    </row>
    <row r="125" spans="1:62" ht="15">
      <c r="A125" s="635"/>
      <c r="B125" s="635"/>
      <c r="C125" s="635"/>
      <c r="D125" s="644"/>
      <c r="E125" s="647"/>
      <c r="F125" s="650"/>
      <c r="G125" s="641"/>
      <c r="H125" s="367" t="s">
        <v>333</v>
      </c>
      <c r="I125" s="370"/>
      <c r="J125" s="370"/>
      <c r="K125" s="370"/>
      <c r="L125" s="370"/>
      <c r="M125" s="363"/>
      <c r="N125" s="363"/>
      <c r="O125" s="363"/>
      <c r="P125" s="363"/>
      <c r="Q125" s="363"/>
      <c r="R125" s="363"/>
      <c r="S125" s="363"/>
      <c r="T125" s="363"/>
      <c r="U125" s="363"/>
      <c r="V125" s="363"/>
      <c r="W125" s="363"/>
      <c r="X125" s="363"/>
      <c r="Y125" s="363"/>
      <c r="Z125" s="363"/>
      <c r="AA125" s="363"/>
      <c r="AB125" s="363"/>
      <c r="AC125" s="363"/>
      <c r="AD125" s="363"/>
      <c r="AE125" s="363"/>
      <c r="AF125" s="363"/>
      <c r="AG125" s="363"/>
      <c r="AH125" s="363"/>
      <c r="AI125" s="363"/>
      <c r="AJ125" s="363"/>
      <c r="AK125" s="363"/>
      <c r="AL125" s="363"/>
      <c r="AM125" s="363"/>
      <c r="AN125" s="363"/>
      <c r="AO125" s="363"/>
      <c r="AP125" s="363"/>
      <c r="AQ125" s="363"/>
      <c r="AR125" s="363"/>
      <c r="AS125" s="363"/>
      <c r="AT125" s="363"/>
      <c r="AU125" s="363"/>
      <c r="AV125" s="363"/>
      <c r="AW125" s="363"/>
      <c r="AX125" s="363"/>
      <c r="AY125" s="363"/>
      <c r="AZ125" s="363"/>
      <c r="BA125" s="363"/>
      <c r="BB125" s="363"/>
      <c r="BC125" s="363"/>
      <c r="BD125" s="363"/>
      <c r="BE125" s="363"/>
      <c r="BF125" s="363"/>
      <c r="BG125" s="363"/>
      <c r="BH125" s="363"/>
      <c r="BI125" s="363"/>
      <c r="BJ125" s="363"/>
    </row>
    <row r="126" spans="1:62" ht="15" customHeight="1">
      <c r="A126" s="633">
        <v>23</v>
      </c>
      <c r="B126" s="633">
        <v>801</v>
      </c>
      <c r="C126" s="633">
        <v>80130</v>
      </c>
      <c r="D126" s="642" t="s">
        <v>515</v>
      </c>
      <c r="E126" s="645" t="s">
        <v>337</v>
      </c>
      <c r="F126" s="648">
        <v>2011</v>
      </c>
      <c r="G126" s="639">
        <v>600000</v>
      </c>
      <c r="H126" s="364" t="s">
        <v>330</v>
      </c>
      <c r="I126" s="368"/>
      <c r="J126" s="368"/>
      <c r="K126" s="368">
        <v>600000</v>
      </c>
      <c r="L126" s="368"/>
      <c r="M126" s="363"/>
      <c r="N126" s="363"/>
      <c r="O126" s="363"/>
      <c r="P126" s="363"/>
      <c r="Q126" s="363"/>
      <c r="R126" s="363"/>
      <c r="S126" s="363"/>
      <c r="T126" s="363"/>
      <c r="U126" s="363"/>
      <c r="V126" s="363"/>
      <c r="W126" s="363"/>
      <c r="X126" s="363"/>
      <c r="Y126" s="363"/>
      <c r="Z126" s="363"/>
      <c r="AA126" s="363"/>
      <c r="AB126" s="363"/>
      <c r="AC126" s="363"/>
      <c r="AD126" s="363"/>
      <c r="AE126" s="363"/>
      <c r="AF126" s="363"/>
      <c r="AG126" s="363"/>
      <c r="AH126" s="363"/>
      <c r="AI126" s="363"/>
      <c r="AJ126" s="363"/>
      <c r="AK126" s="363"/>
      <c r="AL126" s="363"/>
      <c r="AM126" s="363"/>
      <c r="AN126" s="363"/>
      <c r="AO126" s="363"/>
      <c r="AP126" s="363"/>
      <c r="AQ126" s="363"/>
      <c r="AR126" s="363"/>
      <c r="AS126" s="363"/>
      <c r="AT126" s="363"/>
      <c r="AU126" s="363"/>
      <c r="AV126" s="363"/>
      <c r="AW126" s="363"/>
      <c r="AX126" s="363"/>
      <c r="AY126" s="363"/>
      <c r="AZ126" s="363"/>
      <c r="BA126" s="363"/>
      <c r="BB126" s="363"/>
      <c r="BC126" s="363"/>
      <c r="BD126" s="363"/>
      <c r="BE126" s="363"/>
      <c r="BF126" s="363"/>
      <c r="BG126" s="363"/>
      <c r="BH126" s="363"/>
      <c r="BI126" s="363"/>
      <c r="BJ126" s="363"/>
    </row>
    <row r="127" spans="1:62" ht="15">
      <c r="A127" s="634"/>
      <c r="B127" s="634"/>
      <c r="C127" s="634"/>
      <c r="D127" s="643"/>
      <c r="E127" s="646"/>
      <c r="F127" s="649"/>
      <c r="G127" s="640"/>
      <c r="H127" s="365" t="s">
        <v>331</v>
      </c>
      <c r="I127" s="369"/>
      <c r="J127" s="369"/>
      <c r="K127" s="369">
        <v>150000</v>
      </c>
      <c r="L127" s="369"/>
      <c r="M127" s="363"/>
      <c r="N127" s="363"/>
      <c r="O127" s="363"/>
      <c r="P127" s="363"/>
      <c r="Q127" s="363"/>
      <c r="R127" s="363"/>
      <c r="S127" s="363"/>
      <c r="T127" s="363"/>
      <c r="U127" s="363"/>
      <c r="V127" s="363"/>
      <c r="W127" s="363"/>
      <c r="X127" s="363"/>
      <c r="Y127" s="363"/>
      <c r="Z127" s="363"/>
      <c r="AA127" s="363"/>
      <c r="AB127" s="363"/>
      <c r="AC127" s="363"/>
      <c r="AD127" s="363"/>
      <c r="AE127" s="363"/>
      <c r="AF127" s="363"/>
      <c r="AG127" s="363"/>
      <c r="AH127" s="363"/>
      <c r="AI127" s="363"/>
      <c r="AJ127" s="363"/>
      <c r="AK127" s="363"/>
      <c r="AL127" s="363"/>
      <c r="AM127" s="363"/>
      <c r="AN127" s="363"/>
      <c r="AO127" s="363"/>
      <c r="AP127" s="363"/>
      <c r="AQ127" s="363"/>
      <c r="AR127" s="363"/>
      <c r="AS127" s="363"/>
      <c r="AT127" s="363"/>
      <c r="AU127" s="363"/>
      <c r="AV127" s="363"/>
      <c r="AW127" s="363"/>
      <c r="AX127" s="363"/>
      <c r="AY127" s="363"/>
      <c r="AZ127" s="363"/>
      <c r="BA127" s="363"/>
      <c r="BB127" s="363"/>
      <c r="BC127" s="363"/>
      <c r="BD127" s="363"/>
      <c r="BE127" s="363"/>
      <c r="BF127" s="363"/>
      <c r="BG127" s="363"/>
      <c r="BH127" s="363"/>
      <c r="BI127" s="363"/>
      <c r="BJ127" s="363"/>
    </row>
    <row r="128" spans="1:62" ht="22.5">
      <c r="A128" s="634"/>
      <c r="B128" s="634"/>
      <c r="C128" s="634"/>
      <c r="D128" s="643"/>
      <c r="E128" s="646"/>
      <c r="F128" s="649"/>
      <c r="G128" s="640"/>
      <c r="H128" s="366" t="s">
        <v>332</v>
      </c>
      <c r="I128" s="369"/>
      <c r="J128" s="369"/>
      <c r="K128" s="369"/>
      <c r="L128" s="369"/>
      <c r="M128" s="363"/>
      <c r="N128" s="363"/>
      <c r="O128" s="363"/>
      <c r="P128" s="363"/>
      <c r="Q128" s="363"/>
      <c r="R128" s="363"/>
      <c r="S128" s="363"/>
      <c r="T128" s="363"/>
      <c r="U128" s="363"/>
      <c r="V128" s="363"/>
      <c r="W128" s="363"/>
      <c r="X128" s="363"/>
      <c r="Y128" s="363"/>
      <c r="Z128" s="363"/>
      <c r="AA128" s="363"/>
      <c r="AB128" s="363"/>
      <c r="AC128" s="363"/>
      <c r="AD128" s="363"/>
      <c r="AE128" s="363"/>
      <c r="AF128" s="363"/>
      <c r="AG128" s="363"/>
      <c r="AH128" s="363"/>
      <c r="AI128" s="363"/>
      <c r="AJ128" s="363"/>
      <c r="AK128" s="363"/>
      <c r="AL128" s="363"/>
      <c r="AM128" s="363"/>
      <c r="AN128" s="363"/>
      <c r="AO128" s="363"/>
      <c r="AP128" s="363"/>
      <c r="AQ128" s="363"/>
      <c r="AR128" s="363"/>
      <c r="AS128" s="363"/>
      <c r="AT128" s="363"/>
      <c r="AU128" s="363"/>
      <c r="AV128" s="363"/>
      <c r="AW128" s="363"/>
      <c r="AX128" s="363"/>
      <c r="AY128" s="363"/>
      <c r="AZ128" s="363"/>
      <c r="BA128" s="363"/>
      <c r="BB128" s="363"/>
      <c r="BC128" s="363"/>
      <c r="BD128" s="363"/>
      <c r="BE128" s="363"/>
      <c r="BF128" s="363"/>
      <c r="BG128" s="363"/>
      <c r="BH128" s="363"/>
      <c r="BI128" s="363"/>
      <c r="BJ128" s="363"/>
    </row>
    <row r="129" spans="1:62" s="362" customFormat="1" ht="15">
      <c r="A129" s="635"/>
      <c r="B129" s="635"/>
      <c r="C129" s="635"/>
      <c r="D129" s="644"/>
      <c r="E129" s="647"/>
      <c r="F129" s="650"/>
      <c r="G129" s="641"/>
      <c r="H129" s="367" t="s">
        <v>333</v>
      </c>
      <c r="I129" s="370"/>
      <c r="J129" s="370"/>
      <c r="K129" s="370">
        <v>450000</v>
      </c>
      <c r="L129" s="370"/>
      <c r="M129" s="363"/>
      <c r="N129" s="363"/>
      <c r="O129" s="363"/>
      <c r="P129" s="363"/>
      <c r="Q129" s="363"/>
      <c r="R129" s="363"/>
      <c r="S129" s="363"/>
      <c r="T129" s="363"/>
      <c r="U129" s="363"/>
      <c r="V129" s="363"/>
      <c r="W129" s="363"/>
      <c r="X129" s="363"/>
      <c r="Y129" s="363"/>
      <c r="Z129" s="363"/>
      <c r="AA129" s="363"/>
      <c r="AB129" s="363"/>
      <c r="AC129" s="363"/>
      <c r="AD129" s="363"/>
      <c r="AE129" s="363"/>
      <c r="AF129" s="363"/>
      <c r="AG129" s="363"/>
      <c r="AH129" s="363"/>
      <c r="AI129" s="363"/>
      <c r="AJ129" s="363"/>
      <c r="AK129" s="363"/>
      <c r="AL129" s="363"/>
      <c r="AM129" s="363"/>
      <c r="AN129" s="363"/>
      <c r="AO129" s="363"/>
      <c r="AP129" s="363"/>
      <c r="AQ129" s="363"/>
      <c r="AR129" s="363"/>
      <c r="AS129" s="363"/>
      <c r="AT129" s="363"/>
      <c r="AU129" s="363"/>
      <c r="AV129" s="363"/>
      <c r="AW129" s="363"/>
      <c r="AX129" s="363"/>
      <c r="AY129" s="363"/>
      <c r="AZ129" s="363"/>
      <c r="BA129" s="363"/>
      <c r="BB129" s="363"/>
      <c r="BC129" s="363"/>
      <c r="BD129" s="363"/>
      <c r="BE129" s="363"/>
      <c r="BF129" s="363"/>
      <c r="BG129" s="363"/>
      <c r="BH129" s="363"/>
      <c r="BI129" s="363"/>
      <c r="BJ129" s="363"/>
    </row>
    <row r="131" ht="15">
      <c r="G131" s="15" t="s">
        <v>556</v>
      </c>
    </row>
    <row r="133" spans="1:17" ht="15">
      <c r="A133" s="10"/>
      <c r="B133" s="10"/>
      <c r="C133" s="10"/>
      <c r="D133" s="10"/>
      <c r="E133" s="10" t="s">
        <v>145</v>
      </c>
      <c r="F133" s="10"/>
      <c r="G133" s="10"/>
      <c r="H133" s="10"/>
      <c r="I133" s="125"/>
      <c r="J133" s="124" t="s">
        <v>144</v>
      </c>
      <c r="K133" s="124"/>
      <c r="L133" s="25"/>
      <c r="M133" s="68"/>
      <c r="N133" s="68"/>
      <c r="O133" s="68"/>
      <c r="P133" s="68"/>
      <c r="Q133" s="68"/>
    </row>
    <row r="134" spans="1:17" ht="15">
      <c r="A134" s="64"/>
      <c r="B134" s="64"/>
      <c r="C134" s="64"/>
      <c r="D134" s="64" t="s">
        <v>146</v>
      </c>
      <c r="E134" s="64" t="s">
        <v>148</v>
      </c>
      <c r="F134" s="64" t="s">
        <v>322</v>
      </c>
      <c r="G134" s="64" t="s">
        <v>147</v>
      </c>
      <c r="H134" s="64" t="s">
        <v>326</v>
      </c>
      <c r="I134" s="10"/>
      <c r="J134" s="10"/>
      <c r="K134" s="10"/>
      <c r="L134" s="10"/>
      <c r="M134" s="68"/>
      <c r="N134" s="68"/>
      <c r="O134" s="68"/>
      <c r="P134" s="68"/>
      <c r="Q134" s="68"/>
    </row>
    <row r="135" spans="1:17" ht="15">
      <c r="A135" s="64" t="s">
        <v>149</v>
      </c>
      <c r="B135" s="64" t="s">
        <v>6</v>
      </c>
      <c r="C135" s="64" t="s">
        <v>7</v>
      </c>
      <c r="D135" s="64" t="s">
        <v>150</v>
      </c>
      <c r="E135" s="64" t="s">
        <v>151</v>
      </c>
      <c r="F135" s="64" t="s">
        <v>323</v>
      </c>
      <c r="G135" s="64" t="s">
        <v>324</v>
      </c>
      <c r="H135" s="64" t="s">
        <v>327</v>
      </c>
      <c r="I135" s="64"/>
      <c r="J135" s="64"/>
      <c r="K135" s="64"/>
      <c r="L135" s="64" t="s">
        <v>329</v>
      </c>
      <c r="M135" s="68"/>
      <c r="N135" s="68"/>
      <c r="O135" s="68"/>
      <c r="P135" s="68"/>
      <c r="Q135" s="68"/>
    </row>
    <row r="136" spans="1:17" ht="15">
      <c r="A136" s="64"/>
      <c r="B136" s="64"/>
      <c r="C136" s="64"/>
      <c r="D136" s="64"/>
      <c r="E136" s="64" t="s">
        <v>154</v>
      </c>
      <c r="F136" s="64"/>
      <c r="G136" s="64" t="s">
        <v>152</v>
      </c>
      <c r="H136" s="64"/>
      <c r="I136" s="64" t="s">
        <v>153</v>
      </c>
      <c r="J136" s="64" t="s">
        <v>328</v>
      </c>
      <c r="K136" s="64" t="s">
        <v>494</v>
      </c>
      <c r="L136" s="64">
        <v>2011</v>
      </c>
      <c r="M136" s="68"/>
      <c r="N136" s="68"/>
      <c r="O136" s="68"/>
      <c r="P136" s="68"/>
      <c r="Q136" s="68"/>
    </row>
    <row r="137" spans="1:17" ht="15">
      <c r="A137" s="80"/>
      <c r="B137" s="80"/>
      <c r="C137" s="80"/>
      <c r="D137" s="80"/>
      <c r="E137" s="80" t="s">
        <v>155</v>
      </c>
      <c r="F137" s="80"/>
      <c r="G137" s="80" t="s">
        <v>325</v>
      </c>
      <c r="H137" s="80"/>
      <c r="I137" s="80"/>
      <c r="J137" s="80"/>
      <c r="K137" s="80"/>
      <c r="L137" s="80"/>
      <c r="M137" s="68"/>
      <c r="N137" s="68"/>
      <c r="O137" s="68"/>
      <c r="P137" s="68"/>
      <c r="Q137" s="68"/>
    </row>
    <row r="138" spans="1:17" s="362" customFormat="1" ht="15">
      <c r="A138" s="13">
        <v>1</v>
      </c>
      <c r="B138" s="13">
        <v>2</v>
      </c>
      <c r="C138" s="13">
        <v>3</v>
      </c>
      <c r="D138" s="13">
        <v>4</v>
      </c>
      <c r="E138" s="13">
        <v>5</v>
      </c>
      <c r="F138" s="13">
        <v>6</v>
      </c>
      <c r="G138" s="13">
        <v>7</v>
      </c>
      <c r="H138" s="13">
        <v>8</v>
      </c>
      <c r="I138" s="13">
        <v>9</v>
      </c>
      <c r="J138" s="13">
        <v>10</v>
      </c>
      <c r="K138" s="13">
        <v>11</v>
      </c>
      <c r="L138" s="13">
        <v>12</v>
      </c>
      <c r="M138" s="15"/>
      <c r="N138" s="15"/>
      <c r="O138" s="15"/>
      <c r="P138" s="15"/>
      <c r="Q138" s="15"/>
    </row>
    <row r="139" spans="1:12" s="363" customFormat="1" ht="15" customHeight="1">
      <c r="A139" s="633">
        <v>24</v>
      </c>
      <c r="B139" s="633">
        <v>852</v>
      </c>
      <c r="C139" s="633">
        <v>85201</v>
      </c>
      <c r="D139" s="642" t="s">
        <v>516</v>
      </c>
      <c r="E139" s="645" t="s">
        <v>338</v>
      </c>
      <c r="F139" s="648">
        <v>2011</v>
      </c>
      <c r="G139" s="639">
        <v>480000</v>
      </c>
      <c r="H139" s="364" t="s">
        <v>330</v>
      </c>
      <c r="I139" s="368"/>
      <c r="J139" s="368"/>
      <c r="K139" s="368">
        <v>480000</v>
      </c>
      <c r="L139" s="368"/>
    </row>
    <row r="140" spans="1:12" s="363" customFormat="1" ht="15">
      <c r="A140" s="634"/>
      <c r="B140" s="634"/>
      <c r="C140" s="634"/>
      <c r="D140" s="643"/>
      <c r="E140" s="646"/>
      <c r="F140" s="649"/>
      <c r="G140" s="640"/>
      <c r="H140" s="365" t="s">
        <v>331</v>
      </c>
      <c r="I140" s="369"/>
      <c r="J140" s="369"/>
      <c r="K140" s="369">
        <v>120000</v>
      </c>
      <c r="L140" s="369"/>
    </row>
    <row r="141" spans="1:12" s="363" customFormat="1" ht="22.5">
      <c r="A141" s="634"/>
      <c r="B141" s="634"/>
      <c r="C141" s="634"/>
      <c r="D141" s="643"/>
      <c r="E141" s="646"/>
      <c r="F141" s="649"/>
      <c r="G141" s="640"/>
      <c r="H141" s="366" t="s">
        <v>332</v>
      </c>
      <c r="I141" s="369"/>
      <c r="J141" s="369"/>
      <c r="K141" s="369"/>
      <c r="L141" s="369"/>
    </row>
    <row r="142" spans="1:12" s="363" customFormat="1" ht="15">
      <c r="A142" s="635"/>
      <c r="B142" s="635"/>
      <c r="C142" s="635"/>
      <c r="D142" s="644"/>
      <c r="E142" s="647"/>
      <c r="F142" s="650"/>
      <c r="G142" s="641"/>
      <c r="H142" s="367" t="s">
        <v>333</v>
      </c>
      <c r="I142" s="370"/>
      <c r="J142" s="370"/>
      <c r="K142" s="370">
        <v>360000</v>
      </c>
      <c r="L142" s="370"/>
    </row>
    <row r="143" spans="1:12" s="363" customFormat="1" ht="15" customHeight="1">
      <c r="A143" s="633">
        <v>25</v>
      </c>
      <c r="B143" s="633">
        <v>801</v>
      </c>
      <c r="C143" s="633">
        <v>80130</v>
      </c>
      <c r="D143" s="642" t="s">
        <v>517</v>
      </c>
      <c r="E143" s="645" t="s">
        <v>518</v>
      </c>
      <c r="F143" s="648">
        <v>2011</v>
      </c>
      <c r="G143" s="639">
        <v>2000000</v>
      </c>
      <c r="H143" s="364" t="s">
        <v>330</v>
      </c>
      <c r="I143" s="368"/>
      <c r="J143" s="368"/>
      <c r="K143" s="368">
        <v>2000000</v>
      </c>
      <c r="L143" s="368"/>
    </row>
    <row r="144" spans="1:12" s="363" customFormat="1" ht="15">
      <c r="A144" s="634"/>
      <c r="B144" s="634"/>
      <c r="C144" s="634"/>
      <c r="D144" s="643"/>
      <c r="E144" s="646"/>
      <c r="F144" s="649"/>
      <c r="G144" s="640"/>
      <c r="H144" s="365" t="s">
        <v>331</v>
      </c>
      <c r="I144" s="369"/>
      <c r="J144" s="369"/>
      <c r="K144" s="369">
        <v>1000000</v>
      </c>
      <c r="L144" s="369"/>
    </row>
    <row r="145" spans="1:12" s="363" customFormat="1" ht="22.5">
      <c r="A145" s="634"/>
      <c r="B145" s="634"/>
      <c r="C145" s="634"/>
      <c r="D145" s="643"/>
      <c r="E145" s="646"/>
      <c r="F145" s="649"/>
      <c r="G145" s="640"/>
      <c r="H145" s="366" t="s">
        <v>332</v>
      </c>
      <c r="I145" s="369"/>
      <c r="J145" s="369"/>
      <c r="K145" s="369"/>
      <c r="L145" s="369"/>
    </row>
    <row r="146" spans="1:12" s="363" customFormat="1" ht="15">
      <c r="A146" s="635"/>
      <c r="B146" s="635"/>
      <c r="C146" s="635"/>
      <c r="D146" s="644"/>
      <c r="E146" s="647"/>
      <c r="F146" s="650"/>
      <c r="G146" s="641"/>
      <c r="H146" s="367" t="s">
        <v>333</v>
      </c>
      <c r="I146" s="370"/>
      <c r="J146" s="370"/>
      <c r="K146" s="370">
        <v>1000000</v>
      </c>
      <c r="L146" s="370"/>
    </row>
    <row r="147" spans="1:12" s="363" customFormat="1" ht="15" customHeight="1">
      <c r="A147" s="633">
        <v>26</v>
      </c>
      <c r="B147" s="633">
        <v>801</v>
      </c>
      <c r="C147" s="633">
        <v>80130</v>
      </c>
      <c r="D147" s="642" t="s">
        <v>601</v>
      </c>
      <c r="E147" s="645" t="s">
        <v>602</v>
      </c>
      <c r="F147" s="648" t="s">
        <v>574</v>
      </c>
      <c r="G147" s="639">
        <v>1318000</v>
      </c>
      <c r="H147" s="364" t="s">
        <v>330</v>
      </c>
      <c r="I147" s="368"/>
      <c r="J147" s="368"/>
      <c r="K147" s="368"/>
      <c r="L147" s="368">
        <v>1318000</v>
      </c>
    </row>
    <row r="148" spans="1:12" s="363" customFormat="1" ht="15">
      <c r="A148" s="634"/>
      <c r="B148" s="634"/>
      <c r="C148" s="634"/>
      <c r="D148" s="643"/>
      <c r="E148" s="646"/>
      <c r="F148" s="649"/>
      <c r="G148" s="640"/>
      <c r="H148" s="365" t="s">
        <v>331</v>
      </c>
      <c r="I148" s="369"/>
      <c r="J148" s="369"/>
      <c r="K148" s="369"/>
      <c r="L148" s="369">
        <v>329500</v>
      </c>
    </row>
    <row r="149" spans="1:12" s="363" customFormat="1" ht="22.5">
      <c r="A149" s="634"/>
      <c r="B149" s="634"/>
      <c r="C149" s="634"/>
      <c r="D149" s="643"/>
      <c r="E149" s="646"/>
      <c r="F149" s="649"/>
      <c r="G149" s="640"/>
      <c r="H149" s="366" t="s">
        <v>332</v>
      </c>
      <c r="I149" s="369"/>
      <c r="J149" s="369"/>
      <c r="K149" s="369"/>
      <c r="L149" s="369"/>
    </row>
    <row r="150" spans="1:12" s="363" customFormat="1" ht="15">
      <c r="A150" s="635"/>
      <c r="B150" s="635"/>
      <c r="C150" s="635"/>
      <c r="D150" s="644"/>
      <c r="E150" s="647"/>
      <c r="F150" s="650"/>
      <c r="G150" s="641"/>
      <c r="H150" s="367" t="s">
        <v>333</v>
      </c>
      <c r="I150" s="370"/>
      <c r="J150" s="370"/>
      <c r="K150" s="370"/>
      <c r="L150" s="370">
        <v>988500</v>
      </c>
    </row>
    <row r="151" spans="1:12" s="363" customFormat="1" ht="15" customHeight="1">
      <c r="A151" s="633">
        <v>27</v>
      </c>
      <c r="B151" s="633">
        <v>600</v>
      </c>
      <c r="C151" s="633">
        <v>60014</v>
      </c>
      <c r="D151" s="642" t="s">
        <v>519</v>
      </c>
      <c r="E151" s="645" t="s">
        <v>156</v>
      </c>
      <c r="F151" s="648">
        <v>2011</v>
      </c>
      <c r="G151" s="639">
        <v>300000</v>
      </c>
      <c r="H151" s="364" t="s">
        <v>330</v>
      </c>
      <c r="I151" s="368"/>
      <c r="J151" s="368"/>
      <c r="K151" s="368">
        <v>300000</v>
      </c>
      <c r="L151" s="368"/>
    </row>
    <row r="152" spans="1:12" s="363" customFormat="1" ht="15">
      <c r="A152" s="634"/>
      <c r="B152" s="634"/>
      <c r="C152" s="634"/>
      <c r="D152" s="643"/>
      <c r="E152" s="646"/>
      <c r="F152" s="649"/>
      <c r="G152" s="640"/>
      <c r="H152" s="365" t="s">
        <v>331</v>
      </c>
      <c r="I152" s="369"/>
      <c r="J152" s="369"/>
      <c r="K152" s="369">
        <v>150000</v>
      </c>
      <c r="L152" s="369"/>
    </row>
    <row r="153" spans="1:12" s="363" customFormat="1" ht="22.5">
      <c r="A153" s="634"/>
      <c r="B153" s="634"/>
      <c r="C153" s="634"/>
      <c r="D153" s="643"/>
      <c r="E153" s="646"/>
      <c r="F153" s="649"/>
      <c r="G153" s="640"/>
      <c r="H153" s="366" t="s">
        <v>332</v>
      </c>
      <c r="I153" s="369"/>
      <c r="J153" s="369"/>
      <c r="K153" s="369"/>
      <c r="L153" s="369"/>
    </row>
    <row r="154" spans="1:12" s="363" customFormat="1" ht="15">
      <c r="A154" s="635"/>
      <c r="B154" s="635"/>
      <c r="C154" s="635"/>
      <c r="D154" s="644"/>
      <c r="E154" s="647"/>
      <c r="F154" s="650"/>
      <c r="G154" s="641"/>
      <c r="H154" s="367" t="s">
        <v>333</v>
      </c>
      <c r="I154" s="370"/>
      <c r="J154" s="370"/>
      <c r="K154" s="370">
        <v>150000</v>
      </c>
      <c r="L154" s="370"/>
    </row>
    <row r="155" spans="1:62" ht="15" customHeight="1">
      <c r="A155" s="633">
        <v>28</v>
      </c>
      <c r="B155" s="633">
        <v>600</v>
      </c>
      <c r="C155" s="633">
        <v>60014</v>
      </c>
      <c r="D155" s="642" t="s">
        <v>520</v>
      </c>
      <c r="E155" s="645" t="s">
        <v>156</v>
      </c>
      <c r="F155" s="648">
        <v>2011</v>
      </c>
      <c r="G155" s="639">
        <v>300000</v>
      </c>
      <c r="H155" s="364" t="s">
        <v>330</v>
      </c>
      <c r="I155" s="368"/>
      <c r="J155" s="368"/>
      <c r="K155" s="368">
        <v>300000</v>
      </c>
      <c r="L155" s="368"/>
      <c r="M155" s="363"/>
      <c r="N155" s="363"/>
      <c r="O155" s="363"/>
      <c r="P155" s="363"/>
      <c r="Q155" s="363"/>
      <c r="R155" s="363"/>
      <c r="S155" s="363"/>
      <c r="T155" s="363"/>
      <c r="U155" s="363"/>
      <c r="V155" s="363"/>
      <c r="W155" s="363"/>
      <c r="X155" s="363"/>
      <c r="Y155" s="363"/>
      <c r="Z155" s="363"/>
      <c r="AA155" s="363"/>
      <c r="AB155" s="363"/>
      <c r="AC155" s="363"/>
      <c r="AD155" s="363"/>
      <c r="AE155" s="363"/>
      <c r="AF155" s="363"/>
      <c r="AG155" s="363"/>
      <c r="AH155" s="363"/>
      <c r="AI155" s="363"/>
      <c r="AJ155" s="363"/>
      <c r="AK155" s="363"/>
      <c r="AL155" s="363"/>
      <c r="AM155" s="363"/>
      <c r="AN155" s="363"/>
      <c r="AO155" s="363"/>
      <c r="AP155" s="363"/>
      <c r="AQ155" s="363"/>
      <c r="AR155" s="363"/>
      <c r="AS155" s="363"/>
      <c r="AT155" s="363"/>
      <c r="AU155" s="363"/>
      <c r="AV155" s="363"/>
      <c r="AW155" s="363"/>
      <c r="AX155" s="363"/>
      <c r="AY155" s="363"/>
      <c r="AZ155" s="363"/>
      <c r="BA155" s="363"/>
      <c r="BB155" s="363"/>
      <c r="BC155" s="363"/>
      <c r="BD155" s="363"/>
      <c r="BE155" s="363"/>
      <c r="BF155" s="363"/>
      <c r="BG155" s="363"/>
      <c r="BH155" s="363"/>
      <c r="BI155" s="363"/>
      <c r="BJ155" s="363"/>
    </row>
    <row r="156" spans="1:62" ht="15">
      <c r="A156" s="634"/>
      <c r="B156" s="634"/>
      <c r="C156" s="634"/>
      <c r="D156" s="643"/>
      <c r="E156" s="646"/>
      <c r="F156" s="649"/>
      <c r="G156" s="640"/>
      <c r="H156" s="365" t="s">
        <v>331</v>
      </c>
      <c r="I156" s="369"/>
      <c r="J156" s="369"/>
      <c r="K156" s="369">
        <v>150000</v>
      </c>
      <c r="L156" s="369"/>
      <c r="M156" s="363"/>
      <c r="N156" s="363"/>
      <c r="O156" s="363"/>
      <c r="P156" s="363"/>
      <c r="Q156" s="363"/>
      <c r="R156" s="363"/>
      <c r="S156" s="363"/>
      <c r="T156" s="363"/>
      <c r="U156" s="363"/>
      <c r="V156" s="363"/>
      <c r="W156" s="363"/>
      <c r="X156" s="363"/>
      <c r="Y156" s="363"/>
      <c r="Z156" s="363"/>
      <c r="AA156" s="363"/>
      <c r="AB156" s="363"/>
      <c r="AC156" s="363"/>
      <c r="AD156" s="363"/>
      <c r="AE156" s="363"/>
      <c r="AF156" s="363"/>
      <c r="AG156" s="363"/>
      <c r="AH156" s="363"/>
      <c r="AI156" s="363"/>
      <c r="AJ156" s="363"/>
      <c r="AK156" s="363"/>
      <c r="AL156" s="363"/>
      <c r="AM156" s="363"/>
      <c r="AN156" s="363"/>
      <c r="AO156" s="363"/>
      <c r="AP156" s="363"/>
      <c r="AQ156" s="363"/>
      <c r="AR156" s="363"/>
      <c r="AS156" s="363"/>
      <c r="AT156" s="363"/>
      <c r="AU156" s="363"/>
      <c r="AV156" s="363"/>
      <c r="AW156" s="363"/>
      <c r="AX156" s="363"/>
      <c r="AY156" s="363"/>
      <c r="AZ156" s="363"/>
      <c r="BA156" s="363"/>
      <c r="BB156" s="363"/>
      <c r="BC156" s="363"/>
      <c r="BD156" s="363"/>
      <c r="BE156" s="363"/>
      <c r="BF156" s="363"/>
      <c r="BG156" s="363"/>
      <c r="BH156" s="363"/>
      <c r="BI156" s="363"/>
      <c r="BJ156" s="363"/>
    </row>
    <row r="157" spans="1:62" ht="22.5">
      <c r="A157" s="634"/>
      <c r="B157" s="634"/>
      <c r="C157" s="634"/>
      <c r="D157" s="643"/>
      <c r="E157" s="646"/>
      <c r="F157" s="649"/>
      <c r="G157" s="640"/>
      <c r="H157" s="366" t="s">
        <v>332</v>
      </c>
      <c r="I157" s="369"/>
      <c r="J157" s="369"/>
      <c r="K157" s="369"/>
      <c r="L157" s="369"/>
      <c r="M157" s="363"/>
      <c r="N157" s="363"/>
      <c r="O157" s="363"/>
      <c r="P157" s="363"/>
      <c r="Q157" s="363"/>
      <c r="R157" s="363"/>
      <c r="S157" s="363"/>
      <c r="T157" s="363"/>
      <c r="U157" s="363"/>
      <c r="V157" s="363"/>
      <c r="W157" s="363"/>
      <c r="X157" s="363"/>
      <c r="Y157" s="363"/>
      <c r="Z157" s="363"/>
      <c r="AA157" s="363"/>
      <c r="AB157" s="363"/>
      <c r="AC157" s="363"/>
      <c r="AD157" s="363"/>
      <c r="AE157" s="363"/>
      <c r="AF157" s="363"/>
      <c r="AG157" s="363"/>
      <c r="AH157" s="363"/>
      <c r="AI157" s="363"/>
      <c r="AJ157" s="363"/>
      <c r="AK157" s="363"/>
      <c r="AL157" s="363"/>
      <c r="AM157" s="363"/>
      <c r="AN157" s="363"/>
      <c r="AO157" s="363"/>
      <c r="AP157" s="363"/>
      <c r="AQ157" s="363"/>
      <c r="AR157" s="363"/>
      <c r="AS157" s="363"/>
      <c r="AT157" s="363"/>
      <c r="AU157" s="363"/>
      <c r="AV157" s="363"/>
      <c r="AW157" s="363"/>
      <c r="AX157" s="363"/>
      <c r="AY157" s="363"/>
      <c r="AZ157" s="363"/>
      <c r="BA157" s="363"/>
      <c r="BB157" s="363"/>
      <c r="BC157" s="363"/>
      <c r="BD157" s="363"/>
      <c r="BE157" s="363"/>
      <c r="BF157" s="363"/>
      <c r="BG157" s="363"/>
      <c r="BH157" s="363"/>
      <c r="BI157" s="363"/>
      <c r="BJ157" s="363"/>
    </row>
    <row r="158" spans="1:62" ht="15">
      <c r="A158" s="635"/>
      <c r="B158" s="635"/>
      <c r="C158" s="635"/>
      <c r="D158" s="644"/>
      <c r="E158" s="647"/>
      <c r="F158" s="650"/>
      <c r="G158" s="641"/>
      <c r="H158" s="367" t="s">
        <v>333</v>
      </c>
      <c r="I158" s="370"/>
      <c r="J158" s="370"/>
      <c r="K158" s="370">
        <v>150000</v>
      </c>
      <c r="L158" s="370"/>
      <c r="M158" s="363"/>
      <c r="N158" s="363"/>
      <c r="O158" s="363"/>
      <c r="P158" s="363"/>
      <c r="Q158" s="363"/>
      <c r="R158" s="363"/>
      <c r="S158" s="363"/>
      <c r="T158" s="363"/>
      <c r="U158" s="363"/>
      <c r="V158" s="363"/>
      <c r="W158" s="363"/>
      <c r="X158" s="363"/>
      <c r="Y158" s="363"/>
      <c r="Z158" s="363"/>
      <c r="AA158" s="363"/>
      <c r="AB158" s="363"/>
      <c r="AC158" s="363"/>
      <c r="AD158" s="363"/>
      <c r="AE158" s="363"/>
      <c r="AF158" s="363"/>
      <c r="AG158" s="363"/>
      <c r="AH158" s="363"/>
      <c r="AI158" s="363"/>
      <c r="AJ158" s="363"/>
      <c r="AK158" s="363"/>
      <c r="AL158" s="363"/>
      <c r="AM158" s="363"/>
      <c r="AN158" s="363"/>
      <c r="AO158" s="363"/>
      <c r="AP158" s="363"/>
      <c r="AQ158" s="363"/>
      <c r="AR158" s="363"/>
      <c r="AS158" s="363"/>
      <c r="AT158" s="363"/>
      <c r="AU158" s="363"/>
      <c r="AV158" s="363"/>
      <c r="AW158" s="363"/>
      <c r="AX158" s="363"/>
      <c r="AY158" s="363"/>
      <c r="AZ158" s="363"/>
      <c r="BA158" s="363"/>
      <c r="BB158" s="363"/>
      <c r="BC158" s="363"/>
      <c r="BD158" s="363"/>
      <c r="BE158" s="363"/>
      <c r="BF158" s="363"/>
      <c r="BG158" s="363"/>
      <c r="BH158" s="363"/>
      <c r="BI158" s="363"/>
      <c r="BJ158" s="363"/>
    </row>
    <row r="159" spans="1:62" ht="15" customHeight="1">
      <c r="A159" s="633">
        <v>29</v>
      </c>
      <c r="B159" s="633">
        <v>801</v>
      </c>
      <c r="C159" s="633">
        <v>80120</v>
      </c>
      <c r="D159" s="642" t="s">
        <v>521</v>
      </c>
      <c r="E159" s="645" t="s">
        <v>337</v>
      </c>
      <c r="F159" s="636" t="s">
        <v>522</v>
      </c>
      <c r="G159" s="639">
        <v>1878910</v>
      </c>
      <c r="H159" s="364" t="s">
        <v>330</v>
      </c>
      <c r="I159" s="368"/>
      <c r="J159" s="368"/>
      <c r="K159" s="368"/>
      <c r="L159" s="368">
        <v>1878910</v>
      </c>
      <c r="M159" s="363"/>
      <c r="N159" s="363"/>
      <c r="O159" s="363"/>
      <c r="P159" s="363"/>
      <c r="Q159" s="363"/>
      <c r="R159" s="363"/>
      <c r="S159" s="363"/>
      <c r="T159" s="363"/>
      <c r="U159" s="363"/>
      <c r="V159" s="363"/>
      <c r="W159" s="363"/>
      <c r="X159" s="363"/>
      <c r="Y159" s="363"/>
      <c r="Z159" s="363"/>
      <c r="AA159" s="363"/>
      <c r="AB159" s="363"/>
      <c r="AC159" s="363"/>
      <c r="AD159" s="363"/>
      <c r="AE159" s="363"/>
      <c r="AF159" s="363"/>
      <c r="AG159" s="363"/>
      <c r="AH159" s="363"/>
      <c r="AI159" s="363"/>
      <c r="AJ159" s="363"/>
      <c r="AK159" s="363"/>
      <c r="AL159" s="363"/>
      <c r="AM159" s="363"/>
      <c r="AN159" s="363"/>
      <c r="AO159" s="363"/>
      <c r="AP159" s="363"/>
      <c r="AQ159" s="363"/>
      <c r="AR159" s="363"/>
      <c r="AS159" s="363"/>
      <c r="AT159" s="363"/>
      <c r="AU159" s="363"/>
      <c r="AV159" s="363"/>
      <c r="AW159" s="363"/>
      <c r="AX159" s="363"/>
      <c r="AY159" s="363"/>
      <c r="AZ159" s="363"/>
      <c r="BA159" s="363"/>
      <c r="BB159" s="363"/>
      <c r="BC159" s="363"/>
      <c r="BD159" s="363"/>
      <c r="BE159" s="363"/>
      <c r="BF159" s="363"/>
      <c r="BG159" s="363"/>
      <c r="BH159" s="363"/>
      <c r="BI159" s="363"/>
      <c r="BJ159" s="363"/>
    </row>
    <row r="160" spans="1:62" ht="15">
      <c r="A160" s="634"/>
      <c r="B160" s="634"/>
      <c r="C160" s="634"/>
      <c r="D160" s="643"/>
      <c r="E160" s="646"/>
      <c r="F160" s="637"/>
      <c r="G160" s="640"/>
      <c r="H160" s="365" t="s">
        <v>331</v>
      </c>
      <c r="I160" s="369"/>
      <c r="J160" s="369"/>
      <c r="K160" s="369"/>
      <c r="L160" s="369">
        <v>939455</v>
      </c>
      <c r="M160" s="363"/>
      <c r="N160" s="363"/>
      <c r="O160" s="363"/>
      <c r="P160" s="363"/>
      <c r="Q160" s="363"/>
      <c r="R160" s="363"/>
      <c r="S160" s="363"/>
      <c r="T160" s="363"/>
      <c r="U160" s="363"/>
      <c r="V160" s="363"/>
      <c r="W160" s="363"/>
      <c r="X160" s="363"/>
      <c r="Y160" s="363"/>
      <c r="Z160" s="363"/>
      <c r="AA160" s="363"/>
      <c r="AB160" s="363"/>
      <c r="AC160" s="363"/>
      <c r="AD160" s="363"/>
      <c r="AE160" s="363"/>
      <c r="AF160" s="363"/>
      <c r="AG160" s="363"/>
      <c r="AH160" s="363"/>
      <c r="AI160" s="363"/>
      <c r="AJ160" s="363"/>
      <c r="AK160" s="363"/>
      <c r="AL160" s="363"/>
      <c r="AM160" s="363"/>
      <c r="AN160" s="363"/>
      <c r="AO160" s="363"/>
      <c r="AP160" s="363"/>
      <c r="AQ160" s="363"/>
      <c r="AR160" s="363"/>
      <c r="AS160" s="363"/>
      <c r="AT160" s="363"/>
      <c r="AU160" s="363"/>
      <c r="AV160" s="363"/>
      <c r="AW160" s="363"/>
      <c r="AX160" s="363"/>
      <c r="AY160" s="363"/>
      <c r="AZ160" s="363"/>
      <c r="BA160" s="363"/>
      <c r="BB160" s="363"/>
      <c r="BC160" s="363"/>
      <c r="BD160" s="363"/>
      <c r="BE160" s="363"/>
      <c r="BF160" s="363"/>
      <c r="BG160" s="363"/>
      <c r="BH160" s="363"/>
      <c r="BI160" s="363"/>
      <c r="BJ160" s="363"/>
    </row>
    <row r="161" spans="1:62" ht="22.5">
      <c r="A161" s="634"/>
      <c r="B161" s="634"/>
      <c r="C161" s="634"/>
      <c r="D161" s="643"/>
      <c r="E161" s="646"/>
      <c r="F161" s="637"/>
      <c r="G161" s="640"/>
      <c r="H161" s="366" t="s">
        <v>332</v>
      </c>
      <c r="I161" s="369"/>
      <c r="J161" s="369"/>
      <c r="K161" s="369"/>
      <c r="L161" s="369"/>
      <c r="M161" s="363"/>
      <c r="N161" s="363"/>
      <c r="O161" s="363"/>
      <c r="P161" s="363"/>
      <c r="Q161" s="363"/>
      <c r="R161" s="363"/>
      <c r="S161" s="363"/>
      <c r="T161" s="363"/>
      <c r="U161" s="363"/>
      <c r="V161" s="363"/>
      <c r="W161" s="363"/>
      <c r="X161" s="363"/>
      <c r="Y161" s="363"/>
      <c r="Z161" s="363"/>
      <c r="AA161" s="363"/>
      <c r="AB161" s="363"/>
      <c r="AC161" s="363"/>
      <c r="AD161" s="363"/>
      <c r="AE161" s="363"/>
      <c r="AF161" s="363"/>
      <c r="AG161" s="363"/>
      <c r="AH161" s="363"/>
      <c r="AI161" s="363"/>
      <c r="AJ161" s="363"/>
      <c r="AK161" s="363"/>
      <c r="AL161" s="363"/>
      <c r="AM161" s="363"/>
      <c r="AN161" s="363"/>
      <c r="AO161" s="363"/>
      <c r="AP161" s="363"/>
      <c r="AQ161" s="363"/>
      <c r="AR161" s="363"/>
      <c r="AS161" s="363"/>
      <c r="AT161" s="363"/>
      <c r="AU161" s="363"/>
      <c r="AV161" s="363"/>
      <c r="AW161" s="363"/>
      <c r="AX161" s="363"/>
      <c r="AY161" s="363"/>
      <c r="AZ161" s="363"/>
      <c r="BA161" s="363"/>
      <c r="BB161" s="363"/>
      <c r="BC161" s="363"/>
      <c r="BD161" s="363"/>
      <c r="BE161" s="363"/>
      <c r="BF161" s="363"/>
      <c r="BG161" s="363"/>
      <c r="BH161" s="363"/>
      <c r="BI161" s="363"/>
      <c r="BJ161" s="363"/>
    </row>
    <row r="162" spans="1:62" s="362" customFormat="1" ht="15">
      <c r="A162" s="635"/>
      <c r="B162" s="635"/>
      <c r="C162" s="635"/>
      <c r="D162" s="644"/>
      <c r="E162" s="647"/>
      <c r="F162" s="638"/>
      <c r="G162" s="641"/>
      <c r="H162" s="367" t="s">
        <v>333</v>
      </c>
      <c r="I162" s="370"/>
      <c r="J162" s="370"/>
      <c r="K162" s="370"/>
      <c r="L162" s="370">
        <v>939455</v>
      </c>
      <c r="M162" s="363"/>
      <c r="N162" s="363"/>
      <c r="O162" s="363"/>
      <c r="P162" s="363"/>
      <c r="Q162" s="363"/>
      <c r="R162" s="363"/>
      <c r="S162" s="363"/>
      <c r="T162" s="363"/>
      <c r="U162" s="363"/>
      <c r="V162" s="363"/>
      <c r="W162" s="363"/>
      <c r="X162" s="363"/>
      <c r="Y162" s="363"/>
      <c r="Z162" s="363"/>
      <c r="AA162" s="363"/>
      <c r="AB162" s="363"/>
      <c r="AC162" s="363"/>
      <c r="AD162" s="363"/>
      <c r="AE162" s="363"/>
      <c r="AF162" s="363"/>
      <c r="AG162" s="363"/>
      <c r="AH162" s="363"/>
      <c r="AI162" s="363"/>
      <c r="AJ162" s="363"/>
      <c r="AK162" s="363"/>
      <c r="AL162" s="363"/>
      <c r="AM162" s="363"/>
      <c r="AN162" s="363"/>
      <c r="AO162" s="363"/>
      <c r="AP162" s="363"/>
      <c r="AQ162" s="363"/>
      <c r="AR162" s="363"/>
      <c r="AS162" s="363"/>
      <c r="AT162" s="363"/>
      <c r="AU162" s="363"/>
      <c r="AV162" s="363"/>
      <c r="AW162" s="363"/>
      <c r="AX162" s="363"/>
      <c r="AY162" s="363"/>
      <c r="AZ162" s="363"/>
      <c r="BA162" s="363"/>
      <c r="BB162" s="363"/>
      <c r="BC162" s="363"/>
      <c r="BD162" s="363"/>
      <c r="BE162" s="363"/>
      <c r="BF162" s="363"/>
      <c r="BG162" s="363"/>
      <c r="BH162" s="363"/>
      <c r="BI162" s="363"/>
      <c r="BJ162" s="363"/>
    </row>
    <row r="165" ht="15">
      <c r="G165" s="15" t="s">
        <v>557</v>
      </c>
    </row>
    <row r="166" spans="1:17" ht="15">
      <c r="A166" s="10"/>
      <c r="B166" s="10"/>
      <c r="C166" s="10"/>
      <c r="D166" s="10"/>
      <c r="E166" s="10" t="s">
        <v>145</v>
      </c>
      <c r="F166" s="10"/>
      <c r="G166" s="10"/>
      <c r="H166" s="10"/>
      <c r="I166" s="125"/>
      <c r="J166" s="124" t="s">
        <v>144</v>
      </c>
      <c r="K166" s="124"/>
      <c r="L166" s="25"/>
      <c r="M166" s="68"/>
      <c r="N166" s="68"/>
      <c r="O166" s="68"/>
      <c r="P166" s="68"/>
      <c r="Q166" s="68"/>
    </row>
    <row r="167" spans="1:17" ht="15">
      <c r="A167" s="64"/>
      <c r="B167" s="64"/>
      <c r="C167" s="64"/>
      <c r="D167" s="64" t="s">
        <v>146</v>
      </c>
      <c r="E167" s="64" t="s">
        <v>148</v>
      </c>
      <c r="F167" s="64" t="s">
        <v>322</v>
      </c>
      <c r="G167" s="64" t="s">
        <v>147</v>
      </c>
      <c r="H167" s="64" t="s">
        <v>326</v>
      </c>
      <c r="I167" s="10"/>
      <c r="J167" s="10"/>
      <c r="K167" s="10"/>
      <c r="L167" s="10"/>
      <c r="M167" s="68"/>
      <c r="N167" s="68"/>
      <c r="O167" s="68"/>
      <c r="P167" s="68"/>
      <c r="Q167" s="68"/>
    </row>
    <row r="168" spans="1:17" ht="15">
      <c r="A168" s="64" t="s">
        <v>149</v>
      </c>
      <c r="B168" s="64" t="s">
        <v>6</v>
      </c>
      <c r="C168" s="64" t="s">
        <v>7</v>
      </c>
      <c r="D168" s="64" t="s">
        <v>150</v>
      </c>
      <c r="E168" s="64" t="s">
        <v>151</v>
      </c>
      <c r="F168" s="64" t="s">
        <v>323</v>
      </c>
      <c r="G168" s="64" t="s">
        <v>324</v>
      </c>
      <c r="H168" s="64" t="s">
        <v>327</v>
      </c>
      <c r="I168" s="64"/>
      <c r="J168" s="64"/>
      <c r="K168" s="64"/>
      <c r="L168" s="64" t="s">
        <v>329</v>
      </c>
      <c r="M168" s="68"/>
      <c r="N168" s="68"/>
      <c r="O168" s="68"/>
      <c r="P168" s="68"/>
      <c r="Q168" s="68"/>
    </row>
    <row r="169" spans="1:17" ht="15">
      <c r="A169" s="64"/>
      <c r="B169" s="64"/>
      <c r="C169" s="64"/>
      <c r="D169" s="64"/>
      <c r="E169" s="64" t="s">
        <v>154</v>
      </c>
      <c r="F169" s="64"/>
      <c r="G169" s="64" t="s">
        <v>152</v>
      </c>
      <c r="H169" s="64"/>
      <c r="I169" s="64" t="s">
        <v>153</v>
      </c>
      <c r="J169" s="64" t="s">
        <v>328</v>
      </c>
      <c r="K169" s="64" t="s">
        <v>494</v>
      </c>
      <c r="L169" s="64">
        <v>2011</v>
      </c>
      <c r="M169" s="68"/>
      <c r="N169" s="68"/>
      <c r="O169" s="68"/>
      <c r="P169" s="68"/>
      <c r="Q169" s="68"/>
    </row>
    <row r="170" spans="1:17" ht="15">
      <c r="A170" s="80"/>
      <c r="B170" s="80"/>
      <c r="C170" s="80"/>
      <c r="D170" s="80"/>
      <c r="E170" s="80" t="s">
        <v>155</v>
      </c>
      <c r="F170" s="80"/>
      <c r="G170" s="80" t="s">
        <v>325</v>
      </c>
      <c r="H170" s="80"/>
      <c r="I170" s="80"/>
      <c r="J170" s="80"/>
      <c r="K170" s="80"/>
      <c r="L170" s="80"/>
      <c r="M170" s="68"/>
      <c r="N170" s="68"/>
      <c r="O170" s="68"/>
      <c r="P170" s="68"/>
      <c r="Q170" s="68"/>
    </row>
    <row r="171" spans="1:17" s="362" customFormat="1" ht="15">
      <c r="A171" s="13">
        <v>1</v>
      </c>
      <c r="B171" s="13">
        <v>2</v>
      </c>
      <c r="C171" s="13">
        <v>3</v>
      </c>
      <c r="D171" s="13">
        <v>4</v>
      </c>
      <c r="E171" s="13">
        <v>5</v>
      </c>
      <c r="F171" s="13">
        <v>6</v>
      </c>
      <c r="G171" s="13">
        <v>7</v>
      </c>
      <c r="H171" s="13">
        <v>8</v>
      </c>
      <c r="I171" s="13">
        <v>9</v>
      </c>
      <c r="J171" s="13">
        <v>10</v>
      </c>
      <c r="K171" s="13">
        <v>11</v>
      </c>
      <c r="L171" s="13">
        <v>12</v>
      </c>
      <c r="M171" s="15"/>
      <c r="N171" s="15"/>
      <c r="O171" s="15"/>
      <c r="P171" s="15"/>
      <c r="Q171" s="15"/>
    </row>
    <row r="172" spans="1:12" s="363" customFormat="1" ht="15" customHeight="1">
      <c r="A172" s="633">
        <v>30</v>
      </c>
      <c r="B172" s="633">
        <v>801</v>
      </c>
      <c r="C172" s="633">
        <v>80130</v>
      </c>
      <c r="D172" s="642" t="s">
        <v>523</v>
      </c>
      <c r="E172" s="645" t="s">
        <v>336</v>
      </c>
      <c r="F172" s="636" t="s">
        <v>522</v>
      </c>
      <c r="G172" s="639">
        <v>5000000</v>
      </c>
      <c r="H172" s="364" t="s">
        <v>330</v>
      </c>
      <c r="I172" s="368"/>
      <c r="J172" s="368"/>
      <c r="K172" s="368"/>
      <c r="L172" s="368">
        <v>5000000</v>
      </c>
    </row>
    <row r="173" spans="1:12" s="363" customFormat="1" ht="15">
      <c r="A173" s="634"/>
      <c r="B173" s="634"/>
      <c r="C173" s="634"/>
      <c r="D173" s="643"/>
      <c r="E173" s="646"/>
      <c r="F173" s="637"/>
      <c r="G173" s="640"/>
      <c r="H173" s="365" t="s">
        <v>331</v>
      </c>
      <c r="I173" s="369"/>
      <c r="J173" s="369"/>
      <c r="K173" s="369"/>
      <c r="L173" s="369">
        <v>1250000</v>
      </c>
    </row>
    <row r="174" spans="1:12" s="363" customFormat="1" ht="22.5">
      <c r="A174" s="634"/>
      <c r="B174" s="634"/>
      <c r="C174" s="634"/>
      <c r="D174" s="643"/>
      <c r="E174" s="646"/>
      <c r="F174" s="637"/>
      <c r="G174" s="640"/>
      <c r="H174" s="366" t="s">
        <v>332</v>
      </c>
      <c r="I174" s="369"/>
      <c r="J174" s="369"/>
      <c r="K174" s="369"/>
      <c r="L174" s="369"/>
    </row>
    <row r="175" spans="1:12" s="363" customFormat="1" ht="15">
      <c r="A175" s="635"/>
      <c r="B175" s="635"/>
      <c r="C175" s="635"/>
      <c r="D175" s="644"/>
      <c r="E175" s="647"/>
      <c r="F175" s="638"/>
      <c r="G175" s="641"/>
      <c r="H175" s="367" t="s">
        <v>333</v>
      </c>
      <c r="I175" s="370"/>
      <c r="J175" s="370"/>
      <c r="K175" s="370"/>
      <c r="L175" s="370">
        <v>3750000</v>
      </c>
    </row>
    <row r="176" spans="1:12" s="363" customFormat="1" ht="15" customHeight="1">
      <c r="A176" s="633">
        <v>31</v>
      </c>
      <c r="B176" s="633">
        <v>852</v>
      </c>
      <c r="C176" s="633">
        <v>85202</v>
      </c>
      <c r="D176" s="642" t="s">
        <v>524</v>
      </c>
      <c r="E176" s="645" t="s">
        <v>339</v>
      </c>
      <c r="F176" s="636" t="s">
        <v>522</v>
      </c>
      <c r="G176" s="639">
        <v>900000</v>
      </c>
      <c r="H176" s="364" t="s">
        <v>330</v>
      </c>
      <c r="I176" s="368"/>
      <c r="J176" s="368"/>
      <c r="K176" s="368"/>
      <c r="L176" s="368">
        <v>900000</v>
      </c>
    </row>
    <row r="177" spans="1:12" s="363" customFormat="1" ht="15">
      <c r="A177" s="634"/>
      <c r="B177" s="634"/>
      <c r="C177" s="634"/>
      <c r="D177" s="643"/>
      <c r="E177" s="646"/>
      <c r="F177" s="637"/>
      <c r="G177" s="640"/>
      <c r="H177" s="365" t="s">
        <v>331</v>
      </c>
      <c r="I177" s="369"/>
      <c r="J177" s="369"/>
      <c r="K177" s="369"/>
      <c r="L177" s="369">
        <v>225000</v>
      </c>
    </row>
    <row r="178" spans="1:12" s="363" customFormat="1" ht="22.5">
      <c r="A178" s="634"/>
      <c r="B178" s="634"/>
      <c r="C178" s="634"/>
      <c r="D178" s="643"/>
      <c r="E178" s="646"/>
      <c r="F178" s="637"/>
      <c r="G178" s="640"/>
      <c r="H178" s="366" t="s">
        <v>332</v>
      </c>
      <c r="I178" s="369"/>
      <c r="J178" s="369"/>
      <c r="K178" s="369"/>
      <c r="L178" s="369"/>
    </row>
    <row r="179" spans="1:12" s="363" customFormat="1" ht="15">
      <c r="A179" s="635"/>
      <c r="B179" s="635"/>
      <c r="C179" s="635"/>
      <c r="D179" s="644"/>
      <c r="E179" s="647"/>
      <c r="F179" s="638"/>
      <c r="G179" s="641"/>
      <c r="H179" s="367" t="s">
        <v>333</v>
      </c>
      <c r="I179" s="370"/>
      <c r="J179" s="370"/>
      <c r="K179" s="370"/>
      <c r="L179" s="370">
        <v>675000</v>
      </c>
    </row>
    <row r="180" spans="1:12" s="363" customFormat="1" ht="15" customHeight="1">
      <c r="A180" s="633">
        <v>32</v>
      </c>
      <c r="B180" s="633">
        <v>852</v>
      </c>
      <c r="C180" s="633">
        <v>85202</v>
      </c>
      <c r="D180" s="642" t="s">
        <v>525</v>
      </c>
      <c r="E180" s="645" t="s">
        <v>340</v>
      </c>
      <c r="F180" s="636" t="s">
        <v>522</v>
      </c>
      <c r="G180" s="639">
        <v>400000</v>
      </c>
      <c r="H180" s="364" t="s">
        <v>330</v>
      </c>
      <c r="I180" s="368"/>
      <c r="J180" s="368"/>
      <c r="K180" s="368"/>
      <c r="L180" s="368">
        <v>400000</v>
      </c>
    </row>
    <row r="181" spans="1:12" s="363" customFormat="1" ht="15">
      <c r="A181" s="634"/>
      <c r="B181" s="634"/>
      <c r="C181" s="634"/>
      <c r="D181" s="643"/>
      <c r="E181" s="646"/>
      <c r="F181" s="637"/>
      <c r="G181" s="640"/>
      <c r="H181" s="365" t="s">
        <v>331</v>
      </c>
      <c r="I181" s="369"/>
      <c r="J181" s="369"/>
      <c r="K181" s="369"/>
      <c r="L181" s="369">
        <v>100000</v>
      </c>
    </row>
    <row r="182" spans="1:12" s="363" customFormat="1" ht="22.5">
      <c r="A182" s="634"/>
      <c r="B182" s="634"/>
      <c r="C182" s="634"/>
      <c r="D182" s="643"/>
      <c r="E182" s="646"/>
      <c r="F182" s="637"/>
      <c r="G182" s="640"/>
      <c r="H182" s="366" t="s">
        <v>332</v>
      </c>
      <c r="I182" s="369"/>
      <c r="J182" s="369"/>
      <c r="K182" s="369"/>
      <c r="L182" s="369"/>
    </row>
    <row r="183" spans="1:12" s="363" customFormat="1" ht="15">
      <c r="A183" s="635"/>
      <c r="B183" s="635"/>
      <c r="C183" s="635"/>
      <c r="D183" s="644"/>
      <c r="E183" s="647"/>
      <c r="F183" s="638"/>
      <c r="G183" s="641"/>
      <c r="H183" s="367" t="s">
        <v>333</v>
      </c>
      <c r="I183" s="370"/>
      <c r="J183" s="370"/>
      <c r="K183" s="370"/>
      <c r="L183" s="370">
        <v>300000</v>
      </c>
    </row>
    <row r="184" spans="1:12" s="363" customFormat="1" ht="15" customHeight="1">
      <c r="A184" s="633">
        <v>33</v>
      </c>
      <c r="B184" s="633">
        <v>750</v>
      </c>
      <c r="C184" s="633">
        <v>75020</v>
      </c>
      <c r="D184" s="642" t="s">
        <v>526</v>
      </c>
      <c r="E184" s="645" t="s">
        <v>334</v>
      </c>
      <c r="F184" s="636" t="s">
        <v>522</v>
      </c>
      <c r="G184" s="639">
        <v>6093900</v>
      </c>
      <c r="H184" s="364" t="s">
        <v>330</v>
      </c>
      <c r="I184" s="368"/>
      <c r="J184" s="368"/>
      <c r="K184" s="368"/>
      <c r="L184" s="368">
        <v>6093900</v>
      </c>
    </row>
    <row r="185" spans="1:12" s="363" customFormat="1" ht="15">
      <c r="A185" s="634"/>
      <c r="B185" s="634"/>
      <c r="C185" s="634"/>
      <c r="D185" s="643"/>
      <c r="E185" s="646"/>
      <c r="F185" s="637"/>
      <c r="G185" s="640"/>
      <c r="H185" s="365" t="s">
        <v>331</v>
      </c>
      <c r="I185" s="369"/>
      <c r="J185" s="369"/>
      <c r="K185" s="369"/>
      <c r="L185" s="369">
        <v>1523900</v>
      </c>
    </row>
    <row r="186" spans="1:12" s="363" customFormat="1" ht="22.5">
      <c r="A186" s="634"/>
      <c r="B186" s="634"/>
      <c r="C186" s="634"/>
      <c r="D186" s="643"/>
      <c r="E186" s="646"/>
      <c r="F186" s="637"/>
      <c r="G186" s="640"/>
      <c r="H186" s="366" t="s">
        <v>332</v>
      </c>
      <c r="I186" s="369"/>
      <c r="J186" s="369"/>
      <c r="K186" s="369"/>
      <c r="L186" s="369"/>
    </row>
    <row r="187" spans="1:12" s="363" customFormat="1" ht="15">
      <c r="A187" s="635"/>
      <c r="B187" s="635"/>
      <c r="C187" s="635"/>
      <c r="D187" s="644"/>
      <c r="E187" s="647"/>
      <c r="F187" s="638"/>
      <c r="G187" s="641"/>
      <c r="H187" s="367" t="s">
        <v>333</v>
      </c>
      <c r="I187" s="370"/>
      <c r="J187" s="370"/>
      <c r="K187" s="370"/>
      <c r="L187" s="370">
        <v>4570000</v>
      </c>
    </row>
    <row r="188" spans="1:62" ht="15" customHeight="1">
      <c r="A188" s="633">
        <v>34</v>
      </c>
      <c r="B188" s="633">
        <v>851</v>
      </c>
      <c r="C188" s="633">
        <v>85111</v>
      </c>
      <c r="D188" s="642" t="s">
        <v>527</v>
      </c>
      <c r="E188" s="645" t="s">
        <v>159</v>
      </c>
      <c r="F188" s="636" t="s">
        <v>522</v>
      </c>
      <c r="G188" s="639">
        <v>8700000</v>
      </c>
      <c r="H188" s="364" t="s">
        <v>330</v>
      </c>
      <c r="I188" s="368"/>
      <c r="J188" s="368"/>
      <c r="K188" s="368"/>
      <c r="L188" s="368">
        <v>8700000</v>
      </c>
      <c r="M188" s="363"/>
      <c r="N188" s="363"/>
      <c r="O188" s="363"/>
      <c r="P188" s="363"/>
      <c r="Q188" s="363"/>
      <c r="R188" s="363"/>
      <c r="S188" s="363"/>
      <c r="T188" s="363"/>
      <c r="U188" s="363"/>
      <c r="V188" s="363"/>
      <c r="W188" s="363"/>
      <c r="X188" s="363"/>
      <c r="Y188" s="363"/>
      <c r="Z188" s="363"/>
      <c r="AA188" s="363"/>
      <c r="AB188" s="363"/>
      <c r="AC188" s="363"/>
      <c r="AD188" s="363"/>
      <c r="AE188" s="363"/>
      <c r="AF188" s="363"/>
      <c r="AG188" s="363"/>
      <c r="AH188" s="363"/>
      <c r="AI188" s="363"/>
      <c r="AJ188" s="363"/>
      <c r="AK188" s="363"/>
      <c r="AL188" s="363"/>
      <c r="AM188" s="363"/>
      <c r="AN188" s="363"/>
      <c r="AO188" s="363"/>
      <c r="AP188" s="363"/>
      <c r="AQ188" s="363"/>
      <c r="AR188" s="363"/>
      <c r="AS188" s="363"/>
      <c r="AT188" s="363"/>
      <c r="AU188" s="363"/>
      <c r="AV188" s="363"/>
      <c r="AW188" s="363"/>
      <c r="AX188" s="363"/>
      <c r="AY188" s="363"/>
      <c r="AZ188" s="363"/>
      <c r="BA188" s="363"/>
      <c r="BB188" s="363"/>
      <c r="BC188" s="363"/>
      <c r="BD188" s="363"/>
      <c r="BE188" s="363"/>
      <c r="BF188" s="363"/>
      <c r="BG188" s="363"/>
      <c r="BH188" s="363"/>
      <c r="BI188" s="363"/>
      <c r="BJ188" s="363"/>
    </row>
    <row r="189" spans="1:62" ht="15">
      <c r="A189" s="634"/>
      <c r="B189" s="634"/>
      <c r="C189" s="634"/>
      <c r="D189" s="643"/>
      <c r="E189" s="646"/>
      <c r="F189" s="637"/>
      <c r="G189" s="640"/>
      <c r="H189" s="365" t="s">
        <v>331</v>
      </c>
      <c r="I189" s="369"/>
      <c r="J189" s="369"/>
      <c r="K189" s="369"/>
      <c r="L189" s="369">
        <v>2175000</v>
      </c>
      <c r="M189" s="363"/>
      <c r="N189" s="363"/>
      <c r="O189" s="363"/>
      <c r="P189" s="363"/>
      <c r="Q189" s="363"/>
      <c r="R189" s="363"/>
      <c r="S189" s="363"/>
      <c r="T189" s="363"/>
      <c r="U189" s="363"/>
      <c r="V189" s="363"/>
      <c r="W189" s="363"/>
      <c r="X189" s="363"/>
      <c r="Y189" s="363"/>
      <c r="Z189" s="363"/>
      <c r="AA189" s="363"/>
      <c r="AB189" s="363"/>
      <c r="AC189" s="363"/>
      <c r="AD189" s="363"/>
      <c r="AE189" s="363"/>
      <c r="AF189" s="363"/>
      <c r="AG189" s="363"/>
      <c r="AH189" s="363"/>
      <c r="AI189" s="363"/>
      <c r="AJ189" s="363"/>
      <c r="AK189" s="363"/>
      <c r="AL189" s="363"/>
      <c r="AM189" s="363"/>
      <c r="AN189" s="363"/>
      <c r="AO189" s="363"/>
      <c r="AP189" s="363"/>
      <c r="AQ189" s="363"/>
      <c r="AR189" s="363"/>
      <c r="AS189" s="363"/>
      <c r="AT189" s="363"/>
      <c r="AU189" s="363"/>
      <c r="AV189" s="363"/>
      <c r="AW189" s="363"/>
      <c r="AX189" s="363"/>
      <c r="AY189" s="363"/>
      <c r="AZ189" s="363"/>
      <c r="BA189" s="363"/>
      <c r="BB189" s="363"/>
      <c r="BC189" s="363"/>
      <c r="BD189" s="363"/>
      <c r="BE189" s="363"/>
      <c r="BF189" s="363"/>
      <c r="BG189" s="363"/>
      <c r="BH189" s="363"/>
      <c r="BI189" s="363"/>
      <c r="BJ189" s="363"/>
    </row>
    <row r="190" spans="1:62" ht="22.5">
      <c r="A190" s="634"/>
      <c r="B190" s="634"/>
      <c r="C190" s="634"/>
      <c r="D190" s="643"/>
      <c r="E190" s="646"/>
      <c r="F190" s="637"/>
      <c r="G190" s="640"/>
      <c r="H190" s="366" t="s">
        <v>332</v>
      </c>
      <c r="I190" s="369"/>
      <c r="J190" s="369"/>
      <c r="K190" s="369"/>
      <c r="L190" s="369"/>
      <c r="M190" s="363"/>
      <c r="N190" s="363"/>
      <c r="O190" s="363"/>
      <c r="P190" s="363"/>
      <c r="Q190" s="363"/>
      <c r="R190" s="363"/>
      <c r="S190" s="363"/>
      <c r="T190" s="363"/>
      <c r="U190" s="363"/>
      <c r="V190" s="363"/>
      <c r="W190" s="363"/>
      <c r="X190" s="363"/>
      <c r="Y190" s="363"/>
      <c r="Z190" s="363"/>
      <c r="AA190" s="363"/>
      <c r="AB190" s="363"/>
      <c r="AC190" s="363"/>
      <c r="AD190" s="363"/>
      <c r="AE190" s="363"/>
      <c r="AF190" s="363"/>
      <c r="AG190" s="363"/>
      <c r="AH190" s="363"/>
      <c r="AI190" s="363"/>
      <c r="AJ190" s="363"/>
      <c r="AK190" s="363"/>
      <c r="AL190" s="363"/>
      <c r="AM190" s="363"/>
      <c r="AN190" s="363"/>
      <c r="AO190" s="363"/>
      <c r="AP190" s="363"/>
      <c r="AQ190" s="363"/>
      <c r="AR190" s="363"/>
      <c r="AS190" s="363"/>
      <c r="AT190" s="363"/>
      <c r="AU190" s="363"/>
      <c r="AV190" s="363"/>
      <c r="AW190" s="363"/>
      <c r="AX190" s="363"/>
      <c r="AY190" s="363"/>
      <c r="AZ190" s="363"/>
      <c r="BA190" s="363"/>
      <c r="BB190" s="363"/>
      <c r="BC190" s="363"/>
      <c r="BD190" s="363"/>
      <c r="BE190" s="363"/>
      <c r="BF190" s="363"/>
      <c r="BG190" s="363"/>
      <c r="BH190" s="363"/>
      <c r="BI190" s="363"/>
      <c r="BJ190" s="363"/>
    </row>
    <row r="191" spans="1:62" ht="15">
      <c r="A191" s="635"/>
      <c r="B191" s="635"/>
      <c r="C191" s="635"/>
      <c r="D191" s="644"/>
      <c r="E191" s="647"/>
      <c r="F191" s="638"/>
      <c r="G191" s="641"/>
      <c r="H191" s="367" t="s">
        <v>333</v>
      </c>
      <c r="I191" s="370"/>
      <c r="J191" s="370"/>
      <c r="K191" s="370"/>
      <c r="L191" s="370">
        <v>6525000</v>
      </c>
      <c r="M191" s="363"/>
      <c r="N191" s="363"/>
      <c r="O191" s="363"/>
      <c r="P191" s="363"/>
      <c r="Q191" s="363"/>
      <c r="R191" s="363"/>
      <c r="S191" s="363"/>
      <c r="T191" s="363"/>
      <c r="U191" s="363"/>
      <c r="V191" s="363"/>
      <c r="W191" s="363"/>
      <c r="X191" s="363"/>
      <c r="Y191" s="363"/>
      <c r="Z191" s="363"/>
      <c r="AA191" s="363"/>
      <c r="AB191" s="363"/>
      <c r="AC191" s="363"/>
      <c r="AD191" s="363"/>
      <c r="AE191" s="363"/>
      <c r="AF191" s="363"/>
      <c r="AG191" s="363"/>
      <c r="AH191" s="363"/>
      <c r="AI191" s="363"/>
      <c r="AJ191" s="363"/>
      <c r="AK191" s="363"/>
      <c r="AL191" s="363"/>
      <c r="AM191" s="363"/>
      <c r="AN191" s="363"/>
      <c r="AO191" s="363"/>
      <c r="AP191" s="363"/>
      <c r="AQ191" s="363"/>
      <c r="AR191" s="363"/>
      <c r="AS191" s="363"/>
      <c r="AT191" s="363"/>
      <c r="AU191" s="363"/>
      <c r="AV191" s="363"/>
      <c r="AW191" s="363"/>
      <c r="AX191" s="363"/>
      <c r="AY191" s="363"/>
      <c r="AZ191" s="363"/>
      <c r="BA191" s="363"/>
      <c r="BB191" s="363"/>
      <c r="BC191" s="363"/>
      <c r="BD191" s="363"/>
      <c r="BE191" s="363"/>
      <c r="BF191" s="363"/>
      <c r="BG191" s="363"/>
      <c r="BH191" s="363"/>
      <c r="BI191" s="363"/>
      <c r="BJ191" s="363"/>
    </row>
    <row r="192" spans="1:62" ht="15" customHeight="1">
      <c r="A192" s="633">
        <v>35</v>
      </c>
      <c r="B192" s="633">
        <v>600</v>
      </c>
      <c r="C192" s="633">
        <v>60014</v>
      </c>
      <c r="D192" s="642" t="s">
        <v>528</v>
      </c>
      <c r="E192" s="645" t="s">
        <v>156</v>
      </c>
      <c r="F192" s="636" t="s">
        <v>522</v>
      </c>
      <c r="G192" s="639">
        <v>7726397</v>
      </c>
      <c r="H192" s="364" t="s">
        <v>330</v>
      </c>
      <c r="I192" s="368"/>
      <c r="J192" s="368"/>
      <c r="K192" s="368"/>
      <c r="L192" s="368">
        <v>7726397</v>
      </c>
      <c r="M192" s="363"/>
      <c r="N192" s="363"/>
      <c r="O192" s="363"/>
      <c r="P192" s="363"/>
      <c r="Q192" s="363"/>
      <c r="R192" s="363"/>
      <c r="S192" s="363"/>
      <c r="T192" s="363"/>
      <c r="U192" s="363"/>
      <c r="V192" s="363"/>
      <c r="W192" s="363"/>
      <c r="X192" s="363"/>
      <c r="Y192" s="363"/>
      <c r="Z192" s="363"/>
      <c r="AA192" s="363"/>
      <c r="AB192" s="363"/>
      <c r="AC192" s="363"/>
      <c r="AD192" s="363"/>
      <c r="AE192" s="363"/>
      <c r="AF192" s="363"/>
      <c r="AG192" s="363"/>
      <c r="AH192" s="363"/>
      <c r="AI192" s="363"/>
      <c r="AJ192" s="363"/>
      <c r="AK192" s="363"/>
      <c r="AL192" s="363"/>
      <c r="AM192" s="363"/>
      <c r="AN192" s="363"/>
      <c r="AO192" s="363"/>
      <c r="AP192" s="363"/>
      <c r="AQ192" s="363"/>
      <c r="AR192" s="363"/>
      <c r="AS192" s="363"/>
      <c r="AT192" s="363"/>
      <c r="AU192" s="363"/>
      <c r="AV192" s="363"/>
      <c r="AW192" s="363"/>
      <c r="AX192" s="363"/>
      <c r="AY192" s="363"/>
      <c r="AZ192" s="363"/>
      <c r="BA192" s="363"/>
      <c r="BB192" s="363"/>
      <c r="BC192" s="363"/>
      <c r="BD192" s="363"/>
      <c r="BE192" s="363"/>
      <c r="BF192" s="363"/>
      <c r="BG192" s="363"/>
      <c r="BH192" s="363"/>
      <c r="BI192" s="363"/>
      <c r="BJ192" s="363"/>
    </row>
    <row r="193" spans="1:62" ht="15">
      <c r="A193" s="634"/>
      <c r="B193" s="634"/>
      <c r="C193" s="634"/>
      <c r="D193" s="643"/>
      <c r="E193" s="646"/>
      <c r="F193" s="637"/>
      <c r="G193" s="640"/>
      <c r="H193" s="365" t="s">
        <v>331</v>
      </c>
      <c r="I193" s="369"/>
      <c r="J193" s="369"/>
      <c r="K193" s="369"/>
      <c r="L193" s="369">
        <v>3863199</v>
      </c>
      <c r="M193" s="363"/>
      <c r="N193" s="363"/>
      <c r="O193" s="363"/>
      <c r="P193" s="363"/>
      <c r="Q193" s="363"/>
      <c r="R193" s="363"/>
      <c r="S193" s="363"/>
      <c r="T193" s="363"/>
      <c r="U193" s="363"/>
      <c r="V193" s="363"/>
      <c r="W193" s="363"/>
      <c r="X193" s="363"/>
      <c r="Y193" s="363"/>
      <c r="Z193" s="363"/>
      <c r="AA193" s="363"/>
      <c r="AB193" s="363"/>
      <c r="AC193" s="363"/>
      <c r="AD193" s="363"/>
      <c r="AE193" s="363"/>
      <c r="AF193" s="363"/>
      <c r="AG193" s="363"/>
      <c r="AH193" s="363"/>
      <c r="AI193" s="363"/>
      <c r="AJ193" s="363"/>
      <c r="AK193" s="363"/>
      <c r="AL193" s="363"/>
      <c r="AM193" s="363"/>
      <c r="AN193" s="363"/>
      <c r="AO193" s="363"/>
      <c r="AP193" s="363"/>
      <c r="AQ193" s="363"/>
      <c r="AR193" s="363"/>
      <c r="AS193" s="363"/>
      <c r="AT193" s="363"/>
      <c r="AU193" s="363"/>
      <c r="AV193" s="363"/>
      <c r="AW193" s="363"/>
      <c r="AX193" s="363"/>
      <c r="AY193" s="363"/>
      <c r="AZ193" s="363"/>
      <c r="BA193" s="363"/>
      <c r="BB193" s="363"/>
      <c r="BC193" s="363"/>
      <c r="BD193" s="363"/>
      <c r="BE193" s="363"/>
      <c r="BF193" s="363"/>
      <c r="BG193" s="363"/>
      <c r="BH193" s="363"/>
      <c r="BI193" s="363"/>
      <c r="BJ193" s="363"/>
    </row>
    <row r="194" spans="1:62" ht="22.5">
      <c r="A194" s="634"/>
      <c r="B194" s="634"/>
      <c r="C194" s="634"/>
      <c r="D194" s="643"/>
      <c r="E194" s="646"/>
      <c r="F194" s="637"/>
      <c r="G194" s="640"/>
      <c r="H194" s="366" t="s">
        <v>332</v>
      </c>
      <c r="I194" s="369"/>
      <c r="J194" s="369"/>
      <c r="K194" s="369"/>
      <c r="L194" s="369"/>
      <c r="M194" s="363"/>
      <c r="N194" s="363"/>
      <c r="O194" s="363"/>
      <c r="P194" s="363"/>
      <c r="Q194" s="363"/>
      <c r="R194" s="363"/>
      <c r="S194" s="363"/>
      <c r="T194" s="363"/>
      <c r="U194" s="363"/>
      <c r="V194" s="363"/>
      <c r="W194" s="363"/>
      <c r="X194" s="363"/>
      <c r="Y194" s="363"/>
      <c r="Z194" s="363"/>
      <c r="AA194" s="363"/>
      <c r="AB194" s="363"/>
      <c r="AC194" s="363"/>
      <c r="AD194" s="363"/>
      <c r="AE194" s="363"/>
      <c r="AF194" s="363"/>
      <c r="AG194" s="363"/>
      <c r="AH194" s="363"/>
      <c r="AI194" s="363"/>
      <c r="AJ194" s="363"/>
      <c r="AK194" s="363"/>
      <c r="AL194" s="363"/>
      <c r="AM194" s="363"/>
      <c r="AN194" s="363"/>
      <c r="AO194" s="363"/>
      <c r="AP194" s="363"/>
      <c r="AQ194" s="363"/>
      <c r="AR194" s="363"/>
      <c r="AS194" s="363"/>
      <c r="AT194" s="363"/>
      <c r="AU194" s="363"/>
      <c r="AV194" s="363"/>
      <c r="AW194" s="363"/>
      <c r="AX194" s="363"/>
      <c r="AY194" s="363"/>
      <c r="AZ194" s="363"/>
      <c r="BA194" s="363"/>
      <c r="BB194" s="363"/>
      <c r="BC194" s="363"/>
      <c r="BD194" s="363"/>
      <c r="BE194" s="363"/>
      <c r="BF194" s="363"/>
      <c r="BG194" s="363"/>
      <c r="BH194" s="363"/>
      <c r="BI194" s="363"/>
      <c r="BJ194" s="363"/>
    </row>
    <row r="195" spans="1:62" s="362" customFormat="1" ht="15">
      <c r="A195" s="635"/>
      <c r="B195" s="635"/>
      <c r="C195" s="635"/>
      <c r="D195" s="644"/>
      <c r="E195" s="647"/>
      <c r="F195" s="638"/>
      <c r="G195" s="641"/>
      <c r="H195" s="367" t="s">
        <v>333</v>
      </c>
      <c r="I195" s="370"/>
      <c r="J195" s="370"/>
      <c r="K195" s="370"/>
      <c r="L195" s="370">
        <v>3863198</v>
      </c>
      <c r="M195" s="363"/>
      <c r="N195" s="363"/>
      <c r="O195" s="363"/>
      <c r="P195" s="363"/>
      <c r="Q195" s="363"/>
      <c r="R195" s="363"/>
      <c r="S195" s="363"/>
      <c r="T195" s="363"/>
      <c r="U195" s="363"/>
      <c r="V195" s="363"/>
      <c r="W195" s="363"/>
      <c r="X195" s="363"/>
      <c r="Y195" s="363"/>
      <c r="Z195" s="363"/>
      <c r="AA195" s="363"/>
      <c r="AB195" s="363"/>
      <c r="AC195" s="363"/>
      <c r="AD195" s="363"/>
      <c r="AE195" s="363"/>
      <c r="AF195" s="363"/>
      <c r="AG195" s="363"/>
      <c r="AH195" s="363"/>
      <c r="AI195" s="363"/>
      <c r="AJ195" s="363"/>
      <c r="AK195" s="363"/>
      <c r="AL195" s="363"/>
      <c r="AM195" s="363"/>
      <c r="AN195" s="363"/>
      <c r="AO195" s="363"/>
      <c r="AP195" s="363"/>
      <c r="AQ195" s="363"/>
      <c r="AR195" s="363"/>
      <c r="AS195" s="363"/>
      <c r="AT195" s="363"/>
      <c r="AU195" s="363"/>
      <c r="AV195" s="363"/>
      <c r="AW195" s="363"/>
      <c r="AX195" s="363"/>
      <c r="AY195" s="363"/>
      <c r="AZ195" s="363"/>
      <c r="BA195" s="363"/>
      <c r="BB195" s="363"/>
      <c r="BC195" s="363"/>
      <c r="BD195" s="363"/>
      <c r="BE195" s="363"/>
      <c r="BF195" s="363"/>
      <c r="BG195" s="363"/>
      <c r="BH195" s="363"/>
      <c r="BI195" s="363"/>
      <c r="BJ195" s="363"/>
    </row>
    <row r="198" ht="15">
      <c r="G198" s="15" t="s">
        <v>558</v>
      </c>
    </row>
    <row r="199" spans="1:17" ht="15">
      <c r="A199" s="10"/>
      <c r="B199" s="10"/>
      <c r="C199" s="10"/>
      <c r="D199" s="10"/>
      <c r="E199" s="10" t="s">
        <v>145</v>
      </c>
      <c r="F199" s="10"/>
      <c r="G199" s="10"/>
      <c r="H199" s="10"/>
      <c r="I199" s="125"/>
      <c r="J199" s="124" t="s">
        <v>144</v>
      </c>
      <c r="K199" s="124"/>
      <c r="L199" s="25"/>
      <c r="M199" s="68"/>
      <c r="N199" s="68"/>
      <c r="O199" s="68"/>
      <c r="P199" s="68"/>
      <c r="Q199" s="68"/>
    </row>
    <row r="200" spans="1:17" ht="15">
      <c r="A200" s="64"/>
      <c r="B200" s="64"/>
      <c r="C200" s="64"/>
      <c r="D200" s="64" t="s">
        <v>146</v>
      </c>
      <c r="E200" s="64" t="s">
        <v>148</v>
      </c>
      <c r="F200" s="64" t="s">
        <v>322</v>
      </c>
      <c r="G200" s="64" t="s">
        <v>147</v>
      </c>
      <c r="H200" s="64" t="s">
        <v>326</v>
      </c>
      <c r="I200" s="10"/>
      <c r="J200" s="10"/>
      <c r="K200" s="10"/>
      <c r="L200" s="10"/>
      <c r="M200" s="68"/>
      <c r="N200" s="68"/>
      <c r="O200" s="68"/>
      <c r="P200" s="68"/>
      <c r="Q200" s="68"/>
    </row>
    <row r="201" spans="1:17" ht="15">
      <c r="A201" s="64" t="s">
        <v>149</v>
      </c>
      <c r="B201" s="64" t="s">
        <v>6</v>
      </c>
      <c r="C201" s="64" t="s">
        <v>7</v>
      </c>
      <c r="D201" s="64" t="s">
        <v>150</v>
      </c>
      <c r="E201" s="64" t="s">
        <v>151</v>
      </c>
      <c r="F201" s="64" t="s">
        <v>323</v>
      </c>
      <c r="G201" s="64" t="s">
        <v>324</v>
      </c>
      <c r="H201" s="64" t="s">
        <v>327</v>
      </c>
      <c r="I201" s="64"/>
      <c r="J201" s="64"/>
      <c r="K201" s="64"/>
      <c r="L201" s="64" t="s">
        <v>329</v>
      </c>
      <c r="M201" s="68"/>
      <c r="N201" s="68"/>
      <c r="O201" s="68"/>
      <c r="P201" s="68"/>
      <c r="Q201" s="68"/>
    </row>
    <row r="202" spans="1:17" ht="15">
      <c r="A202" s="64"/>
      <c r="B202" s="64"/>
      <c r="C202" s="64"/>
      <c r="D202" s="64"/>
      <c r="E202" s="64" t="s">
        <v>154</v>
      </c>
      <c r="F202" s="64"/>
      <c r="G202" s="64" t="s">
        <v>152</v>
      </c>
      <c r="H202" s="64"/>
      <c r="I202" s="64" t="s">
        <v>153</v>
      </c>
      <c r="J202" s="64" t="s">
        <v>328</v>
      </c>
      <c r="K202" s="64" t="s">
        <v>494</v>
      </c>
      <c r="L202" s="64">
        <v>2011</v>
      </c>
      <c r="M202" s="68"/>
      <c r="N202" s="68"/>
      <c r="O202" s="68"/>
      <c r="P202" s="68"/>
      <c r="Q202" s="68"/>
    </row>
    <row r="203" spans="1:17" ht="15">
      <c r="A203" s="80"/>
      <c r="B203" s="80"/>
      <c r="C203" s="80"/>
      <c r="D203" s="80"/>
      <c r="E203" s="80" t="s">
        <v>155</v>
      </c>
      <c r="F203" s="80"/>
      <c r="G203" s="80" t="s">
        <v>325</v>
      </c>
      <c r="H203" s="80"/>
      <c r="I203" s="80"/>
      <c r="J203" s="80"/>
      <c r="K203" s="80"/>
      <c r="L203" s="80"/>
      <c r="M203" s="68"/>
      <c r="N203" s="68"/>
      <c r="O203" s="68"/>
      <c r="P203" s="68"/>
      <c r="Q203" s="68"/>
    </row>
    <row r="204" spans="1:18" ht="15">
      <c r="A204" s="13">
        <v>1</v>
      </c>
      <c r="B204" s="13">
        <v>2</v>
      </c>
      <c r="C204" s="13">
        <v>3</v>
      </c>
      <c r="D204" s="13">
        <v>4</v>
      </c>
      <c r="E204" s="13">
        <v>5</v>
      </c>
      <c r="F204" s="13">
        <v>6</v>
      </c>
      <c r="G204" s="13">
        <v>7</v>
      </c>
      <c r="H204" s="13">
        <v>8</v>
      </c>
      <c r="I204" s="13">
        <v>9</v>
      </c>
      <c r="J204" s="13">
        <v>10</v>
      </c>
      <c r="K204" s="13">
        <v>11</v>
      </c>
      <c r="L204" s="13">
        <v>12</v>
      </c>
      <c r="M204" s="15"/>
      <c r="N204" s="15"/>
      <c r="O204" s="15"/>
      <c r="P204" s="15"/>
      <c r="Q204" s="15"/>
      <c r="R204" s="362"/>
    </row>
    <row r="205" spans="1:18" ht="15">
      <c r="A205" s="633">
        <v>36</v>
      </c>
      <c r="B205" s="633">
        <v>600</v>
      </c>
      <c r="C205" s="633">
        <v>60014</v>
      </c>
      <c r="D205" s="642" t="s">
        <v>529</v>
      </c>
      <c r="E205" s="645" t="s">
        <v>156</v>
      </c>
      <c r="F205" s="636" t="s">
        <v>522</v>
      </c>
      <c r="G205" s="639">
        <v>4249221</v>
      </c>
      <c r="H205" s="364" t="s">
        <v>330</v>
      </c>
      <c r="I205" s="368"/>
      <c r="J205" s="368"/>
      <c r="K205" s="368"/>
      <c r="L205" s="368">
        <v>4249221</v>
      </c>
      <c r="M205" s="363"/>
      <c r="N205" s="363"/>
      <c r="O205" s="363"/>
      <c r="P205" s="363"/>
      <c r="Q205" s="363"/>
      <c r="R205" s="363"/>
    </row>
    <row r="206" spans="1:18" ht="15">
      <c r="A206" s="634"/>
      <c r="B206" s="634"/>
      <c r="C206" s="634"/>
      <c r="D206" s="643"/>
      <c r="E206" s="646"/>
      <c r="F206" s="637"/>
      <c r="G206" s="640"/>
      <c r="H206" s="365" t="s">
        <v>331</v>
      </c>
      <c r="I206" s="369"/>
      <c r="J206" s="369"/>
      <c r="K206" s="369"/>
      <c r="L206" s="369">
        <v>2124610</v>
      </c>
      <c r="M206" s="363"/>
      <c r="N206" s="363"/>
      <c r="O206" s="363"/>
      <c r="P206" s="363"/>
      <c r="Q206" s="363"/>
      <c r="R206" s="363"/>
    </row>
    <row r="207" spans="1:18" s="362" customFormat="1" ht="22.5">
      <c r="A207" s="634"/>
      <c r="B207" s="634"/>
      <c r="C207" s="634"/>
      <c r="D207" s="643"/>
      <c r="E207" s="646"/>
      <c r="F207" s="637"/>
      <c r="G207" s="640"/>
      <c r="H207" s="366" t="s">
        <v>332</v>
      </c>
      <c r="I207" s="369"/>
      <c r="J207" s="369"/>
      <c r="K207" s="369"/>
      <c r="L207" s="369"/>
      <c r="M207" s="363"/>
      <c r="N207" s="363"/>
      <c r="O207" s="363"/>
      <c r="P207" s="363"/>
      <c r="Q207" s="363"/>
      <c r="R207" s="363"/>
    </row>
    <row r="208" spans="1:12" s="363" customFormat="1" ht="15" customHeight="1">
      <c r="A208" s="635"/>
      <c r="B208" s="635"/>
      <c r="C208" s="635"/>
      <c r="D208" s="644"/>
      <c r="E208" s="647"/>
      <c r="F208" s="638"/>
      <c r="G208" s="641"/>
      <c r="H208" s="367" t="s">
        <v>333</v>
      </c>
      <c r="I208" s="370"/>
      <c r="J208" s="370"/>
      <c r="K208" s="370"/>
      <c r="L208" s="370">
        <v>2124611</v>
      </c>
    </row>
    <row r="209" spans="1:12" s="363" customFormat="1" ht="15">
      <c r="A209" s="633">
        <v>37</v>
      </c>
      <c r="B209" s="633">
        <v>600</v>
      </c>
      <c r="C209" s="633">
        <v>60014</v>
      </c>
      <c r="D209" s="642" t="s">
        <v>530</v>
      </c>
      <c r="E209" s="645" t="s">
        <v>156</v>
      </c>
      <c r="F209" s="636" t="s">
        <v>522</v>
      </c>
      <c r="G209" s="639">
        <v>16694838</v>
      </c>
      <c r="H209" s="364" t="s">
        <v>330</v>
      </c>
      <c r="I209" s="368"/>
      <c r="J209" s="368"/>
      <c r="K209" s="368"/>
      <c r="L209" s="368">
        <v>16694838</v>
      </c>
    </row>
    <row r="210" spans="1:12" s="363" customFormat="1" ht="15">
      <c r="A210" s="634"/>
      <c r="B210" s="634"/>
      <c r="C210" s="634"/>
      <c r="D210" s="643"/>
      <c r="E210" s="646"/>
      <c r="F210" s="637"/>
      <c r="G210" s="640"/>
      <c r="H210" s="365" t="s">
        <v>331</v>
      </c>
      <c r="I210" s="369"/>
      <c r="J210" s="369"/>
      <c r="K210" s="369"/>
      <c r="L210" s="369">
        <v>8347419</v>
      </c>
    </row>
    <row r="211" spans="1:12" s="363" customFormat="1" ht="22.5">
      <c r="A211" s="634"/>
      <c r="B211" s="634"/>
      <c r="C211" s="634"/>
      <c r="D211" s="643"/>
      <c r="E211" s="646"/>
      <c r="F211" s="637"/>
      <c r="G211" s="640"/>
      <c r="H211" s="366" t="s">
        <v>332</v>
      </c>
      <c r="I211" s="369"/>
      <c r="J211" s="369"/>
      <c r="K211" s="369"/>
      <c r="L211" s="369"/>
    </row>
    <row r="212" spans="1:12" s="363" customFormat="1" ht="15" customHeight="1">
      <c r="A212" s="635"/>
      <c r="B212" s="635"/>
      <c r="C212" s="635"/>
      <c r="D212" s="644"/>
      <c r="E212" s="647"/>
      <c r="F212" s="638"/>
      <c r="G212" s="641"/>
      <c r="H212" s="367" t="s">
        <v>333</v>
      </c>
      <c r="I212" s="370"/>
      <c r="J212" s="370"/>
      <c r="K212" s="370"/>
      <c r="L212" s="369">
        <v>8347419</v>
      </c>
    </row>
    <row r="213" spans="1:12" s="363" customFormat="1" ht="15">
      <c r="A213" s="633">
        <v>38</v>
      </c>
      <c r="B213" s="633">
        <v>600</v>
      </c>
      <c r="C213" s="633">
        <v>60014</v>
      </c>
      <c r="D213" s="642" t="s">
        <v>531</v>
      </c>
      <c r="E213" s="645" t="s">
        <v>156</v>
      </c>
      <c r="F213" s="636" t="s">
        <v>522</v>
      </c>
      <c r="G213" s="639">
        <v>3800000</v>
      </c>
      <c r="H213" s="364" t="s">
        <v>330</v>
      </c>
      <c r="I213" s="368"/>
      <c r="J213" s="368"/>
      <c r="K213" s="368"/>
      <c r="L213" s="368">
        <v>3800000</v>
      </c>
    </row>
    <row r="214" spans="1:12" s="363" customFormat="1" ht="15">
      <c r="A214" s="634"/>
      <c r="B214" s="634"/>
      <c r="C214" s="634"/>
      <c r="D214" s="643"/>
      <c r="E214" s="646"/>
      <c r="F214" s="637"/>
      <c r="G214" s="640"/>
      <c r="H214" s="365" t="s">
        <v>331</v>
      </c>
      <c r="I214" s="369"/>
      <c r="J214" s="369"/>
      <c r="K214" s="369"/>
      <c r="L214" s="369">
        <v>950000</v>
      </c>
    </row>
    <row r="215" spans="1:12" s="363" customFormat="1" ht="22.5">
      <c r="A215" s="634"/>
      <c r="B215" s="634"/>
      <c r="C215" s="634"/>
      <c r="D215" s="643"/>
      <c r="E215" s="646"/>
      <c r="F215" s="637"/>
      <c r="G215" s="640"/>
      <c r="H215" s="366" t="s">
        <v>332</v>
      </c>
      <c r="I215" s="369"/>
      <c r="J215" s="369"/>
      <c r="K215" s="369"/>
      <c r="L215" s="369"/>
    </row>
    <row r="216" spans="1:12" s="363" customFormat="1" ht="15" customHeight="1">
      <c r="A216" s="635"/>
      <c r="B216" s="635"/>
      <c r="C216" s="635"/>
      <c r="D216" s="644"/>
      <c r="E216" s="647"/>
      <c r="F216" s="638"/>
      <c r="G216" s="641"/>
      <c r="H216" s="367" t="s">
        <v>333</v>
      </c>
      <c r="I216" s="370"/>
      <c r="J216" s="370"/>
      <c r="K216" s="370"/>
      <c r="L216" s="370">
        <v>2850000</v>
      </c>
    </row>
    <row r="217" spans="1:12" s="363" customFormat="1" ht="15">
      <c r="A217" s="633">
        <v>39</v>
      </c>
      <c r="B217" s="633">
        <v>600</v>
      </c>
      <c r="C217" s="633">
        <v>60014</v>
      </c>
      <c r="D217" s="642" t="s">
        <v>532</v>
      </c>
      <c r="E217" s="645" t="s">
        <v>156</v>
      </c>
      <c r="F217" s="636" t="s">
        <v>522</v>
      </c>
      <c r="G217" s="639">
        <v>945000</v>
      </c>
      <c r="H217" s="364" t="s">
        <v>330</v>
      </c>
      <c r="I217" s="368"/>
      <c r="J217" s="368"/>
      <c r="K217" s="368"/>
      <c r="L217" s="368">
        <v>945000</v>
      </c>
    </row>
    <row r="218" spans="1:12" s="363" customFormat="1" ht="15">
      <c r="A218" s="634"/>
      <c r="B218" s="634"/>
      <c r="C218" s="634"/>
      <c r="D218" s="643"/>
      <c r="E218" s="646"/>
      <c r="F218" s="637"/>
      <c r="G218" s="640"/>
      <c r="H218" s="365" t="s">
        <v>331</v>
      </c>
      <c r="I218" s="369"/>
      <c r="J218" s="369"/>
      <c r="K218" s="369"/>
      <c r="L218" s="369">
        <v>236000</v>
      </c>
    </row>
    <row r="219" spans="1:12" s="363" customFormat="1" ht="22.5">
      <c r="A219" s="634"/>
      <c r="B219" s="634"/>
      <c r="C219" s="634"/>
      <c r="D219" s="643"/>
      <c r="E219" s="646"/>
      <c r="F219" s="637"/>
      <c r="G219" s="640"/>
      <c r="H219" s="366" t="s">
        <v>332</v>
      </c>
      <c r="I219" s="369"/>
      <c r="J219" s="369"/>
      <c r="K219" s="369"/>
      <c r="L219" s="369"/>
    </row>
    <row r="220" spans="1:12" s="363" customFormat="1" ht="15" customHeight="1">
      <c r="A220" s="635"/>
      <c r="B220" s="635"/>
      <c r="C220" s="635"/>
      <c r="D220" s="644"/>
      <c r="E220" s="647"/>
      <c r="F220" s="638"/>
      <c r="G220" s="641"/>
      <c r="H220" s="367" t="s">
        <v>333</v>
      </c>
      <c r="I220" s="370"/>
      <c r="J220" s="370"/>
      <c r="K220" s="370"/>
      <c r="L220" s="370">
        <v>709000</v>
      </c>
    </row>
    <row r="221" spans="1:12" s="363" customFormat="1" ht="15">
      <c r="A221" s="633">
        <v>40</v>
      </c>
      <c r="B221" s="633">
        <v>600</v>
      </c>
      <c r="C221" s="633">
        <v>60014</v>
      </c>
      <c r="D221" s="642" t="s">
        <v>533</v>
      </c>
      <c r="E221" s="645" t="s">
        <v>156</v>
      </c>
      <c r="F221" s="636" t="s">
        <v>522</v>
      </c>
      <c r="G221" s="639">
        <v>1000000</v>
      </c>
      <c r="H221" s="364" t="s">
        <v>330</v>
      </c>
      <c r="I221" s="368"/>
      <c r="J221" s="368"/>
      <c r="K221" s="368"/>
      <c r="L221" s="368">
        <v>1000000</v>
      </c>
    </row>
    <row r="222" spans="1:12" s="363" customFormat="1" ht="15">
      <c r="A222" s="634"/>
      <c r="B222" s="634"/>
      <c r="C222" s="634"/>
      <c r="D222" s="643"/>
      <c r="E222" s="646"/>
      <c r="F222" s="637"/>
      <c r="G222" s="640"/>
      <c r="H222" s="365" t="s">
        <v>331</v>
      </c>
      <c r="I222" s="369"/>
      <c r="J222" s="369"/>
      <c r="K222" s="369"/>
      <c r="L222" s="369">
        <v>250000</v>
      </c>
    </row>
    <row r="223" spans="1:12" s="363" customFormat="1" ht="22.5">
      <c r="A223" s="634"/>
      <c r="B223" s="634"/>
      <c r="C223" s="634"/>
      <c r="D223" s="643"/>
      <c r="E223" s="646"/>
      <c r="F223" s="637"/>
      <c r="G223" s="640"/>
      <c r="H223" s="366" t="s">
        <v>332</v>
      </c>
      <c r="I223" s="369"/>
      <c r="J223" s="369"/>
      <c r="K223" s="369"/>
      <c r="L223" s="369"/>
    </row>
    <row r="224" spans="1:62" ht="15" customHeight="1">
      <c r="A224" s="635"/>
      <c r="B224" s="635"/>
      <c r="C224" s="635"/>
      <c r="D224" s="644"/>
      <c r="E224" s="647"/>
      <c r="F224" s="638"/>
      <c r="G224" s="641"/>
      <c r="H224" s="367" t="s">
        <v>333</v>
      </c>
      <c r="I224" s="370"/>
      <c r="J224" s="370"/>
      <c r="K224" s="370"/>
      <c r="L224" s="370">
        <v>750000</v>
      </c>
      <c r="M224" s="363"/>
      <c r="N224" s="363"/>
      <c r="O224" s="363"/>
      <c r="P224" s="363"/>
      <c r="Q224" s="363"/>
      <c r="R224" s="363"/>
      <c r="S224" s="363"/>
      <c r="T224" s="363"/>
      <c r="U224" s="363"/>
      <c r="V224" s="363"/>
      <c r="W224" s="363"/>
      <c r="X224" s="363"/>
      <c r="Y224" s="363"/>
      <c r="Z224" s="363"/>
      <c r="AA224" s="363"/>
      <c r="AB224" s="363"/>
      <c r="AC224" s="363"/>
      <c r="AD224" s="363"/>
      <c r="AE224" s="363"/>
      <c r="AF224" s="363"/>
      <c r="AG224" s="363"/>
      <c r="AH224" s="363"/>
      <c r="AI224" s="363"/>
      <c r="AJ224" s="363"/>
      <c r="AK224" s="363"/>
      <c r="AL224" s="363"/>
      <c r="AM224" s="363"/>
      <c r="AN224" s="363"/>
      <c r="AO224" s="363"/>
      <c r="AP224" s="363"/>
      <c r="AQ224" s="363"/>
      <c r="AR224" s="363"/>
      <c r="AS224" s="363"/>
      <c r="AT224" s="363"/>
      <c r="AU224" s="363"/>
      <c r="AV224" s="363"/>
      <c r="AW224" s="363"/>
      <c r="AX224" s="363"/>
      <c r="AY224" s="363"/>
      <c r="AZ224" s="363"/>
      <c r="BA224" s="363"/>
      <c r="BB224" s="363"/>
      <c r="BC224" s="363"/>
      <c r="BD224" s="363"/>
      <c r="BE224" s="363"/>
      <c r="BF224" s="363"/>
      <c r="BG224" s="363"/>
      <c r="BH224" s="363"/>
      <c r="BI224" s="363"/>
      <c r="BJ224" s="363"/>
    </row>
    <row r="225" spans="1:62" ht="15">
      <c r="A225" s="633">
        <v>41</v>
      </c>
      <c r="B225" s="633">
        <v>600</v>
      </c>
      <c r="C225" s="633">
        <v>60014</v>
      </c>
      <c r="D225" s="642" t="s">
        <v>534</v>
      </c>
      <c r="E225" s="645" t="s">
        <v>156</v>
      </c>
      <c r="F225" s="636" t="s">
        <v>522</v>
      </c>
      <c r="G225" s="639">
        <v>3500000</v>
      </c>
      <c r="H225" s="364" t="s">
        <v>330</v>
      </c>
      <c r="I225" s="368"/>
      <c r="J225" s="368"/>
      <c r="K225" s="368"/>
      <c r="L225" s="368">
        <v>3500000</v>
      </c>
      <c r="M225" s="363"/>
      <c r="N225" s="363"/>
      <c r="O225" s="363"/>
      <c r="P225" s="363"/>
      <c r="Q225" s="363"/>
      <c r="R225" s="363"/>
      <c r="S225" s="363"/>
      <c r="T225" s="363"/>
      <c r="U225" s="363"/>
      <c r="V225" s="363"/>
      <c r="W225" s="363"/>
      <c r="X225" s="363"/>
      <c r="Y225" s="363"/>
      <c r="Z225" s="363"/>
      <c r="AA225" s="363"/>
      <c r="AB225" s="363"/>
      <c r="AC225" s="363"/>
      <c r="AD225" s="363"/>
      <c r="AE225" s="363"/>
      <c r="AF225" s="363"/>
      <c r="AG225" s="363"/>
      <c r="AH225" s="363"/>
      <c r="AI225" s="363"/>
      <c r="AJ225" s="363"/>
      <c r="AK225" s="363"/>
      <c r="AL225" s="363"/>
      <c r="AM225" s="363"/>
      <c r="AN225" s="363"/>
      <c r="AO225" s="363"/>
      <c r="AP225" s="363"/>
      <c r="AQ225" s="363"/>
      <c r="AR225" s="363"/>
      <c r="AS225" s="363"/>
      <c r="AT225" s="363"/>
      <c r="AU225" s="363"/>
      <c r="AV225" s="363"/>
      <c r="AW225" s="363"/>
      <c r="AX225" s="363"/>
      <c r="AY225" s="363"/>
      <c r="AZ225" s="363"/>
      <c r="BA225" s="363"/>
      <c r="BB225" s="363"/>
      <c r="BC225" s="363"/>
      <c r="BD225" s="363"/>
      <c r="BE225" s="363"/>
      <c r="BF225" s="363"/>
      <c r="BG225" s="363"/>
      <c r="BH225" s="363"/>
      <c r="BI225" s="363"/>
      <c r="BJ225" s="363"/>
    </row>
    <row r="226" spans="1:62" ht="15">
      <c r="A226" s="634"/>
      <c r="B226" s="634"/>
      <c r="C226" s="634"/>
      <c r="D226" s="643"/>
      <c r="E226" s="646"/>
      <c r="F226" s="637"/>
      <c r="G226" s="640"/>
      <c r="H226" s="365" t="s">
        <v>331</v>
      </c>
      <c r="I226" s="369"/>
      <c r="J226" s="369"/>
      <c r="K226" s="369"/>
      <c r="L226" s="369">
        <v>875000</v>
      </c>
      <c r="M226" s="363"/>
      <c r="N226" s="363"/>
      <c r="O226" s="363"/>
      <c r="P226" s="363"/>
      <c r="Q226" s="363"/>
      <c r="R226" s="363"/>
      <c r="S226" s="363"/>
      <c r="T226" s="363"/>
      <c r="U226" s="363"/>
      <c r="V226" s="363"/>
      <c r="W226" s="363"/>
      <c r="X226" s="363"/>
      <c r="Y226" s="363"/>
      <c r="Z226" s="363"/>
      <c r="AA226" s="363"/>
      <c r="AB226" s="363"/>
      <c r="AC226" s="363"/>
      <c r="AD226" s="363"/>
      <c r="AE226" s="363"/>
      <c r="AF226" s="363"/>
      <c r="AG226" s="363"/>
      <c r="AH226" s="363"/>
      <c r="AI226" s="363"/>
      <c r="AJ226" s="363"/>
      <c r="AK226" s="363"/>
      <c r="AL226" s="363"/>
      <c r="AM226" s="363"/>
      <c r="AN226" s="363"/>
      <c r="AO226" s="363"/>
      <c r="AP226" s="363"/>
      <c r="AQ226" s="363"/>
      <c r="AR226" s="363"/>
      <c r="AS226" s="363"/>
      <c r="AT226" s="363"/>
      <c r="AU226" s="363"/>
      <c r="AV226" s="363"/>
      <c r="AW226" s="363"/>
      <c r="AX226" s="363"/>
      <c r="AY226" s="363"/>
      <c r="AZ226" s="363"/>
      <c r="BA226" s="363"/>
      <c r="BB226" s="363"/>
      <c r="BC226" s="363"/>
      <c r="BD226" s="363"/>
      <c r="BE226" s="363"/>
      <c r="BF226" s="363"/>
      <c r="BG226" s="363"/>
      <c r="BH226" s="363"/>
      <c r="BI226" s="363"/>
      <c r="BJ226" s="363"/>
    </row>
    <row r="227" spans="1:62" ht="22.5">
      <c r="A227" s="634"/>
      <c r="B227" s="634"/>
      <c r="C227" s="634"/>
      <c r="D227" s="643"/>
      <c r="E227" s="646"/>
      <c r="F227" s="637"/>
      <c r="G227" s="640"/>
      <c r="H227" s="366" t="s">
        <v>332</v>
      </c>
      <c r="I227" s="369"/>
      <c r="J227" s="369"/>
      <c r="K227" s="369"/>
      <c r="L227" s="369"/>
      <c r="M227" s="363"/>
      <c r="N227" s="363"/>
      <c r="O227" s="363"/>
      <c r="P227" s="363"/>
      <c r="Q227" s="363"/>
      <c r="R227" s="363"/>
      <c r="S227" s="363"/>
      <c r="T227" s="363"/>
      <c r="U227" s="363"/>
      <c r="V227" s="363"/>
      <c r="W227" s="363"/>
      <c r="X227" s="363"/>
      <c r="Y227" s="363"/>
      <c r="Z227" s="363"/>
      <c r="AA227" s="363"/>
      <c r="AB227" s="363"/>
      <c r="AC227" s="363"/>
      <c r="AD227" s="363"/>
      <c r="AE227" s="363"/>
      <c r="AF227" s="363"/>
      <c r="AG227" s="363"/>
      <c r="AH227" s="363"/>
      <c r="AI227" s="363"/>
      <c r="AJ227" s="363"/>
      <c r="AK227" s="363"/>
      <c r="AL227" s="363"/>
      <c r="AM227" s="363"/>
      <c r="AN227" s="363"/>
      <c r="AO227" s="363"/>
      <c r="AP227" s="363"/>
      <c r="AQ227" s="363"/>
      <c r="AR227" s="363"/>
      <c r="AS227" s="363"/>
      <c r="AT227" s="363"/>
      <c r="AU227" s="363"/>
      <c r="AV227" s="363"/>
      <c r="AW227" s="363"/>
      <c r="AX227" s="363"/>
      <c r="AY227" s="363"/>
      <c r="AZ227" s="363"/>
      <c r="BA227" s="363"/>
      <c r="BB227" s="363"/>
      <c r="BC227" s="363"/>
      <c r="BD227" s="363"/>
      <c r="BE227" s="363"/>
      <c r="BF227" s="363"/>
      <c r="BG227" s="363"/>
      <c r="BH227" s="363"/>
      <c r="BI227" s="363"/>
      <c r="BJ227" s="363"/>
    </row>
    <row r="228" spans="1:62" ht="15" customHeight="1">
      <c r="A228" s="635"/>
      <c r="B228" s="635"/>
      <c r="C228" s="635"/>
      <c r="D228" s="644"/>
      <c r="E228" s="647"/>
      <c r="F228" s="638"/>
      <c r="G228" s="641"/>
      <c r="H228" s="367" t="s">
        <v>333</v>
      </c>
      <c r="I228" s="370"/>
      <c r="J228" s="370"/>
      <c r="K228" s="370"/>
      <c r="L228" s="370">
        <v>2625000</v>
      </c>
      <c r="M228" s="363"/>
      <c r="N228" s="363"/>
      <c r="O228" s="363"/>
      <c r="P228" s="363"/>
      <c r="Q228" s="363"/>
      <c r="R228" s="363"/>
      <c r="S228" s="363"/>
      <c r="T228" s="363"/>
      <c r="U228" s="363"/>
      <c r="V228" s="363"/>
      <c r="W228" s="363"/>
      <c r="X228" s="363"/>
      <c r="Y228" s="363"/>
      <c r="Z228" s="363"/>
      <c r="AA228" s="363"/>
      <c r="AB228" s="363"/>
      <c r="AC228" s="363"/>
      <c r="AD228" s="363"/>
      <c r="AE228" s="363"/>
      <c r="AF228" s="363"/>
      <c r="AG228" s="363"/>
      <c r="AH228" s="363"/>
      <c r="AI228" s="363"/>
      <c r="AJ228" s="363"/>
      <c r="AK228" s="363"/>
      <c r="AL228" s="363"/>
      <c r="AM228" s="363"/>
      <c r="AN228" s="363"/>
      <c r="AO228" s="363"/>
      <c r="AP228" s="363"/>
      <c r="AQ228" s="363"/>
      <c r="AR228" s="363"/>
      <c r="AS228" s="363"/>
      <c r="AT228" s="363"/>
      <c r="AU228" s="363"/>
      <c r="AV228" s="363"/>
      <c r="AW228" s="363"/>
      <c r="AX228" s="363"/>
      <c r="AY228" s="363"/>
      <c r="AZ228" s="363"/>
      <c r="BA228" s="363"/>
      <c r="BB228" s="363"/>
      <c r="BC228" s="363"/>
      <c r="BD228" s="363"/>
      <c r="BE228" s="363"/>
      <c r="BF228" s="363"/>
      <c r="BG228" s="363"/>
      <c r="BH228" s="363"/>
      <c r="BI228" s="363"/>
      <c r="BJ228" s="363"/>
    </row>
    <row r="229" spans="19:62" ht="15">
      <c r="S229" s="363"/>
      <c r="T229" s="363"/>
      <c r="U229" s="363"/>
      <c r="V229" s="363"/>
      <c r="W229" s="363"/>
      <c r="X229" s="363"/>
      <c r="Y229" s="363"/>
      <c r="Z229" s="363"/>
      <c r="AA229" s="363"/>
      <c r="AB229" s="363"/>
      <c r="AC229" s="363"/>
      <c r="AD229" s="363"/>
      <c r="AE229" s="363"/>
      <c r="AF229" s="363"/>
      <c r="AG229" s="363"/>
      <c r="AH229" s="363"/>
      <c r="AI229" s="363"/>
      <c r="AJ229" s="363"/>
      <c r="AK229" s="363"/>
      <c r="AL229" s="363"/>
      <c r="AM229" s="363"/>
      <c r="AN229" s="363"/>
      <c r="AO229" s="363"/>
      <c r="AP229" s="363"/>
      <c r="AQ229" s="363"/>
      <c r="AR229" s="363"/>
      <c r="AS229" s="363"/>
      <c r="AT229" s="363"/>
      <c r="AU229" s="363"/>
      <c r="AV229" s="363"/>
      <c r="AW229" s="363"/>
      <c r="AX229" s="363"/>
      <c r="AY229" s="363"/>
      <c r="AZ229" s="363"/>
      <c r="BA229" s="363"/>
      <c r="BB229" s="363"/>
      <c r="BC229" s="363"/>
      <c r="BD229" s="363"/>
      <c r="BE229" s="363"/>
      <c r="BF229" s="363"/>
      <c r="BG229" s="363"/>
      <c r="BH229" s="363"/>
      <c r="BI229" s="363"/>
      <c r="BJ229" s="363"/>
    </row>
    <row r="230" spans="19:62" ht="15">
      <c r="S230" s="363"/>
      <c r="T230" s="363"/>
      <c r="U230" s="363"/>
      <c r="V230" s="363"/>
      <c r="W230" s="363"/>
      <c r="X230" s="363"/>
      <c r="Y230" s="363"/>
      <c r="Z230" s="363"/>
      <c r="AA230" s="363"/>
      <c r="AB230" s="363"/>
      <c r="AC230" s="363"/>
      <c r="AD230" s="363"/>
      <c r="AE230" s="363"/>
      <c r="AF230" s="363"/>
      <c r="AG230" s="363"/>
      <c r="AH230" s="363"/>
      <c r="AI230" s="363"/>
      <c r="AJ230" s="363"/>
      <c r="AK230" s="363"/>
      <c r="AL230" s="363"/>
      <c r="AM230" s="363"/>
      <c r="AN230" s="363"/>
      <c r="AO230" s="363"/>
      <c r="AP230" s="363"/>
      <c r="AQ230" s="363"/>
      <c r="AR230" s="363"/>
      <c r="AS230" s="363"/>
      <c r="AT230" s="363"/>
      <c r="AU230" s="363"/>
      <c r="AV230" s="363"/>
      <c r="AW230" s="363"/>
      <c r="AX230" s="363"/>
      <c r="AY230" s="363"/>
      <c r="AZ230" s="363"/>
      <c r="BA230" s="363"/>
      <c r="BB230" s="363"/>
      <c r="BC230" s="363"/>
      <c r="BD230" s="363"/>
      <c r="BE230" s="363"/>
      <c r="BF230" s="363"/>
      <c r="BG230" s="363"/>
      <c r="BH230" s="363"/>
      <c r="BI230" s="363"/>
      <c r="BJ230" s="363"/>
    </row>
    <row r="231" spans="1:62" s="362" customFormat="1" ht="15">
      <c r="A231" s="2"/>
      <c r="B231" s="2"/>
      <c r="C231" s="2"/>
      <c r="D231" s="2"/>
      <c r="E231" s="68"/>
      <c r="F231" s="68"/>
      <c r="G231" s="15" t="s">
        <v>559</v>
      </c>
      <c r="H231" s="68"/>
      <c r="I231" s="68"/>
      <c r="J231" s="2"/>
      <c r="K231" s="2"/>
      <c r="L231" s="2"/>
      <c r="M231" s="2"/>
      <c r="N231" s="2"/>
      <c r="O231" s="2"/>
      <c r="P231" s="2"/>
      <c r="Q231" s="2"/>
      <c r="R231"/>
      <c r="S231" s="363"/>
      <c r="T231" s="363"/>
      <c r="U231" s="363"/>
      <c r="V231" s="363"/>
      <c r="W231" s="363"/>
      <c r="X231" s="363"/>
      <c r="Y231" s="363"/>
      <c r="Z231" s="363"/>
      <c r="AA231" s="363"/>
      <c r="AB231" s="363"/>
      <c r="AC231" s="363"/>
      <c r="AD231" s="363"/>
      <c r="AE231" s="363"/>
      <c r="AF231" s="363"/>
      <c r="AG231" s="363"/>
      <c r="AH231" s="363"/>
      <c r="AI231" s="363"/>
      <c r="AJ231" s="363"/>
      <c r="AK231" s="363"/>
      <c r="AL231" s="363"/>
      <c r="AM231" s="363"/>
      <c r="AN231" s="363"/>
      <c r="AO231" s="363"/>
      <c r="AP231" s="363"/>
      <c r="AQ231" s="363"/>
      <c r="AR231" s="363"/>
      <c r="AS231" s="363"/>
      <c r="AT231" s="363"/>
      <c r="AU231" s="363"/>
      <c r="AV231" s="363"/>
      <c r="AW231" s="363"/>
      <c r="AX231" s="363"/>
      <c r="AY231" s="363"/>
      <c r="AZ231" s="363"/>
      <c r="BA231" s="363"/>
      <c r="BB231" s="363"/>
      <c r="BC231" s="363"/>
      <c r="BD231" s="363"/>
      <c r="BE231" s="363"/>
      <c r="BF231" s="363"/>
      <c r="BG231" s="363"/>
      <c r="BH231" s="363"/>
      <c r="BI231" s="363"/>
      <c r="BJ231" s="363"/>
    </row>
    <row r="232" spans="1:17" ht="15">
      <c r="A232" s="10"/>
      <c r="B232" s="10"/>
      <c r="C232" s="10"/>
      <c r="D232" s="10"/>
      <c r="E232" s="10" t="s">
        <v>145</v>
      </c>
      <c r="F232" s="10"/>
      <c r="G232" s="10"/>
      <c r="H232" s="10"/>
      <c r="I232" s="125"/>
      <c r="J232" s="124" t="s">
        <v>144</v>
      </c>
      <c r="K232" s="124"/>
      <c r="L232" s="25"/>
      <c r="M232" s="68"/>
      <c r="N232" s="68"/>
      <c r="O232" s="68"/>
      <c r="P232" s="68"/>
      <c r="Q232" s="68"/>
    </row>
    <row r="233" spans="1:17" ht="15">
      <c r="A233" s="64"/>
      <c r="B233" s="64"/>
      <c r="C233" s="64"/>
      <c r="D233" s="64" t="s">
        <v>146</v>
      </c>
      <c r="E233" s="64" t="s">
        <v>148</v>
      </c>
      <c r="F233" s="64" t="s">
        <v>322</v>
      </c>
      <c r="G233" s="64" t="s">
        <v>147</v>
      </c>
      <c r="H233" s="64" t="s">
        <v>326</v>
      </c>
      <c r="I233" s="10"/>
      <c r="J233" s="10"/>
      <c r="K233" s="10"/>
      <c r="L233" s="10"/>
      <c r="M233" s="68"/>
      <c r="N233" s="68"/>
      <c r="O233" s="68"/>
      <c r="P233" s="68"/>
      <c r="Q233" s="68"/>
    </row>
    <row r="234" spans="1:17" ht="15">
      <c r="A234" s="64" t="s">
        <v>149</v>
      </c>
      <c r="B234" s="64" t="s">
        <v>6</v>
      </c>
      <c r="C234" s="64" t="s">
        <v>7</v>
      </c>
      <c r="D234" s="64" t="s">
        <v>150</v>
      </c>
      <c r="E234" s="64" t="s">
        <v>151</v>
      </c>
      <c r="F234" s="64" t="s">
        <v>323</v>
      </c>
      <c r="G234" s="64" t="s">
        <v>324</v>
      </c>
      <c r="H234" s="64" t="s">
        <v>327</v>
      </c>
      <c r="I234" s="64"/>
      <c r="J234" s="64"/>
      <c r="K234" s="64"/>
      <c r="L234" s="64" t="s">
        <v>329</v>
      </c>
      <c r="M234" s="68"/>
      <c r="N234" s="68"/>
      <c r="O234" s="68"/>
      <c r="P234" s="68"/>
      <c r="Q234" s="68"/>
    </row>
    <row r="235" spans="1:17" ht="15">
      <c r="A235" s="64"/>
      <c r="B235" s="64"/>
      <c r="C235" s="64"/>
      <c r="D235" s="64"/>
      <c r="E235" s="64" t="s">
        <v>154</v>
      </c>
      <c r="F235" s="64"/>
      <c r="G235" s="64" t="s">
        <v>152</v>
      </c>
      <c r="H235" s="64"/>
      <c r="I235" s="64" t="s">
        <v>153</v>
      </c>
      <c r="J235" s="64" t="s">
        <v>328</v>
      </c>
      <c r="K235" s="64" t="s">
        <v>494</v>
      </c>
      <c r="L235" s="64">
        <v>2011</v>
      </c>
      <c r="M235" s="68"/>
      <c r="N235" s="68"/>
      <c r="O235" s="68"/>
      <c r="P235" s="68"/>
      <c r="Q235" s="68"/>
    </row>
    <row r="236" spans="1:17" ht="15">
      <c r="A236" s="80"/>
      <c r="B236" s="80"/>
      <c r="C236" s="80"/>
      <c r="D236" s="80"/>
      <c r="E236" s="80" t="s">
        <v>155</v>
      </c>
      <c r="F236" s="80"/>
      <c r="G236" s="80" t="s">
        <v>325</v>
      </c>
      <c r="H236" s="80"/>
      <c r="I236" s="80"/>
      <c r="J236" s="80"/>
      <c r="K236" s="80"/>
      <c r="L236" s="80"/>
      <c r="M236" s="68"/>
      <c r="N236" s="68"/>
      <c r="O236" s="68"/>
      <c r="P236" s="68"/>
      <c r="Q236" s="68"/>
    </row>
    <row r="237" spans="1:18" ht="15">
      <c r="A237" s="13">
        <v>1</v>
      </c>
      <c r="B237" s="13">
        <v>2</v>
      </c>
      <c r="C237" s="13">
        <v>3</v>
      </c>
      <c r="D237" s="13">
        <v>4</v>
      </c>
      <c r="E237" s="13">
        <v>5</v>
      </c>
      <c r="F237" s="13">
        <v>6</v>
      </c>
      <c r="G237" s="13">
        <v>7</v>
      </c>
      <c r="H237" s="13">
        <v>8</v>
      </c>
      <c r="I237" s="13">
        <v>9</v>
      </c>
      <c r="J237" s="13">
        <v>10</v>
      </c>
      <c r="K237" s="13">
        <v>11</v>
      </c>
      <c r="L237" s="13">
        <v>12</v>
      </c>
      <c r="M237" s="15"/>
      <c r="N237" s="15"/>
      <c r="O237" s="15"/>
      <c r="P237" s="15"/>
      <c r="Q237" s="15"/>
      <c r="R237" s="362"/>
    </row>
    <row r="238" spans="1:18" ht="15">
      <c r="A238" s="633">
        <v>42</v>
      </c>
      <c r="B238" s="633">
        <v>600</v>
      </c>
      <c r="C238" s="633">
        <v>60014</v>
      </c>
      <c r="D238" s="642" t="s">
        <v>535</v>
      </c>
      <c r="E238" s="645" t="s">
        <v>156</v>
      </c>
      <c r="F238" s="636" t="s">
        <v>522</v>
      </c>
      <c r="G238" s="639">
        <v>2100000</v>
      </c>
      <c r="H238" s="364" t="s">
        <v>330</v>
      </c>
      <c r="I238" s="368"/>
      <c r="J238" s="368"/>
      <c r="K238" s="368"/>
      <c r="L238" s="368">
        <v>2100000</v>
      </c>
      <c r="M238" s="363"/>
      <c r="N238" s="363"/>
      <c r="O238" s="363"/>
      <c r="P238" s="363"/>
      <c r="Q238" s="363"/>
      <c r="R238" s="363"/>
    </row>
    <row r="239" spans="1:18" ht="15">
      <c r="A239" s="634"/>
      <c r="B239" s="634"/>
      <c r="C239" s="634"/>
      <c r="D239" s="643"/>
      <c r="E239" s="646"/>
      <c r="F239" s="637"/>
      <c r="G239" s="640"/>
      <c r="H239" s="365" t="s">
        <v>331</v>
      </c>
      <c r="I239" s="369"/>
      <c r="J239" s="369"/>
      <c r="K239" s="369"/>
      <c r="L239" s="369">
        <v>525000</v>
      </c>
      <c r="M239" s="363"/>
      <c r="N239" s="363"/>
      <c r="O239" s="363"/>
      <c r="P239" s="363"/>
      <c r="Q239" s="363"/>
      <c r="R239" s="363"/>
    </row>
    <row r="240" spans="1:18" ht="22.5">
      <c r="A240" s="634"/>
      <c r="B240" s="634"/>
      <c r="C240" s="634"/>
      <c r="D240" s="643"/>
      <c r="E240" s="646"/>
      <c r="F240" s="637"/>
      <c r="G240" s="640"/>
      <c r="H240" s="366" t="s">
        <v>332</v>
      </c>
      <c r="I240" s="369"/>
      <c r="J240" s="369"/>
      <c r="K240" s="369"/>
      <c r="L240" s="369"/>
      <c r="M240" s="363"/>
      <c r="N240" s="363"/>
      <c r="O240" s="363"/>
      <c r="P240" s="363"/>
      <c r="Q240" s="363"/>
      <c r="R240" s="363"/>
    </row>
    <row r="241" spans="1:18" ht="15">
      <c r="A241" s="635"/>
      <c r="B241" s="635"/>
      <c r="C241" s="635"/>
      <c r="D241" s="644"/>
      <c r="E241" s="647"/>
      <c r="F241" s="638"/>
      <c r="G241" s="641"/>
      <c r="H241" s="367" t="s">
        <v>333</v>
      </c>
      <c r="I241" s="370"/>
      <c r="J241" s="370"/>
      <c r="K241" s="370"/>
      <c r="L241" s="370">
        <v>1575000</v>
      </c>
      <c r="M241" s="363"/>
      <c r="N241" s="363"/>
      <c r="O241" s="363"/>
      <c r="P241" s="363"/>
      <c r="Q241" s="363"/>
      <c r="R241" s="363"/>
    </row>
    <row r="242" spans="1:18" ht="15">
      <c r="A242" s="633">
        <v>43</v>
      </c>
      <c r="B242" s="633">
        <v>600</v>
      </c>
      <c r="C242" s="633">
        <v>60014</v>
      </c>
      <c r="D242" s="642" t="s">
        <v>536</v>
      </c>
      <c r="E242" s="645" t="s">
        <v>156</v>
      </c>
      <c r="F242" s="636" t="s">
        <v>522</v>
      </c>
      <c r="G242" s="639">
        <v>1700000</v>
      </c>
      <c r="H242" s="364" t="s">
        <v>330</v>
      </c>
      <c r="I242" s="368"/>
      <c r="J242" s="368"/>
      <c r="K242" s="368"/>
      <c r="L242" s="368">
        <v>1700000</v>
      </c>
      <c r="M242" s="363"/>
      <c r="N242" s="363"/>
      <c r="O242" s="363"/>
      <c r="P242" s="363"/>
      <c r="Q242" s="363"/>
      <c r="R242" s="363"/>
    </row>
    <row r="243" spans="1:18" ht="15">
      <c r="A243" s="634"/>
      <c r="B243" s="634"/>
      <c r="C243" s="634"/>
      <c r="D243" s="643"/>
      <c r="E243" s="646"/>
      <c r="F243" s="637"/>
      <c r="G243" s="640"/>
      <c r="H243" s="365" t="s">
        <v>331</v>
      </c>
      <c r="I243" s="369"/>
      <c r="J243" s="369"/>
      <c r="K243" s="369"/>
      <c r="L243" s="369">
        <v>425000</v>
      </c>
      <c r="M243" s="363"/>
      <c r="N243" s="363"/>
      <c r="O243" s="363"/>
      <c r="P243" s="363"/>
      <c r="Q243" s="363"/>
      <c r="R243" s="363"/>
    </row>
    <row r="244" spans="1:18" s="362" customFormat="1" ht="22.5">
      <c r="A244" s="634"/>
      <c r="B244" s="634"/>
      <c r="C244" s="634"/>
      <c r="D244" s="643"/>
      <c r="E244" s="646"/>
      <c r="F244" s="637"/>
      <c r="G244" s="640"/>
      <c r="H244" s="366" t="s">
        <v>332</v>
      </c>
      <c r="I244" s="369"/>
      <c r="J244" s="369"/>
      <c r="K244" s="369"/>
      <c r="L244" s="369"/>
      <c r="M244" s="363"/>
      <c r="N244" s="363"/>
      <c r="O244" s="363"/>
      <c r="P244" s="363"/>
      <c r="Q244" s="363"/>
      <c r="R244" s="363"/>
    </row>
    <row r="245" spans="1:12" s="363" customFormat="1" ht="15" customHeight="1">
      <c r="A245" s="635"/>
      <c r="B245" s="635"/>
      <c r="C245" s="635"/>
      <c r="D245" s="644"/>
      <c r="E245" s="647"/>
      <c r="F245" s="638"/>
      <c r="G245" s="641"/>
      <c r="H245" s="367" t="s">
        <v>333</v>
      </c>
      <c r="I245" s="370"/>
      <c r="J245" s="370"/>
      <c r="K245" s="370"/>
      <c r="L245" s="369">
        <v>1275000</v>
      </c>
    </row>
    <row r="246" spans="1:12" s="363" customFormat="1" ht="15">
      <c r="A246" s="633">
        <v>44</v>
      </c>
      <c r="B246" s="633">
        <v>600</v>
      </c>
      <c r="C246" s="633">
        <v>60014</v>
      </c>
      <c r="D246" s="642" t="s">
        <v>537</v>
      </c>
      <c r="E246" s="645" t="s">
        <v>156</v>
      </c>
      <c r="F246" s="636" t="s">
        <v>522</v>
      </c>
      <c r="G246" s="639">
        <v>400000</v>
      </c>
      <c r="H246" s="364" t="s">
        <v>330</v>
      </c>
      <c r="I246" s="368"/>
      <c r="J246" s="368"/>
      <c r="K246" s="368"/>
      <c r="L246" s="368">
        <v>400000</v>
      </c>
    </row>
    <row r="247" spans="1:12" s="363" customFormat="1" ht="15">
      <c r="A247" s="634"/>
      <c r="B247" s="634"/>
      <c r="C247" s="634"/>
      <c r="D247" s="643"/>
      <c r="E247" s="646"/>
      <c r="F247" s="637"/>
      <c r="G247" s="640"/>
      <c r="H247" s="365" t="s">
        <v>331</v>
      </c>
      <c r="I247" s="369"/>
      <c r="J247" s="369"/>
      <c r="K247" s="369"/>
      <c r="L247" s="369">
        <v>100000</v>
      </c>
    </row>
    <row r="248" spans="1:12" s="363" customFormat="1" ht="22.5">
      <c r="A248" s="634"/>
      <c r="B248" s="634"/>
      <c r="C248" s="634"/>
      <c r="D248" s="643"/>
      <c r="E248" s="646"/>
      <c r="F248" s="637"/>
      <c r="G248" s="640"/>
      <c r="H248" s="366" t="s">
        <v>332</v>
      </c>
      <c r="I248" s="369"/>
      <c r="J248" s="369"/>
      <c r="K248" s="369"/>
      <c r="L248" s="369"/>
    </row>
    <row r="249" spans="1:12" s="363" customFormat="1" ht="15" customHeight="1">
      <c r="A249" s="635"/>
      <c r="B249" s="635"/>
      <c r="C249" s="635"/>
      <c r="D249" s="644"/>
      <c r="E249" s="647"/>
      <c r="F249" s="638"/>
      <c r="G249" s="641"/>
      <c r="H249" s="367" t="s">
        <v>333</v>
      </c>
      <c r="I249" s="370"/>
      <c r="J249" s="370"/>
      <c r="K249" s="370"/>
      <c r="L249" s="370">
        <v>300000</v>
      </c>
    </row>
    <row r="250" spans="1:18" ht="15">
      <c r="A250" s="633">
        <v>45</v>
      </c>
      <c r="B250" s="633">
        <v>600</v>
      </c>
      <c r="C250" s="633">
        <v>60014</v>
      </c>
      <c r="D250" s="642" t="s">
        <v>538</v>
      </c>
      <c r="E250" s="645" t="s">
        <v>156</v>
      </c>
      <c r="F250" s="636" t="s">
        <v>522</v>
      </c>
      <c r="G250" s="639">
        <v>1400000</v>
      </c>
      <c r="H250" s="364" t="s">
        <v>330</v>
      </c>
      <c r="I250" s="368"/>
      <c r="J250" s="368"/>
      <c r="K250" s="368"/>
      <c r="L250" s="368">
        <v>1400000</v>
      </c>
      <c r="M250" s="363"/>
      <c r="N250" s="363"/>
      <c r="O250" s="363"/>
      <c r="P250" s="363"/>
      <c r="Q250" s="363"/>
      <c r="R250" s="363"/>
    </row>
    <row r="251" spans="1:18" ht="15">
      <c r="A251" s="634"/>
      <c r="B251" s="634"/>
      <c r="C251" s="634"/>
      <c r="D251" s="643"/>
      <c r="E251" s="646"/>
      <c r="F251" s="637"/>
      <c r="G251" s="640"/>
      <c r="H251" s="365" t="s">
        <v>331</v>
      </c>
      <c r="I251" s="369"/>
      <c r="J251" s="369"/>
      <c r="K251" s="369"/>
      <c r="L251" s="369">
        <v>350000</v>
      </c>
      <c r="M251" s="363"/>
      <c r="N251" s="363"/>
      <c r="O251" s="363"/>
      <c r="P251" s="363"/>
      <c r="Q251" s="363"/>
      <c r="R251" s="363"/>
    </row>
    <row r="252" spans="1:18" ht="22.5">
      <c r="A252" s="634"/>
      <c r="B252" s="634"/>
      <c r="C252" s="634"/>
      <c r="D252" s="643"/>
      <c r="E252" s="646"/>
      <c r="F252" s="637"/>
      <c r="G252" s="640"/>
      <c r="H252" s="366" t="s">
        <v>332</v>
      </c>
      <c r="I252" s="369"/>
      <c r="J252" s="369"/>
      <c r="K252" s="369"/>
      <c r="L252" s="369"/>
      <c r="M252" s="363"/>
      <c r="N252" s="363"/>
      <c r="O252" s="363"/>
      <c r="P252" s="363"/>
      <c r="Q252" s="363"/>
      <c r="R252" s="363"/>
    </row>
    <row r="253" spans="1:18" ht="15">
      <c r="A253" s="635"/>
      <c r="B253" s="635"/>
      <c r="C253" s="635"/>
      <c r="D253" s="644"/>
      <c r="E253" s="647"/>
      <c r="F253" s="638"/>
      <c r="G253" s="641"/>
      <c r="H253" s="367" t="s">
        <v>333</v>
      </c>
      <c r="I253" s="370"/>
      <c r="J253" s="370"/>
      <c r="K253" s="370"/>
      <c r="L253" s="370">
        <v>1050000</v>
      </c>
      <c r="M253" s="363"/>
      <c r="N253" s="363"/>
      <c r="O253" s="363"/>
      <c r="P253" s="363"/>
      <c r="Q253" s="363"/>
      <c r="R253" s="363"/>
    </row>
    <row r="254" spans="1:18" ht="15">
      <c r="A254" s="633">
        <v>46</v>
      </c>
      <c r="B254" s="633">
        <v>600</v>
      </c>
      <c r="C254" s="633">
        <v>60014</v>
      </c>
      <c r="D254" s="642" t="s">
        <v>539</v>
      </c>
      <c r="E254" s="645" t="s">
        <v>156</v>
      </c>
      <c r="F254" s="636" t="s">
        <v>522</v>
      </c>
      <c r="G254" s="639">
        <v>1500000</v>
      </c>
      <c r="H254" s="364" t="s">
        <v>330</v>
      </c>
      <c r="I254" s="368"/>
      <c r="J254" s="368"/>
      <c r="K254" s="368"/>
      <c r="L254" s="368">
        <v>1500000</v>
      </c>
      <c r="M254" s="363"/>
      <c r="N254" s="363"/>
      <c r="O254" s="363"/>
      <c r="P254" s="363"/>
      <c r="Q254" s="363"/>
      <c r="R254" s="363"/>
    </row>
    <row r="255" spans="1:18" ht="15">
      <c r="A255" s="634"/>
      <c r="B255" s="634"/>
      <c r="C255" s="634"/>
      <c r="D255" s="643"/>
      <c r="E255" s="646"/>
      <c r="F255" s="637"/>
      <c r="G255" s="640"/>
      <c r="H255" s="365" t="s">
        <v>331</v>
      </c>
      <c r="I255" s="369"/>
      <c r="J255" s="369"/>
      <c r="K255" s="369"/>
      <c r="L255" s="369">
        <v>375000</v>
      </c>
      <c r="M255" s="363"/>
      <c r="N255" s="363"/>
      <c r="O255" s="363"/>
      <c r="P255" s="363"/>
      <c r="Q255" s="363"/>
      <c r="R255" s="363"/>
    </row>
    <row r="256" spans="1:18" ht="22.5">
      <c r="A256" s="634"/>
      <c r="B256" s="634"/>
      <c r="C256" s="634"/>
      <c r="D256" s="643"/>
      <c r="E256" s="646"/>
      <c r="F256" s="637"/>
      <c r="G256" s="640"/>
      <c r="H256" s="366" t="s">
        <v>332</v>
      </c>
      <c r="I256" s="369"/>
      <c r="J256" s="369"/>
      <c r="K256" s="369"/>
      <c r="L256" s="369"/>
      <c r="M256" s="363"/>
      <c r="N256" s="363"/>
      <c r="O256" s="363"/>
      <c r="P256" s="363"/>
      <c r="Q256" s="363"/>
      <c r="R256" s="363"/>
    </row>
    <row r="257" spans="1:18" ht="15">
      <c r="A257" s="635"/>
      <c r="B257" s="635"/>
      <c r="C257" s="635"/>
      <c r="D257" s="644"/>
      <c r="E257" s="647"/>
      <c r="F257" s="638"/>
      <c r="G257" s="641"/>
      <c r="H257" s="367" t="s">
        <v>333</v>
      </c>
      <c r="I257" s="370"/>
      <c r="J257" s="370"/>
      <c r="K257" s="370"/>
      <c r="L257" s="370">
        <v>1125000</v>
      </c>
      <c r="M257" s="363"/>
      <c r="N257" s="363"/>
      <c r="O257" s="363"/>
      <c r="P257" s="363"/>
      <c r="Q257" s="363"/>
      <c r="R257" s="363"/>
    </row>
    <row r="258" spans="1:18" ht="15">
      <c r="A258" s="633">
        <v>47</v>
      </c>
      <c r="B258" s="633">
        <v>600</v>
      </c>
      <c r="C258" s="633">
        <v>60014</v>
      </c>
      <c r="D258" s="642" t="s">
        <v>540</v>
      </c>
      <c r="E258" s="645" t="s">
        <v>156</v>
      </c>
      <c r="F258" s="636" t="s">
        <v>522</v>
      </c>
      <c r="G258" s="639">
        <v>580000</v>
      </c>
      <c r="H258" s="364" t="s">
        <v>330</v>
      </c>
      <c r="I258" s="368"/>
      <c r="J258" s="368"/>
      <c r="K258" s="368"/>
      <c r="L258" s="368">
        <v>580000</v>
      </c>
      <c r="M258" s="363"/>
      <c r="N258" s="363"/>
      <c r="O258" s="363"/>
      <c r="P258" s="363"/>
      <c r="Q258" s="363"/>
      <c r="R258" s="363"/>
    </row>
    <row r="259" spans="1:18" ht="15">
      <c r="A259" s="634"/>
      <c r="B259" s="634"/>
      <c r="C259" s="634"/>
      <c r="D259" s="643"/>
      <c r="E259" s="646"/>
      <c r="F259" s="637"/>
      <c r="G259" s="640"/>
      <c r="H259" s="365" t="s">
        <v>331</v>
      </c>
      <c r="I259" s="369"/>
      <c r="J259" s="369"/>
      <c r="K259" s="369"/>
      <c r="L259" s="369">
        <v>145000</v>
      </c>
      <c r="M259" s="363"/>
      <c r="N259" s="363"/>
      <c r="O259" s="363"/>
      <c r="P259" s="363"/>
      <c r="Q259" s="363"/>
      <c r="R259" s="363"/>
    </row>
    <row r="260" spans="1:18" ht="22.5">
      <c r="A260" s="634"/>
      <c r="B260" s="634"/>
      <c r="C260" s="634"/>
      <c r="D260" s="643"/>
      <c r="E260" s="646"/>
      <c r="F260" s="637"/>
      <c r="G260" s="640"/>
      <c r="H260" s="366" t="s">
        <v>332</v>
      </c>
      <c r="I260" s="369"/>
      <c r="J260" s="369"/>
      <c r="K260" s="369"/>
      <c r="L260" s="369"/>
      <c r="M260" s="363"/>
      <c r="N260" s="363"/>
      <c r="O260" s="363"/>
      <c r="P260" s="363"/>
      <c r="Q260" s="363"/>
      <c r="R260" s="363"/>
    </row>
    <row r="261" spans="1:18" ht="15">
      <c r="A261" s="635"/>
      <c r="B261" s="635"/>
      <c r="C261" s="635"/>
      <c r="D261" s="644"/>
      <c r="E261" s="647"/>
      <c r="F261" s="638"/>
      <c r="G261" s="641"/>
      <c r="H261" s="367" t="s">
        <v>333</v>
      </c>
      <c r="I261" s="370"/>
      <c r="J261" s="370"/>
      <c r="K261" s="370"/>
      <c r="L261" s="370">
        <v>435000</v>
      </c>
      <c r="M261" s="363"/>
      <c r="N261" s="363"/>
      <c r="O261" s="363"/>
      <c r="P261" s="363"/>
      <c r="Q261" s="363"/>
      <c r="R261" s="363"/>
    </row>
    <row r="264" ht="15">
      <c r="G264" s="15" t="s">
        <v>560</v>
      </c>
    </row>
    <row r="265" spans="1:17" ht="15">
      <c r="A265" s="10"/>
      <c r="B265" s="10"/>
      <c r="C265" s="10"/>
      <c r="D265" s="10"/>
      <c r="E265" s="10" t="s">
        <v>145</v>
      </c>
      <c r="F265" s="10"/>
      <c r="G265" s="10"/>
      <c r="H265" s="10"/>
      <c r="I265" s="125"/>
      <c r="J265" s="124" t="s">
        <v>144</v>
      </c>
      <c r="K265" s="124"/>
      <c r="L265" s="25"/>
      <c r="M265" s="68"/>
      <c r="N265" s="68"/>
      <c r="O265" s="68"/>
      <c r="P265" s="68"/>
      <c r="Q265" s="68"/>
    </row>
    <row r="266" spans="1:17" ht="15">
      <c r="A266" s="64"/>
      <c r="B266" s="64"/>
      <c r="C266" s="64"/>
      <c r="D266" s="64" t="s">
        <v>146</v>
      </c>
      <c r="E266" s="64" t="s">
        <v>148</v>
      </c>
      <c r="F266" s="64" t="s">
        <v>322</v>
      </c>
      <c r="G266" s="64" t="s">
        <v>147</v>
      </c>
      <c r="H266" s="64" t="s">
        <v>326</v>
      </c>
      <c r="I266" s="10"/>
      <c r="J266" s="10"/>
      <c r="K266" s="10"/>
      <c r="L266" s="10"/>
      <c r="M266" s="68"/>
      <c r="N266" s="68"/>
      <c r="O266" s="68"/>
      <c r="P266" s="68"/>
      <c r="Q266" s="68"/>
    </row>
    <row r="267" spans="1:17" ht="15">
      <c r="A267" s="64" t="s">
        <v>149</v>
      </c>
      <c r="B267" s="64" t="s">
        <v>6</v>
      </c>
      <c r="C267" s="64" t="s">
        <v>7</v>
      </c>
      <c r="D267" s="64" t="s">
        <v>150</v>
      </c>
      <c r="E267" s="64" t="s">
        <v>151</v>
      </c>
      <c r="F267" s="64" t="s">
        <v>323</v>
      </c>
      <c r="G267" s="64" t="s">
        <v>324</v>
      </c>
      <c r="H267" s="64" t="s">
        <v>327</v>
      </c>
      <c r="I267" s="64"/>
      <c r="J267" s="64"/>
      <c r="K267" s="64"/>
      <c r="L267" s="64" t="s">
        <v>329</v>
      </c>
      <c r="M267" s="68"/>
      <c r="N267" s="68"/>
      <c r="O267" s="68"/>
      <c r="P267" s="68"/>
      <c r="Q267" s="68"/>
    </row>
    <row r="268" spans="1:17" ht="15">
      <c r="A268" s="64"/>
      <c r="B268" s="64"/>
      <c r="C268" s="64"/>
      <c r="D268" s="64"/>
      <c r="E268" s="64" t="s">
        <v>154</v>
      </c>
      <c r="F268" s="64"/>
      <c r="G268" s="64" t="s">
        <v>152</v>
      </c>
      <c r="H268" s="64"/>
      <c r="I268" s="64" t="s">
        <v>153</v>
      </c>
      <c r="J268" s="64" t="s">
        <v>328</v>
      </c>
      <c r="K268" s="64" t="s">
        <v>494</v>
      </c>
      <c r="L268" s="64">
        <v>2011</v>
      </c>
      <c r="M268" s="68"/>
      <c r="N268" s="68"/>
      <c r="O268" s="68"/>
      <c r="P268" s="68"/>
      <c r="Q268" s="68"/>
    </row>
    <row r="269" spans="1:17" ht="15">
      <c r="A269" s="80"/>
      <c r="B269" s="80"/>
      <c r="C269" s="80"/>
      <c r="D269" s="80"/>
      <c r="E269" s="80" t="s">
        <v>155</v>
      </c>
      <c r="F269" s="80"/>
      <c r="G269" s="80" t="s">
        <v>325</v>
      </c>
      <c r="H269" s="80"/>
      <c r="I269" s="80"/>
      <c r="J269" s="80"/>
      <c r="K269" s="80"/>
      <c r="L269" s="80"/>
      <c r="M269" s="68"/>
      <c r="N269" s="68"/>
      <c r="O269" s="68"/>
      <c r="P269" s="68"/>
      <c r="Q269" s="68"/>
    </row>
    <row r="270" spans="1:18" ht="15">
      <c r="A270" s="13">
        <v>1</v>
      </c>
      <c r="B270" s="13">
        <v>2</v>
      </c>
      <c r="C270" s="13">
        <v>3</v>
      </c>
      <c r="D270" s="13">
        <v>4</v>
      </c>
      <c r="E270" s="13">
        <v>5</v>
      </c>
      <c r="F270" s="13">
        <v>6</v>
      </c>
      <c r="G270" s="13">
        <v>7</v>
      </c>
      <c r="H270" s="13">
        <v>8</v>
      </c>
      <c r="I270" s="13">
        <v>9</v>
      </c>
      <c r="J270" s="13">
        <v>10</v>
      </c>
      <c r="K270" s="13">
        <v>11</v>
      </c>
      <c r="L270" s="13">
        <v>12</v>
      </c>
      <c r="M270" s="15"/>
      <c r="N270" s="15"/>
      <c r="O270" s="15"/>
      <c r="P270" s="15"/>
      <c r="Q270" s="15"/>
      <c r="R270" s="362"/>
    </row>
    <row r="271" spans="1:18" ht="15">
      <c r="A271" s="633">
        <v>48</v>
      </c>
      <c r="B271" s="633">
        <v>854</v>
      </c>
      <c r="C271" s="633">
        <v>85403</v>
      </c>
      <c r="D271" s="642" t="s">
        <v>596</v>
      </c>
      <c r="E271" s="645" t="s">
        <v>597</v>
      </c>
      <c r="F271" s="636">
        <v>2010</v>
      </c>
      <c r="G271" s="639">
        <v>1616000</v>
      </c>
      <c r="H271" s="364" t="s">
        <v>330</v>
      </c>
      <c r="I271" s="368"/>
      <c r="J271" s="368">
        <v>1616000</v>
      </c>
      <c r="K271" s="368"/>
      <c r="L271" s="368"/>
      <c r="M271" s="363"/>
      <c r="N271" s="363"/>
      <c r="O271" s="363"/>
      <c r="P271" s="363"/>
      <c r="Q271" s="363"/>
      <c r="R271" s="363"/>
    </row>
    <row r="272" spans="1:18" ht="15">
      <c r="A272" s="634"/>
      <c r="B272" s="634"/>
      <c r="C272" s="634"/>
      <c r="D272" s="643"/>
      <c r="E272" s="646"/>
      <c r="F272" s="637"/>
      <c r="G272" s="640"/>
      <c r="H272" s="365" t="s">
        <v>331</v>
      </c>
      <c r="I272" s="369"/>
      <c r="J272" s="369">
        <v>808000</v>
      </c>
      <c r="K272" s="369"/>
      <c r="L272" s="369"/>
      <c r="M272" s="363"/>
      <c r="N272" s="363"/>
      <c r="O272" s="363"/>
      <c r="P272" s="363"/>
      <c r="Q272" s="363"/>
      <c r="R272" s="363"/>
    </row>
    <row r="273" spans="1:18" ht="22.5">
      <c r="A273" s="634"/>
      <c r="B273" s="634"/>
      <c r="C273" s="634"/>
      <c r="D273" s="643"/>
      <c r="E273" s="646"/>
      <c r="F273" s="637"/>
      <c r="G273" s="640"/>
      <c r="H273" s="366" t="s">
        <v>332</v>
      </c>
      <c r="I273" s="369"/>
      <c r="J273" s="369"/>
      <c r="K273" s="369"/>
      <c r="L273" s="369"/>
      <c r="M273" s="363"/>
      <c r="N273" s="363"/>
      <c r="O273" s="363"/>
      <c r="P273" s="363"/>
      <c r="Q273" s="363"/>
      <c r="R273" s="363"/>
    </row>
    <row r="274" spans="1:18" ht="14.25" customHeight="1">
      <c r="A274" s="635"/>
      <c r="B274" s="635"/>
      <c r="C274" s="635"/>
      <c r="D274" s="644"/>
      <c r="E274" s="647"/>
      <c r="F274" s="638"/>
      <c r="G274" s="641"/>
      <c r="H274" s="367" t="s">
        <v>333</v>
      </c>
      <c r="I274" s="370"/>
      <c r="J274" s="370">
        <v>808000</v>
      </c>
      <c r="K274" s="370"/>
      <c r="L274" s="370"/>
      <c r="M274" s="363"/>
      <c r="N274" s="363"/>
      <c r="O274" s="363"/>
      <c r="P274" s="363"/>
      <c r="Q274" s="363"/>
      <c r="R274" s="363"/>
    </row>
    <row r="275" spans="1:18" ht="15">
      <c r="A275" s="633">
        <v>49</v>
      </c>
      <c r="B275" s="633">
        <v>854</v>
      </c>
      <c r="C275" s="633">
        <v>85403</v>
      </c>
      <c r="D275" s="642" t="s">
        <v>598</v>
      </c>
      <c r="E275" s="645" t="s">
        <v>597</v>
      </c>
      <c r="F275" s="636">
        <v>2011</v>
      </c>
      <c r="G275" s="639">
        <v>1050000</v>
      </c>
      <c r="H275" s="364" t="s">
        <v>330</v>
      </c>
      <c r="I275" s="368"/>
      <c r="J275" s="368"/>
      <c r="K275" s="368">
        <v>1050000</v>
      </c>
      <c r="L275" s="368"/>
      <c r="M275" s="363"/>
      <c r="N275" s="363"/>
      <c r="O275" s="363"/>
      <c r="P275" s="363"/>
      <c r="Q275" s="363"/>
      <c r="R275" s="363"/>
    </row>
    <row r="276" spans="1:18" ht="15">
      <c r="A276" s="634"/>
      <c r="B276" s="634"/>
      <c r="C276" s="634"/>
      <c r="D276" s="643"/>
      <c r="E276" s="646"/>
      <c r="F276" s="637"/>
      <c r="G276" s="640"/>
      <c r="H276" s="365" t="s">
        <v>331</v>
      </c>
      <c r="I276" s="369"/>
      <c r="J276" s="369"/>
      <c r="K276" s="369">
        <v>525000</v>
      </c>
      <c r="L276" s="369"/>
      <c r="M276" s="363"/>
      <c r="N276" s="363"/>
      <c r="O276" s="363"/>
      <c r="P276" s="363"/>
      <c r="Q276" s="363"/>
      <c r="R276" s="363"/>
    </row>
    <row r="277" spans="1:18" ht="22.5">
      <c r="A277" s="634"/>
      <c r="B277" s="634"/>
      <c r="C277" s="634"/>
      <c r="D277" s="643"/>
      <c r="E277" s="646"/>
      <c r="F277" s="637"/>
      <c r="G277" s="640"/>
      <c r="H277" s="366" t="s">
        <v>332</v>
      </c>
      <c r="I277" s="369"/>
      <c r="J277" s="369"/>
      <c r="K277" s="369"/>
      <c r="L277" s="369"/>
      <c r="M277" s="363"/>
      <c r="N277" s="363"/>
      <c r="O277" s="363"/>
      <c r="P277" s="363"/>
      <c r="Q277" s="363"/>
      <c r="R277" s="363"/>
    </row>
    <row r="278" spans="1:18" ht="15">
      <c r="A278" s="635"/>
      <c r="B278" s="635"/>
      <c r="C278" s="635"/>
      <c r="D278" s="644"/>
      <c r="E278" s="647"/>
      <c r="F278" s="638"/>
      <c r="G278" s="641"/>
      <c r="H278" s="367" t="s">
        <v>333</v>
      </c>
      <c r="I278" s="370"/>
      <c r="J278" s="370"/>
      <c r="K278" s="370">
        <v>525000</v>
      </c>
      <c r="L278" s="370"/>
      <c r="M278" s="363"/>
      <c r="N278" s="363"/>
      <c r="O278" s="363"/>
      <c r="P278" s="363"/>
      <c r="Q278" s="363"/>
      <c r="R278" s="363"/>
    </row>
    <row r="279" spans="1:18" ht="15">
      <c r="A279" s="633">
        <v>50</v>
      </c>
      <c r="B279" s="633">
        <v>854</v>
      </c>
      <c r="C279" s="633">
        <v>85403</v>
      </c>
      <c r="D279" s="642" t="s">
        <v>599</v>
      </c>
      <c r="E279" s="645" t="s">
        <v>597</v>
      </c>
      <c r="F279" s="636" t="s">
        <v>574</v>
      </c>
      <c r="G279" s="639">
        <v>207000</v>
      </c>
      <c r="H279" s="364" t="s">
        <v>330</v>
      </c>
      <c r="I279" s="368"/>
      <c r="J279" s="368"/>
      <c r="K279" s="368"/>
      <c r="L279" s="368">
        <v>207000</v>
      </c>
      <c r="M279" s="363"/>
      <c r="N279" s="363"/>
      <c r="O279" s="363"/>
      <c r="P279" s="363"/>
      <c r="Q279" s="363"/>
      <c r="R279" s="363"/>
    </row>
    <row r="280" spans="1:18" ht="15">
      <c r="A280" s="634"/>
      <c r="B280" s="634"/>
      <c r="C280" s="634"/>
      <c r="D280" s="643"/>
      <c r="E280" s="646"/>
      <c r="F280" s="637"/>
      <c r="G280" s="640"/>
      <c r="H280" s="365" t="s">
        <v>331</v>
      </c>
      <c r="I280" s="369"/>
      <c r="J280" s="369"/>
      <c r="K280" s="369"/>
      <c r="L280" s="369">
        <v>103500</v>
      </c>
      <c r="M280" s="363"/>
      <c r="N280" s="363"/>
      <c r="O280" s="363"/>
      <c r="P280" s="363"/>
      <c r="Q280" s="363"/>
      <c r="R280" s="363"/>
    </row>
    <row r="281" spans="1:18" ht="22.5">
      <c r="A281" s="634"/>
      <c r="B281" s="634"/>
      <c r="C281" s="634"/>
      <c r="D281" s="643"/>
      <c r="E281" s="646"/>
      <c r="F281" s="637"/>
      <c r="G281" s="640"/>
      <c r="H281" s="366" t="s">
        <v>332</v>
      </c>
      <c r="I281" s="369"/>
      <c r="J281" s="369"/>
      <c r="K281" s="369"/>
      <c r="L281" s="369"/>
      <c r="M281" s="363"/>
      <c r="N281" s="363"/>
      <c r="O281" s="363"/>
      <c r="P281" s="363"/>
      <c r="Q281" s="363"/>
      <c r="R281" s="363"/>
    </row>
    <row r="282" spans="1:18" ht="15">
      <c r="A282" s="635"/>
      <c r="B282" s="635"/>
      <c r="C282" s="635"/>
      <c r="D282" s="644"/>
      <c r="E282" s="647"/>
      <c r="F282" s="638"/>
      <c r="G282" s="641"/>
      <c r="H282" s="367" t="s">
        <v>333</v>
      </c>
      <c r="I282" s="370"/>
      <c r="J282" s="370"/>
      <c r="K282" s="370"/>
      <c r="L282" s="370">
        <v>103500</v>
      </c>
      <c r="M282" s="363"/>
      <c r="N282" s="363"/>
      <c r="O282" s="363"/>
      <c r="P282" s="363"/>
      <c r="Q282" s="363"/>
      <c r="R282" s="363"/>
    </row>
    <row r="283" spans="1:18" ht="15">
      <c r="A283" s="633">
        <v>51</v>
      </c>
      <c r="B283" s="633">
        <v>854</v>
      </c>
      <c r="C283" s="633">
        <v>85403</v>
      </c>
      <c r="D283" s="642" t="s">
        <v>600</v>
      </c>
      <c r="E283" s="645" t="s">
        <v>597</v>
      </c>
      <c r="F283" s="636" t="s">
        <v>574</v>
      </c>
      <c r="G283" s="639">
        <v>110660</v>
      </c>
      <c r="H283" s="364" t="s">
        <v>330</v>
      </c>
      <c r="I283" s="368"/>
      <c r="J283" s="368"/>
      <c r="K283" s="368"/>
      <c r="L283" s="368">
        <v>110660</v>
      </c>
      <c r="M283" s="363"/>
      <c r="N283" s="363"/>
      <c r="O283" s="363"/>
      <c r="P283" s="363"/>
      <c r="Q283" s="363"/>
      <c r="R283" s="363"/>
    </row>
    <row r="284" spans="1:18" ht="15">
      <c r="A284" s="634"/>
      <c r="B284" s="634"/>
      <c r="C284" s="634"/>
      <c r="D284" s="643"/>
      <c r="E284" s="646"/>
      <c r="F284" s="637"/>
      <c r="G284" s="640"/>
      <c r="H284" s="365" t="s">
        <v>331</v>
      </c>
      <c r="I284" s="369"/>
      <c r="J284" s="369"/>
      <c r="K284" s="369"/>
      <c r="L284" s="369">
        <v>55330</v>
      </c>
      <c r="M284" s="363"/>
      <c r="N284" s="363"/>
      <c r="O284" s="363"/>
      <c r="P284" s="363"/>
      <c r="Q284" s="363"/>
      <c r="R284" s="363"/>
    </row>
    <row r="285" spans="1:18" ht="22.5">
      <c r="A285" s="634"/>
      <c r="B285" s="634"/>
      <c r="C285" s="634"/>
      <c r="D285" s="643"/>
      <c r="E285" s="646"/>
      <c r="F285" s="637"/>
      <c r="G285" s="640"/>
      <c r="H285" s="366" t="s">
        <v>332</v>
      </c>
      <c r="I285" s="369"/>
      <c r="J285" s="369"/>
      <c r="K285" s="369"/>
      <c r="L285" s="369"/>
      <c r="M285" s="363"/>
      <c r="N285" s="363"/>
      <c r="O285" s="363"/>
      <c r="P285" s="363"/>
      <c r="Q285" s="363"/>
      <c r="R285" s="363"/>
    </row>
    <row r="286" spans="1:18" ht="15">
      <c r="A286" s="635"/>
      <c r="B286" s="635"/>
      <c r="C286" s="635"/>
      <c r="D286" s="644"/>
      <c r="E286" s="647"/>
      <c r="F286" s="638"/>
      <c r="G286" s="641"/>
      <c r="H286" s="367" t="s">
        <v>333</v>
      </c>
      <c r="I286" s="370"/>
      <c r="J286" s="370"/>
      <c r="K286" s="370"/>
      <c r="L286" s="370">
        <v>55330</v>
      </c>
      <c r="M286" s="363"/>
      <c r="N286" s="363"/>
      <c r="O286" s="363"/>
      <c r="P286" s="363"/>
      <c r="Q286" s="363"/>
      <c r="R286" s="363"/>
    </row>
    <row r="287" spans="1:18" ht="15" customHeight="1">
      <c r="A287" s="633">
        <v>52</v>
      </c>
      <c r="B287" s="633">
        <v>600</v>
      </c>
      <c r="C287" s="633">
        <v>60014</v>
      </c>
      <c r="D287" s="642" t="s">
        <v>606</v>
      </c>
      <c r="E287" s="645" t="s">
        <v>156</v>
      </c>
      <c r="F287" s="636" t="s">
        <v>605</v>
      </c>
      <c r="G287" s="639">
        <v>4200000</v>
      </c>
      <c r="H287" s="364" t="s">
        <v>330</v>
      </c>
      <c r="I287" s="368"/>
      <c r="J287" s="368"/>
      <c r="K287" s="368"/>
      <c r="L287" s="368">
        <v>4200000</v>
      </c>
      <c r="M287" s="363"/>
      <c r="N287" s="363"/>
      <c r="O287" s="363"/>
      <c r="P287" s="363"/>
      <c r="Q287" s="363"/>
      <c r="R287" s="363"/>
    </row>
    <row r="288" spans="1:18" ht="15">
      <c r="A288" s="634"/>
      <c r="B288" s="634"/>
      <c r="C288" s="634"/>
      <c r="D288" s="643"/>
      <c r="E288" s="646"/>
      <c r="F288" s="637"/>
      <c r="G288" s="640"/>
      <c r="H288" s="365" t="s">
        <v>331</v>
      </c>
      <c r="I288" s="369"/>
      <c r="J288" s="369"/>
      <c r="K288" s="369"/>
      <c r="L288" s="369">
        <v>1050000</v>
      </c>
      <c r="M288" s="363"/>
      <c r="N288" s="363"/>
      <c r="O288" s="363"/>
      <c r="P288" s="363"/>
      <c r="Q288" s="363"/>
      <c r="R288" s="363"/>
    </row>
    <row r="289" spans="1:18" ht="22.5">
      <c r="A289" s="634"/>
      <c r="B289" s="634"/>
      <c r="C289" s="634"/>
      <c r="D289" s="643"/>
      <c r="E289" s="646"/>
      <c r="F289" s="637"/>
      <c r="G289" s="640"/>
      <c r="H289" s="366" t="s">
        <v>332</v>
      </c>
      <c r="I289" s="369"/>
      <c r="J289" s="369"/>
      <c r="K289" s="369"/>
      <c r="L289" s="369"/>
      <c r="M289" s="363"/>
      <c r="N289" s="363"/>
      <c r="O289" s="363"/>
      <c r="P289" s="363"/>
      <c r="Q289" s="363"/>
      <c r="R289" s="363"/>
    </row>
    <row r="290" spans="1:18" ht="15">
      <c r="A290" s="635"/>
      <c r="B290" s="635"/>
      <c r="C290" s="635"/>
      <c r="D290" s="644"/>
      <c r="E290" s="647"/>
      <c r="F290" s="638"/>
      <c r="G290" s="641"/>
      <c r="H290" s="367" t="s">
        <v>333</v>
      </c>
      <c r="I290" s="370"/>
      <c r="J290" s="370"/>
      <c r="K290" s="370"/>
      <c r="L290" s="370">
        <v>3150000</v>
      </c>
      <c r="M290" s="363"/>
      <c r="N290" s="363"/>
      <c r="O290" s="363"/>
      <c r="P290" s="363"/>
      <c r="Q290" s="363"/>
      <c r="R290" s="363"/>
    </row>
    <row r="291" spans="1:18" ht="15" customHeight="1">
      <c r="A291" s="633">
        <v>53</v>
      </c>
      <c r="B291" s="633">
        <v>600</v>
      </c>
      <c r="C291" s="633">
        <v>60014</v>
      </c>
      <c r="D291" s="642" t="s">
        <v>607</v>
      </c>
      <c r="E291" s="645" t="s">
        <v>156</v>
      </c>
      <c r="F291" s="636" t="s">
        <v>605</v>
      </c>
      <c r="G291" s="639">
        <v>1600000</v>
      </c>
      <c r="H291" s="364" t="s">
        <v>330</v>
      </c>
      <c r="I291" s="368"/>
      <c r="J291" s="368"/>
      <c r="K291" s="368"/>
      <c r="L291" s="368">
        <v>1600000</v>
      </c>
      <c r="M291" s="363"/>
      <c r="N291" s="363"/>
      <c r="O291" s="363"/>
      <c r="P291" s="363"/>
      <c r="Q291" s="363"/>
      <c r="R291" s="363"/>
    </row>
    <row r="292" spans="1:18" ht="15">
      <c r="A292" s="634"/>
      <c r="B292" s="634"/>
      <c r="C292" s="634"/>
      <c r="D292" s="643"/>
      <c r="E292" s="646"/>
      <c r="F292" s="637"/>
      <c r="G292" s="640"/>
      <c r="H292" s="365" t="s">
        <v>331</v>
      </c>
      <c r="I292" s="369"/>
      <c r="J292" s="369"/>
      <c r="K292" s="369"/>
      <c r="L292" s="369">
        <v>400000</v>
      </c>
      <c r="M292" s="363"/>
      <c r="N292" s="363"/>
      <c r="O292" s="363"/>
      <c r="P292" s="363"/>
      <c r="Q292" s="363"/>
      <c r="R292" s="363"/>
    </row>
    <row r="293" spans="1:18" ht="22.5">
      <c r="A293" s="634"/>
      <c r="B293" s="634"/>
      <c r="C293" s="634"/>
      <c r="D293" s="643"/>
      <c r="E293" s="646"/>
      <c r="F293" s="637"/>
      <c r="G293" s="640"/>
      <c r="H293" s="366" t="s">
        <v>332</v>
      </c>
      <c r="I293" s="369"/>
      <c r="J293" s="369"/>
      <c r="K293" s="369"/>
      <c r="L293" s="369"/>
      <c r="M293" s="363"/>
      <c r="N293" s="363"/>
      <c r="O293" s="363"/>
      <c r="P293" s="363"/>
      <c r="Q293" s="363"/>
      <c r="R293" s="363"/>
    </row>
    <row r="294" spans="1:18" ht="15">
      <c r="A294" s="635"/>
      <c r="B294" s="635"/>
      <c r="C294" s="635"/>
      <c r="D294" s="644"/>
      <c r="E294" s="647"/>
      <c r="F294" s="638"/>
      <c r="G294" s="641"/>
      <c r="H294" s="367" t="s">
        <v>333</v>
      </c>
      <c r="I294" s="370"/>
      <c r="J294" s="370"/>
      <c r="K294" s="370"/>
      <c r="L294" s="370">
        <v>1200000</v>
      </c>
      <c r="M294" s="363"/>
      <c r="N294" s="363"/>
      <c r="O294" s="363"/>
      <c r="P294" s="363"/>
      <c r="Q294" s="363"/>
      <c r="R294" s="363"/>
    </row>
    <row r="297" ht="15">
      <c r="G297" s="15" t="s">
        <v>603</v>
      </c>
    </row>
    <row r="299" spans="1:17" ht="15">
      <c r="A299" s="10"/>
      <c r="B299" s="10"/>
      <c r="C299" s="10"/>
      <c r="D299" s="10"/>
      <c r="E299" s="10" t="s">
        <v>145</v>
      </c>
      <c r="F299" s="10"/>
      <c r="G299" s="10"/>
      <c r="H299" s="10"/>
      <c r="I299" s="125"/>
      <c r="J299" s="124" t="s">
        <v>144</v>
      </c>
      <c r="K299" s="124"/>
      <c r="L299" s="25"/>
      <c r="M299" s="68"/>
      <c r="N299" s="68"/>
      <c r="O299" s="68"/>
      <c r="P299" s="68"/>
      <c r="Q299" s="68"/>
    </row>
    <row r="300" spans="1:17" ht="15">
      <c r="A300" s="64"/>
      <c r="B300" s="64"/>
      <c r="C300" s="64"/>
      <c r="D300" s="64" t="s">
        <v>146</v>
      </c>
      <c r="E300" s="64" t="s">
        <v>148</v>
      </c>
      <c r="F300" s="64" t="s">
        <v>322</v>
      </c>
      <c r="G300" s="64" t="s">
        <v>147</v>
      </c>
      <c r="H300" s="64" t="s">
        <v>326</v>
      </c>
      <c r="I300" s="10"/>
      <c r="J300" s="10"/>
      <c r="K300" s="10"/>
      <c r="L300" s="10"/>
      <c r="M300" s="68"/>
      <c r="N300" s="68"/>
      <c r="O300" s="68"/>
      <c r="P300" s="68"/>
      <c r="Q300" s="68"/>
    </row>
    <row r="301" spans="1:17" ht="15">
      <c r="A301" s="64" t="s">
        <v>149</v>
      </c>
      <c r="B301" s="64" t="s">
        <v>6</v>
      </c>
      <c r="C301" s="64" t="s">
        <v>7</v>
      </c>
      <c r="D301" s="64" t="s">
        <v>150</v>
      </c>
      <c r="E301" s="64" t="s">
        <v>151</v>
      </c>
      <c r="F301" s="64" t="s">
        <v>323</v>
      </c>
      <c r="G301" s="64" t="s">
        <v>324</v>
      </c>
      <c r="H301" s="64" t="s">
        <v>327</v>
      </c>
      <c r="I301" s="64"/>
      <c r="J301" s="64"/>
      <c r="K301" s="64"/>
      <c r="L301" s="64" t="s">
        <v>329</v>
      </c>
      <c r="M301" s="68"/>
      <c r="N301" s="68"/>
      <c r="O301" s="68"/>
      <c r="P301" s="68"/>
      <c r="Q301" s="68"/>
    </row>
    <row r="302" spans="1:17" ht="15">
      <c r="A302" s="64"/>
      <c r="B302" s="64"/>
      <c r="C302" s="64"/>
      <c r="D302" s="64"/>
      <c r="E302" s="64" t="s">
        <v>154</v>
      </c>
      <c r="F302" s="64"/>
      <c r="G302" s="64" t="s">
        <v>152</v>
      </c>
      <c r="H302" s="64"/>
      <c r="I302" s="64" t="s">
        <v>153</v>
      </c>
      <c r="J302" s="64" t="s">
        <v>328</v>
      </c>
      <c r="K302" s="64" t="s">
        <v>494</v>
      </c>
      <c r="L302" s="64">
        <v>2011</v>
      </c>
      <c r="M302" s="68"/>
      <c r="N302" s="68"/>
      <c r="O302" s="68"/>
      <c r="P302" s="68"/>
      <c r="Q302" s="68"/>
    </row>
    <row r="303" spans="1:17" ht="15">
      <c r="A303" s="80"/>
      <c r="B303" s="80"/>
      <c r="C303" s="80"/>
      <c r="D303" s="80"/>
      <c r="E303" s="80" t="s">
        <v>155</v>
      </c>
      <c r="F303" s="80"/>
      <c r="G303" s="80" t="s">
        <v>325</v>
      </c>
      <c r="H303" s="80"/>
      <c r="I303" s="80"/>
      <c r="J303" s="80"/>
      <c r="K303" s="80"/>
      <c r="L303" s="80"/>
      <c r="M303" s="68"/>
      <c r="N303" s="68"/>
      <c r="O303" s="68"/>
      <c r="P303" s="68"/>
      <c r="Q303" s="68"/>
    </row>
    <row r="304" spans="1:18" ht="15">
      <c r="A304" s="13">
        <v>1</v>
      </c>
      <c r="B304" s="13">
        <v>2</v>
      </c>
      <c r="C304" s="13">
        <v>3</v>
      </c>
      <c r="D304" s="13">
        <v>4</v>
      </c>
      <c r="E304" s="13">
        <v>5</v>
      </c>
      <c r="F304" s="13">
        <v>6</v>
      </c>
      <c r="G304" s="13">
        <v>7</v>
      </c>
      <c r="H304" s="13">
        <v>8</v>
      </c>
      <c r="I304" s="13">
        <v>9</v>
      </c>
      <c r="J304" s="13">
        <v>10</v>
      </c>
      <c r="K304" s="13">
        <v>11</v>
      </c>
      <c r="L304" s="13">
        <v>12</v>
      </c>
      <c r="M304" s="15"/>
      <c r="N304" s="15"/>
      <c r="O304" s="15"/>
      <c r="P304" s="15"/>
      <c r="Q304" s="15"/>
      <c r="R304" s="362"/>
    </row>
    <row r="305" spans="1:18" ht="15" customHeight="1">
      <c r="A305" s="633">
        <v>54</v>
      </c>
      <c r="B305" s="633">
        <v>600</v>
      </c>
      <c r="C305" s="633">
        <v>60014</v>
      </c>
      <c r="D305" s="642" t="s">
        <v>608</v>
      </c>
      <c r="E305" s="645" t="s">
        <v>156</v>
      </c>
      <c r="F305" s="636" t="s">
        <v>605</v>
      </c>
      <c r="G305" s="639">
        <v>500000</v>
      </c>
      <c r="H305" s="364" t="s">
        <v>330</v>
      </c>
      <c r="I305" s="368"/>
      <c r="J305" s="368"/>
      <c r="K305" s="368"/>
      <c r="L305" s="368">
        <v>500000</v>
      </c>
      <c r="M305" s="363"/>
      <c r="N305" s="363"/>
      <c r="O305" s="363"/>
      <c r="P305" s="363"/>
      <c r="Q305" s="363"/>
      <c r="R305" s="363"/>
    </row>
    <row r="306" spans="1:18" ht="15">
      <c r="A306" s="634"/>
      <c r="B306" s="634"/>
      <c r="C306" s="634"/>
      <c r="D306" s="643"/>
      <c r="E306" s="646"/>
      <c r="F306" s="637"/>
      <c r="G306" s="640"/>
      <c r="H306" s="365" t="s">
        <v>331</v>
      </c>
      <c r="I306" s="369"/>
      <c r="J306" s="369"/>
      <c r="K306" s="369"/>
      <c r="L306" s="369">
        <v>125000</v>
      </c>
      <c r="M306" s="363"/>
      <c r="N306" s="363"/>
      <c r="O306" s="363"/>
      <c r="P306" s="363"/>
      <c r="Q306" s="363"/>
      <c r="R306" s="363"/>
    </row>
    <row r="307" spans="1:18" ht="22.5">
      <c r="A307" s="634"/>
      <c r="B307" s="634"/>
      <c r="C307" s="634"/>
      <c r="D307" s="643"/>
      <c r="E307" s="646"/>
      <c r="F307" s="637"/>
      <c r="G307" s="640"/>
      <c r="H307" s="366" t="s">
        <v>332</v>
      </c>
      <c r="I307" s="369"/>
      <c r="J307" s="369"/>
      <c r="K307" s="369"/>
      <c r="L307" s="369"/>
      <c r="M307" s="363"/>
      <c r="N307" s="363"/>
      <c r="O307" s="363"/>
      <c r="P307" s="363"/>
      <c r="Q307" s="363"/>
      <c r="R307" s="363"/>
    </row>
    <row r="308" spans="1:18" ht="15">
      <c r="A308" s="635"/>
      <c r="B308" s="635"/>
      <c r="C308" s="635"/>
      <c r="D308" s="644"/>
      <c r="E308" s="647"/>
      <c r="F308" s="638"/>
      <c r="G308" s="641"/>
      <c r="H308" s="367" t="s">
        <v>333</v>
      </c>
      <c r="I308" s="370"/>
      <c r="J308" s="370"/>
      <c r="K308" s="370"/>
      <c r="L308" s="370">
        <v>375000</v>
      </c>
      <c r="M308" s="363"/>
      <c r="N308" s="363"/>
      <c r="O308" s="363"/>
      <c r="P308" s="363"/>
      <c r="Q308" s="363"/>
      <c r="R308" s="363"/>
    </row>
    <row r="309" spans="1:18" ht="15.75">
      <c r="A309" s="371"/>
      <c r="B309" s="372"/>
      <c r="C309" s="372"/>
      <c r="D309" s="372"/>
      <c r="E309" s="372"/>
      <c r="F309" s="373" t="s">
        <v>160</v>
      </c>
      <c r="G309" s="625">
        <f>G305+SUM(G271:G294)+SUM(G238:G261)+SUM(G205:G228)+SUM(G172:G195)+SUM(G139:G162)+SUM(G106:G129)+SUM(G73:G96)+SUM(G40:G63)+SUM(G12:G31)</f>
        <v>96803398</v>
      </c>
      <c r="H309" s="168" t="s">
        <v>161</v>
      </c>
      <c r="I309" s="18">
        <f>I225+I221+I217+I213+I209+I205+I192+I188+I184+I180+I176+I159+I155+I151+I147+I143+I139+I126+I122+I118+I114+I110+I106+I93+I89+I85+I81+I77+I73+I60+I56+I52+I48+I44+I40+I28+I24+I20+I12+I16</f>
        <v>7898872</v>
      </c>
      <c r="J309" s="18">
        <f>J271+J122+J118+J114+J110+J106+J93+J89+J85+J81+J77+J73+J60</f>
        <v>7670600</v>
      </c>
      <c r="K309" s="18">
        <f>K275+K155+K151+K147+K143+K139+K126</f>
        <v>4730000</v>
      </c>
      <c r="L309" s="625">
        <f>L305+L291+L287+L283+L279+L275+L271+L258+L254+L250+L246+L242+L238+L225+L221+L217+L213+L209+L205+L192+L188+L184+L180+L176+L172+L159+L147+L155+L151+L143+L139+L126+L122+L118+L114+L110+L106+L93+L89+L85+L81+L77+L73+L60+L56+L52+L48+L44+L40+L28+L24+L20+L16+L12</f>
        <v>76503926</v>
      </c>
      <c r="M309" s="363"/>
      <c r="N309" s="363"/>
      <c r="O309" s="363"/>
      <c r="P309" s="363"/>
      <c r="Q309" s="363"/>
      <c r="R309" s="363"/>
    </row>
    <row r="311" ht="15">
      <c r="G311" s="15"/>
    </row>
    <row r="332" ht="15">
      <c r="G332" s="15" t="s">
        <v>604</v>
      </c>
    </row>
  </sheetData>
  <sheetProtection/>
  <mergeCells count="378">
    <mergeCell ref="G305:G308"/>
    <mergeCell ref="A305:A308"/>
    <mergeCell ref="B305:B308"/>
    <mergeCell ref="C305:C308"/>
    <mergeCell ref="D305:D308"/>
    <mergeCell ref="E305:E308"/>
    <mergeCell ref="F305:F308"/>
    <mergeCell ref="G287:G290"/>
    <mergeCell ref="A291:A294"/>
    <mergeCell ref="B291:B294"/>
    <mergeCell ref="C291:C294"/>
    <mergeCell ref="D291:D294"/>
    <mergeCell ref="E291:E294"/>
    <mergeCell ref="F291:F294"/>
    <mergeCell ref="G291:G294"/>
    <mergeCell ref="A287:A290"/>
    <mergeCell ref="B287:B290"/>
    <mergeCell ref="C287:C290"/>
    <mergeCell ref="D287:D290"/>
    <mergeCell ref="E287:E290"/>
    <mergeCell ref="F287:F290"/>
    <mergeCell ref="G279:G282"/>
    <mergeCell ref="A283:A286"/>
    <mergeCell ref="B283:B286"/>
    <mergeCell ref="C283:C286"/>
    <mergeCell ref="D283:D286"/>
    <mergeCell ref="E283:E286"/>
    <mergeCell ref="F283:F286"/>
    <mergeCell ref="G283:G286"/>
    <mergeCell ref="A279:A282"/>
    <mergeCell ref="B279:B282"/>
    <mergeCell ref="C279:C282"/>
    <mergeCell ref="D279:D282"/>
    <mergeCell ref="E279:E282"/>
    <mergeCell ref="F279:F282"/>
    <mergeCell ref="G271:G274"/>
    <mergeCell ref="A275:A278"/>
    <mergeCell ref="B275:B278"/>
    <mergeCell ref="C275:C278"/>
    <mergeCell ref="D275:D278"/>
    <mergeCell ref="E275:E278"/>
    <mergeCell ref="F275:F278"/>
    <mergeCell ref="G275:G278"/>
    <mergeCell ref="A271:A274"/>
    <mergeCell ref="B271:B274"/>
    <mergeCell ref="C271:C274"/>
    <mergeCell ref="D271:D274"/>
    <mergeCell ref="E271:E274"/>
    <mergeCell ref="F271:F274"/>
    <mergeCell ref="G258:G261"/>
    <mergeCell ref="A258:A261"/>
    <mergeCell ref="B258:B261"/>
    <mergeCell ref="C258:C261"/>
    <mergeCell ref="D258:D261"/>
    <mergeCell ref="E258:E261"/>
    <mergeCell ref="F258:F261"/>
    <mergeCell ref="G250:G253"/>
    <mergeCell ref="A254:A257"/>
    <mergeCell ref="B254:B257"/>
    <mergeCell ref="C254:C257"/>
    <mergeCell ref="D254:D257"/>
    <mergeCell ref="E254:E257"/>
    <mergeCell ref="F254:F257"/>
    <mergeCell ref="G254:G257"/>
    <mergeCell ref="A250:A253"/>
    <mergeCell ref="B250:B253"/>
    <mergeCell ref="C250:C253"/>
    <mergeCell ref="D250:D253"/>
    <mergeCell ref="E250:E253"/>
    <mergeCell ref="F250:F253"/>
    <mergeCell ref="G242:G245"/>
    <mergeCell ref="F246:F249"/>
    <mergeCell ref="G246:G249"/>
    <mergeCell ref="D242:D245"/>
    <mergeCell ref="E242:E245"/>
    <mergeCell ref="A246:A249"/>
    <mergeCell ref="B246:B249"/>
    <mergeCell ref="C246:C249"/>
    <mergeCell ref="D246:D249"/>
    <mergeCell ref="E246:E249"/>
    <mergeCell ref="A225:A228"/>
    <mergeCell ref="B225:B228"/>
    <mergeCell ref="A242:A245"/>
    <mergeCell ref="B242:B245"/>
    <mergeCell ref="C242:C245"/>
    <mergeCell ref="F242:F245"/>
    <mergeCell ref="G217:G220"/>
    <mergeCell ref="G221:G224"/>
    <mergeCell ref="G225:G228"/>
    <mergeCell ref="A238:A241"/>
    <mergeCell ref="B238:B241"/>
    <mergeCell ref="C238:C241"/>
    <mergeCell ref="D238:D241"/>
    <mergeCell ref="E238:E241"/>
    <mergeCell ref="F238:F241"/>
    <mergeCell ref="G238:G241"/>
    <mergeCell ref="F221:F224"/>
    <mergeCell ref="C225:C228"/>
    <mergeCell ref="D225:D228"/>
    <mergeCell ref="E225:E228"/>
    <mergeCell ref="F225:F228"/>
    <mergeCell ref="F217:F220"/>
    <mergeCell ref="A217:A220"/>
    <mergeCell ref="B217:B220"/>
    <mergeCell ref="C217:C220"/>
    <mergeCell ref="D217:D220"/>
    <mergeCell ref="E217:E220"/>
    <mergeCell ref="A221:A224"/>
    <mergeCell ref="B221:B224"/>
    <mergeCell ref="C221:C224"/>
    <mergeCell ref="D221:D224"/>
    <mergeCell ref="E221:E224"/>
    <mergeCell ref="G209:G212"/>
    <mergeCell ref="G213:G216"/>
    <mergeCell ref="E209:E212"/>
    <mergeCell ref="F209:F212"/>
    <mergeCell ref="A213:A216"/>
    <mergeCell ref="B205:B208"/>
    <mergeCell ref="C213:C216"/>
    <mergeCell ref="D213:D216"/>
    <mergeCell ref="E213:E216"/>
    <mergeCell ref="F213:F216"/>
    <mergeCell ref="A209:A212"/>
    <mergeCell ref="B209:B212"/>
    <mergeCell ref="C209:C212"/>
    <mergeCell ref="D209:D212"/>
    <mergeCell ref="E205:E208"/>
    <mergeCell ref="F205:F208"/>
    <mergeCell ref="G89:G92"/>
    <mergeCell ref="A93:A96"/>
    <mergeCell ref="B93:B96"/>
    <mergeCell ref="C93:C96"/>
    <mergeCell ref="D93:D96"/>
    <mergeCell ref="E93:E96"/>
    <mergeCell ref="G205:G208"/>
    <mergeCell ref="A205:A208"/>
    <mergeCell ref="F93:F96"/>
    <mergeCell ref="G93:G96"/>
    <mergeCell ref="A89:A92"/>
    <mergeCell ref="B89:B92"/>
    <mergeCell ref="B28:B31"/>
    <mergeCell ref="C89:C92"/>
    <mergeCell ref="D89:D92"/>
    <mergeCell ref="E89:E92"/>
    <mergeCell ref="F89:F92"/>
    <mergeCell ref="A60:A63"/>
    <mergeCell ref="B60:B63"/>
    <mergeCell ref="A40:A43"/>
    <mergeCell ref="B40:B43"/>
    <mergeCell ref="C40:C43"/>
    <mergeCell ref="D40:D43"/>
    <mergeCell ref="C73:C76"/>
    <mergeCell ref="D52:D55"/>
    <mergeCell ref="A12:A15"/>
    <mergeCell ref="B12:B15"/>
    <mergeCell ref="C12:C15"/>
    <mergeCell ref="A16:A19"/>
    <mergeCell ref="B16:B19"/>
    <mergeCell ref="C16:C19"/>
    <mergeCell ref="A24:A27"/>
    <mergeCell ref="B24:B27"/>
    <mergeCell ref="C24:C27"/>
    <mergeCell ref="E20:E23"/>
    <mergeCell ref="B20:B23"/>
    <mergeCell ref="C20:C23"/>
    <mergeCell ref="D20:D23"/>
    <mergeCell ref="E24:E27"/>
    <mergeCell ref="A20:A23"/>
    <mergeCell ref="F20:F23"/>
    <mergeCell ref="G20:G23"/>
    <mergeCell ref="A48:A51"/>
    <mergeCell ref="G52:G55"/>
    <mergeCell ref="G16:G19"/>
    <mergeCell ref="D12:D15"/>
    <mergeCell ref="F12:F15"/>
    <mergeCell ref="G12:G15"/>
    <mergeCell ref="D16:D19"/>
    <mergeCell ref="E12:E15"/>
    <mergeCell ref="E16:E19"/>
    <mergeCell ref="F16:F19"/>
    <mergeCell ref="C48:C51"/>
    <mergeCell ref="D24:D27"/>
    <mergeCell ref="A28:A31"/>
    <mergeCell ref="F52:F55"/>
    <mergeCell ref="B44:B47"/>
    <mergeCell ref="C28:C31"/>
    <mergeCell ref="E40:E43"/>
    <mergeCell ref="F40:F43"/>
    <mergeCell ref="F48:F51"/>
    <mergeCell ref="C44:C47"/>
    <mergeCell ref="G40:G43"/>
    <mergeCell ref="F28:F31"/>
    <mergeCell ref="F44:F47"/>
    <mergeCell ref="G44:G47"/>
    <mergeCell ref="E44:E47"/>
    <mergeCell ref="G28:G31"/>
    <mergeCell ref="F24:F27"/>
    <mergeCell ref="G24:G27"/>
    <mergeCell ref="D28:D31"/>
    <mergeCell ref="E28:E31"/>
    <mergeCell ref="G48:G51"/>
    <mergeCell ref="A44:A47"/>
    <mergeCell ref="D44:D47"/>
    <mergeCell ref="E48:E51"/>
    <mergeCell ref="B48:B51"/>
    <mergeCell ref="D48:D51"/>
    <mergeCell ref="E52:E55"/>
    <mergeCell ref="E56:E59"/>
    <mergeCell ref="A52:A55"/>
    <mergeCell ref="B52:B55"/>
    <mergeCell ref="C52:C55"/>
    <mergeCell ref="G85:G88"/>
    <mergeCell ref="A56:A59"/>
    <mergeCell ref="B56:B59"/>
    <mergeCell ref="C56:C59"/>
    <mergeCell ref="D56:D59"/>
    <mergeCell ref="G56:G59"/>
    <mergeCell ref="D73:D76"/>
    <mergeCell ref="B73:B76"/>
    <mergeCell ref="G77:G80"/>
    <mergeCell ref="F77:F80"/>
    <mergeCell ref="E77:E80"/>
    <mergeCell ref="E60:E63"/>
    <mergeCell ref="C60:C63"/>
    <mergeCell ref="D60:D63"/>
    <mergeCell ref="B85:B88"/>
    <mergeCell ref="B81:B84"/>
    <mergeCell ref="A81:A84"/>
    <mergeCell ref="F85:F88"/>
    <mergeCell ref="E85:E88"/>
    <mergeCell ref="F56:F59"/>
    <mergeCell ref="A73:A76"/>
    <mergeCell ref="G81:G84"/>
    <mergeCell ref="F81:F84"/>
    <mergeCell ref="E81:E84"/>
    <mergeCell ref="D81:D84"/>
    <mergeCell ref="C81:C84"/>
    <mergeCell ref="C85:C88"/>
    <mergeCell ref="F60:F63"/>
    <mergeCell ref="G60:G63"/>
    <mergeCell ref="E73:E76"/>
    <mergeCell ref="F73:F76"/>
    <mergeCell ref="G73:G76"/>
    <mergeCell ref="A77:A80"/>
    <mergeCell ref="B77:B80"/>
    <mergeCell ref="C77:C80"/>
    <mergeCell ref="D77:D80"/>
    <mergeCell ref="D85:D88"/>
    <mergeCell ref="F110:F113"/>
    <mergeCell ref="G110:G113"/>
    <mergeCell ref="A106:A109"/>
    <mergeCell ref="B106:B109"/>
    <mergeCell ref="C106:C109"/>
    <mergeCell ref="D106:D109"/>
    <mergeCell ref="E106:E109"/>
    <mergeCell ref="F106:F109"/>
    <mergeCell ref="A85:A88"/>
    <mergeCell ref="C114:C117"/>
    <mergeCell ref="D114:D117"/>
    <mergeCell ref="E114:E117"/>
    <mergeCell ref="F114:F117"/>
    <mergeCell ref="G106:G109"/>
    <mergeCell ref="A110:A113"/>
    <mergeCell ref="B110:B113"/>
    <mergeCell ref="C110:C113"/>
    <mergeCell ref="D110:D113"/>
    <mergeCell ref="E110:E113"/>
    <mergeCell ref="G114:G117"/>
    <mergeCell ref="A118:A121"/>
    <mergeCell ref="B118:B121"/>
    <mergeCell ref="C118:C121"/>
    <mergeCell ref="D118:D121"/>
    <mergeCell ref="E118:E121"/>
    <mergeCell ref="F118:F121"/>
    <mergeCell ref="G118:G121"/>
    <mergeCell ref="A114:A117"/>
    <mergeCell ref="B114:B117"/>
    <mergeCell ref="G126:G129"/>
    <mergeCell ref="A122:A125"/>
    <mergeCell ref="B122:B125"/>
    <mergeCell ref="C122:C125"/>
    <mergeCell ref="D122:D125"/>
    <mergeCell ref="E122:E125"/>
    <mergeCell ref="F122:F125"/>
    <mergeCell ref="G176:G179"/>
    <mergeCell ref="A172:A175"/>
    <mergeCell ref="B172:B175"/>
    <mergeCell ref="G122:G125"/>
    <mergeCell ref="A126:A129"/>
    <mergeCell ref="B126:B129"/>
    <mergeCell ref="C126:C129"/>
    <mergeCell ref="D126:D129"/>
    <mergeCell ref="E126:E129"/>
    <mergeCell ref="F126:F129"/>
    <mergeCell ref="A176:A179"/>
    <mergeCell ref="B176:B179"/>
    <mergeCell ref="C176:C179"/>
    <mergeCell ref="D176:D179"/>
    <mergeCell ref="E176:E179"/>
    <mergeCell ref="F176:F179"/>
    <mergeCell ref="A159:A162"/>
    <mergeCell ref="B159:B162"/>
    <mergeCell ref="C159:C162"/>
    <mergeCell ref="D159:D162"/>
    <mergeCell ref="E159:E162"/>
    <mergeCell ref="G172:G175"/>
    <mergeCell ref="F155:F158"/>
    <mergeCell ref="C172:C175"/>
    <mergeCell ref="D172:D175"/>
    <mergeCell ref="E172:E175"/>
    <mergeCell ref="F172:F175"/>
    <mergeCell ref="G155:G158"/>
    <mergeCell ref="G151:G154"/>
    <mergeCell ref="A147:A150"/>
    <mergeCell ref="B147:B150"/>
    <mergeCell ref="F159:F162"/>
    <mergeCell ref="G159:G162"/>
    <mergeCell ref="A155:A158"/>
    <mergeCell ref="B155:B158"/>
    <mergeCell ref="C155:C158"/>
    <mergeCell ref="D155:D158"/>
    <mergeCell ref="E155:E158"/>
    <mergeCell ref="A151:A154"/>
    <mergeCell ref="B151:B154"/>
    <mergeCell ref="C151:C154"/>
    <mergeCell ref="D151:D154"/>
    <mergeCell ref="E151:E154"/>
    <mergeCell ref="F151:F154"/>
    <mergeCell ref="G139:G142"/>
    <mergeCell ref="A143:A146"/>
    <mergeCell ref="B143:B146"/>
    <mergeCell ref="C143:C146"/>
    <mergeCell ref="D143:D146"/>
    <mergeCell ref="E143:E146"/>
    <mergeCell ref="F143:F146"/>
    <mergeCell ref="G143:G146"/>
    <mergeCell ref="A139:A142"/>
    <mergeCell ref="B139:B142"/>
    <mergeCell ref="C180:C183"/>
    <mergeCell ref="D180:D183"/>
    <mergeCell ref="E180:E183"/>
    <mergeCell ref="F180:F183"/>
    <mergeCell ref="G180:G183"/>
    <mergeCell ref="C147:C150"/>
    <mergeCell ref="D147:D150"/>
    <mergeCell ref="E147:E150"/>
    <mergeCell ref="F147:F150"/>
    <mergeCell ref="G147:G150"/>
    <mergeCell ref="C139:C142"/>
    <mergeCell ref="D139:D142"/>
    <mergeCell ref="E139:E142"/>
    <mergeCell ref="F139:F142"/>
    <mergeCell ref="A184:A187"/>
    <mergeCell ref="B184:B187"/>
    <mergeCell ref="C184:C187"/>
    <mergeCell ref="D184:D187"/>
    <mergeCell ref="E184:E187"/>
    <mergeCell ref="F184:F187"/>
    <mergeCell ref="G184:G187"/>
    <mergeCell ref="A180:A183"/>
    <mergeCell ref="B180:B183"/>
    <mergeCell ref="F192:F195"/>
    <mergeCell ref="G192:G195"/>
    <mergeCell ref="A188:A191"/>
    <mergeCell ref="B188:B191"/>
    <mergeCell ref="C188:C191"/>
    <mergeCell ref="D188:D191"/>
    <mergeCell ref="E188:E191"/>
    <mergeCell ref="B213:B216"/>
    <mergeCell ref="F188:F191"/>
    <mergeCell ref="G188:G191"/>
    <mergeCell ref="A192:A195"/>
    <mergeCell ref="B192:B195"/>
    <mergeCell ref="C192:C195"/>
    <mergeCell ref="D192:D195"/>
    <mergeCell ref="E192:E195"/>
    <mergeCell ref="C205:C208"/>
    <mergeCell ref="D205:D208"/>
  </mergeCells>
  <printOptions/>
  <pageMargins left="0.25" right="0.25" top="0.49" bottom="0.38" header="0.18" footer="0.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8"/>
  <sheetViews>
    <sheetView zoomScalePageLayoutView="0" workbookViewId="0" topLeftCell="A1">
      <selection activeCell="J1" sqref="J1:M1"/>
    </sheetView>
  </sheetViews>
  <sheetFormatPr defaultColWidth="9.00390625" defaultRowHeight="12.75"/>
  <cols>
    <col min="1" max="1" width="3.875" style="0" customWidth="1"/>
    <col min="2" max="2" width="6.125" style="0" customWidth="1"/>
    <col min="3" max="3" width="6.25390625" style="0" customWidth="1"/>
    <col min="4" max="4" width="11.00390625" style="0" customWidth="1"/>
    <col min="5" max="5" width="24.00390625" style="0" customWidth="1"/>
    <col min="7" max="7" width="11.625" style="0" customWidth="1"/>
    <col min="8" max="8" width="13.00390625" style="0" customWidth="1"/>
    <col min="9" max="9" width="15.25390625" style="0" customWidth="1"/>
    <col min="13" max="13" width="10.25390625" style="0" customWidth="1"/>
  </cols>
  <sheetData>
    <row r="1" spans="1:13" ht="46.5" customHeight="1">
      <c r="A1" s="68"/>
      <c r="B1" s="68"/>
      <c r="C1" s="68"/>
      <c r="D1" s="68"/>
      <c r="E1" s="422"/>
      <c r="F1" s="68"/>
      <c r="G1" s="68"/>
      <c r="H1" s="68"/>
      <c r="I1" s="68"/>
      <c r="J1" s="678" t="s">
        <v>617</v>
      </c>
      <c r="K1" s="678"/>
      <c r="L1" s="679"/>
      <c r="M1" s="680"/>
    </row>
    <row r="2" spans="1:12" ht="45.75" customHeight="1">
      <c r="A2" s="690" t="s">
        <v>496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</row>
    <row r="3" spans="1:12" ht="12.75">
      <c r="A3" s="68"/>
      <c r="B3" s="68"/>
      <c r="C3" s="68"/>
      <c r="D3" s="68"/>
      <c r="E3" s="422"/>
      <c r="F3" s="68"/>
      <c r="G3" s="68"/>
      <c r="H3" s="68"/>
      <c r="I3" s="68"/>
      <c r="J3" s="68"/>
      <c r="K3" s="68"/>
      <c r="L3" s="68"/>
    </row>
    <row r="4" spans="1:13" ht="12.75" customHeight="1">
      <c r="A4" s="691" t="s">
        <v>149</v>
      </c>
      <c r="B4" s="691" t="s">
        <v>6</v>
      </c>
      <c r="C4" s="691" t="s">
        <v>341</v>
      </c>
      <c r="D4" s="692" t="s">
        <v>342</v>
      </c>
      <c r="E4" s="694" t="s">
        <v>343</v>
      </c>
      <c r="F4" s="692" t="s">
        <v>344</v>
      </c>
      <c r="G4" s="692" t="s">
        <v>345</v>
      </c>
      <c r="H4" s="692" t="s">
        <v>346</v>
      </c>
      <c r="I4" s="692" t="s">
        <v>347</v>
      </c>
      <c r="J4" s="695" t="s">
        <v>348</v>
      </c>
      <c r="K4" s="696"/>
      <c r="L4" s="696"/>
      <c r="M4" s="697"/>
    </row>
    <row r="5" spans="1:13" ht="37.5" customHeight="1">
      <c r="A5" s="691"/>
      <c r="B5" s="691"/>
      <c r="C5" s="691"/>
      <c r="D5" s="693"/>
      <c r="E5" s="694"/>
      <c r="F5" s="693"/>
      <c r="G5" s="693"/>
      <c r="H5" s="693"/>
      <c r="I5" s="693"/>
      <c r="J5" s="423">
        <v>2009</v>
      </c>
      <c r="K5" s="423">
        <v>2010</v>
      </c>
      <c r="L5" s="423">
        <v>2011</v>
      </c>
      <c r="M5" s="424" t="s">
        <v>497</v>
      </c>
    </row>
    <row r="6" spans="1:13" ht="12.75" customHeight="1">
      <c r="A6" s="698">
        <v>1</v>
      </c>
      <c r="B6" s="699">
        <v>750</v>
      </c>
      <c r="C6" s="699">
        <v>75095</v>
      </c>
      <c r="D6" s="698" t="s">
        <v>373</v>
      </c>
      <c r="E6" s="700" t="s">
        <v>562</v>
      </c>
      <c r="F6" s="699">
        <v>2009</v>
      </c>
      <c r="G6" s="701">
        <v>3546771</v>
      </c>
      <c r="H6" s="701">
        <v>3546771</v>
      </c>
      <c r="I6" s="425" t="s">
        <v>330</v>
      </c>
      <c r="J6" s="426">
        <v>3546771</v>
      </c>
      <c r="K6" s="426"/>
      <c r="L6" s="427"/>
      <c r="M6" s="427"/>
    </row>
    <row r="7" spans="1:13" ht="12.75">
      <c r="A7" s="698"/>
      <c r="B7" s="699"/>
      <c r="C7" s="699"/>
      <c r="D7" s="698"/>
      <c r="E7" s="700"/>
      <c r="F7" s="699"/>
      <c r="G7" s="702"/>
      <c r="H7" s="702"/>
      <c r="I7" s="428" t="s">
        <v>349</v>
      </c>
      <c r="J7" s="429">
        <v>1773385</v>
      </c>
      <c r="K7" s="426"/>
      <c r="L7" s="427"/>
      <c r="M7" s="427"/>
    </row>
    <row r="8" spans="1:13" ht="12.75">
      <c r="A8" s="698"/>
      <c r="B8" s="699"/>
      <c r="C8" s="699"/>
      <c r="D8" s="698"/>
      <c r="E8" s="700"/>
      <c r="F8" s="699"/>
      <c r="G8" s="702"/>
      <c r="H8" s="702"/>
      <c r="I8" s="428" t="s">
        <v>331</v>
      </c>
      <c r="J8" s="429">
        <v>1773386</v>
      </c>
      <c r="K8" s="426"/>
      <c r="L8" s="427"/>
      <c r="M8" s="427"/>
    </row>
    <row r="9" spans="1:13" ht="12.75">
      <c r="A9" s="698"/>
      <c r="B9" s="699"/>
      <c r="C9" s="699"/>
      <c r="D9" s="698"/>
      <c r="E9" s="700"/>
      <c r="F9" s="699"/>
      <c r="G9" s="703"/>
      <c r="H9" s="703"/>
      <c r="I9" s="428" t="s">
        <v>333</v>
      </c>
      <c r="J9" s="430">
        <v>0</v>
      </c>
      <c r="K9" s="427"/>
      <c r="L9" s="427"/>
      <c r="M9" s="427"/>
    </row>
    <row r="10" spans="1:13" ht="12.75" customHeight="1">
      <c r="A10" s="698">
        <v>2</v>
      </c>
      <c r="B10" s="699">
        <v>750</v>
      </c>
      <c r="C10" s="699">
        <v>75095</v>
      </c>
      <c r="D10" s="704" t="s">
        <v>563</v>
      </c>
      <c r="E10" s="707" t="s">
        <v>564</v>
      </c>
      <c r="F10" s="699">
        <v>2009</v>
      </c>
      <c r="G10" s="710">
        <v>333071</v>
      </c>
      <c r="H10" s="710">
        <v>333071</v>
      </c>
      <c r="I10" s="425" t="s">
        <v>330</v>
      </c>
      <c r="J10" s="426">
        <v>333071</v>
      </c>
      <c r="K10" s="426"/>
      <c r="L10" s="427"/>
      <c r="M10" s="427"/>
    </row>
    <row r="11" spans="1:13" ht="12.75">
      <c r="A11" s="698"/>
      <c r="B11" s="699"/>
      <c r="C11" s="699"/>
      <c r="D11" s="705"/>
      <c r="E11" s="708"/>
      <c r="F11" s="699"/>
      <c r="G11" s="699"/>
      <c r="H11" s="699"/>
      <c r="I11" s="428" t="s">
        <v>349</v>
      </c>
      <c r="J11" s="426">
        <v>133228</v>
      </c>
      <c r="K11" s="426"/>
      <c r="L11" s="427"/>
      <c r="M11" s="427"/>
    </row>
    <row r="12" spans="1:13" ht="12.75">
      <c r="A12" s="698"/>
      <c r="B12" s="699"/>
      <c r="C12" s="699"/>
      <c r="D12" s="705"/>
      <c r="E12" s="708"/>
      <c r="F12" s="699"/>
      <c r="G12" s="699"/>
      <c r="H12" s="699"/>
      <c r="I12" s="428" t="s">
        <v>331</v>
      </c>
      <c r="J12" s="426">
        <v>199843</v>
      </c>
      <c r="K12" s="426"/>
      <c r="L12" s="427"/>
      <c r="M12" s="427"/>
    </row>
    <row r="13" spans="1:13" ht="12.75">
      <c r="A13" s="698"/>
      <c r="B13" s="699"/>
      <c r="C13" s="699"/>
      <c r="D13" s="706"/>
      <c r="E13" s="709"/>
      <c r="F13" s="699"/>
      <c r="G13" s="699"/>
      <c r="H13" s="699"/>
      <c r="I13" s="428" t="s">
        <v>333</v>
      </c>
      <c r="J13" s="427">
        <v>0</v>
      </c>
      <c r="K13" s="427"/>
      <c r="L13" s="427"/>
      <c r="M13" s="427"/>
    </row>
    <row r="14" spans="1:13" ht="12.75" customHeight="1">
      <c r="A14" s="698">
        <v>3</v>
      </c>
      <c r="B14" s="699">
        <v>750</v>
      </c>
      <c r="C14" s="699">
        <v>75095</v>
      </c>
      <c r="D14" s="704" t="s">
        <v>563</v>
      </c>
      <c r="E14" s="700" t="s">
        <v>565</v>
      </c>
      <c r="F14" s="699">
        <v>2009</v>
      </c>
      <c r="G14" s="710">
        <v>550959</v>
      </c>
      <c r="H14" s="710">
        <v>550959</v>
      </c>
      <c r="I14" s="425" t="s">
        <v>330</v>
      </c>
      <c r="J14" s="426">
        <v>550959</v>
      </c>
      <c r="K14" s="426"/>
      <c r="L14" s="427"/>
      <c r="M14" s="427"/>
    </row>
    <row r="15" spans="1:13" ht="12.75">
      <c r="A15" s="698"/>
      <c r="B15" s="699"/>
      <c r="C15" s="699"/>
      <c r="D15" s="705"/>
      <c r="E15" s="700"/>
      <c r="F15" s="699"/>
      <c r="G15" s="699"/>
      <c r="H15" s="699"/>
      <c r="I15" s="428" t="s">
        <v>349</v>
      </c>
      <c r="J15" s="626">
        <v>220383</v>
      </c>
      <c r="K15" s="426"/>
      <c r="L15" s="427"/>
      <c r="M15" s="427"/>
    </row>
    <row r="16" spans="1:13" ht="12.75">
      <c r="A16" s="698"/>
      <c r="B16" s="699"/>
      <c r="C16" s="699"/>
      <c r="D16" s="705"/>
      <c r="E16" s="700"/>
      <c r="F16" s="699"/>
      <c r="G16" s="699"/>
      <c r="H16" s="699"/>
      <c r="I16" s="428" t="s">
        <v>331</v>
      </c>
      <c r="J16" s="426">
        <v>330576</v>
      </c>
      <c r="K16" s="426"/>
      <c r="L16" s="427"/>
      <c r="M16" s="427"/>
    </row>
    <row r="17" spans="1:13" ht="12.75">
      <c r="A17" s="698"/>
      <c r="B17" s="699"/>
      <c r="C17" s="699"/>
      <c r="D17" s="706"/>
      <c r="E17" s="700"/>
      <c r="F17" s="699"/>
      <c r="G17" s="699"/>
      <c r="H17" s="699"/>
      <c r="I17" s="428" t="s">
        <v>333</v>
      </c>
      <c r="J17" s="426">
        <v>0</v>
      </c>
      <c r="K17" s="427"/>
      <c r="L17" s="427"/>
      <c r="M17" s="427"/>
    </row>
    <row r="18" spans="1:13" ht="12.75" customHeight="1">
      <c r="A18" s="698">
        <v>4</v>
      </c>
      <c r="B18" s="699">
        <v>750</v>
      </c>
      <c r="C18" s="699">
        <v>75095</v>
      </c>
      <c r="D18" s="704" t="s">
        <v>563</v>
      </c>
      <c r="E18" s="700" t="s">
        <v>566</v>
      </c>
      <c r="F18" s="699">
        <v>2009</v>
      </c>
      <c r="G18" s="710">
        <v>123905</v>
      </c>
      <c r="H18" s="710">
        <v>123905</v>
      </c>
      <c r="I18" s="425" t="s">
        <v>330</v>
      </c>
      <c r="J18" s="426">
        <v>123905</v>
      </c>
      <c r="K18" s="426"/>
      <c r="L18" s="427"/>
      <c r="M18" s="427"/>
    </row>
    <row r="19" spans="1:13" ht="12.75">
      <c r="A19" s="698"/>
      <c r="B19" s="699"/>
      <c r="C19" s="699"/>
      <c r="D19" s="705"/>
      <c r="E19" s="700"/>
      <c r="F19" s="699"/>
      <c r="G19" s="699"/>
      <c r="H19" s="699"/>
      <c r="I19" s="428" t="s">
        <v>349</v>
      </c>
      <c r="J19" s="626">
        <v>49562</v>
      </c>
      <c r="K19" s="426"/>
      <c r="L19" s="427"/>
      <c r="M19" s="427"/>
    </row>
    <row r="20" spans="1:13" ht="12.75">
      <c r="A20" s="698"/>
      <c r="B20" s="699"/>
      <c r="C20" s="699"/>
      <c r="D20" s="705"/>
      <c r="E20" s="700"/>
      <c r="F20" s="699"/>
      <c r="G20" s="699"/>
      <c r="H20" s="699"/>
      <c r="I20" s="428" t="s">
        <v>331</v>
      </c>
      <c r="J20" s="426">
        <v>74343</v>
      </c>
      <c r="K20" s="426"/>
      <c r="L20" s="427"/>
      <c r="M20" s="427"/>
    </row>
    <row r="21" spans="1:13" ht="12.75">
      <c r="A21" s="698"/>
      <c r="B21" s="699"/>
      <c r="C21" s="699"/>
      <c r="D21" s="706"/>
      <c r="E21" s="700"/>
      <c r="F21" s="699"/>
      <c r="G21" s="699"/>
      <c r="H21" s="699"/>
      <c r="I21" s="428" t="s">
        <v>333</v>
      </c>
      <c r="J21" s="426">
        <v>0</v>
      </c>
      <c r="K21" s="427"/>
      <c r="L21" s="427"/>
      <c r="M21" s="427"/>
    </row>
    <row r="22" spans="1:13" ht="12.75" customHeight="1">
      <c r="A22" s="698">
        <v>5</v>
      </c>
      <c r="B22" s="699">
        <v>750</v>
      </c>
      <c r="C22" s="699">
        <v>75095</v>
      </c>
      <c r="D22" s="704" t="s">
        <v>567</v>
      </c>
      <c r="E22" s="707" t="s">
        <v>568</v>
      </c>
      <c r="F22" s="699">
        <v>2009</v>
      </c>
      <c r="G22" s="710">
        <v>315549</v>
      </c>
      <c r="H22" s="710">
        <v>315549</v>
      </c>
      <c r="I22" s="425" t="s">
        <v>330</v>
      </c>
      <c r="J22" s="426">
        <v>315549</v>
      </c>
      <c r="K22" s="426"/>
      <c r="L22" s="427"/>
      <c r="M22" s="427"/>
    </row>
    <row r="23" spans="1:13" ht="12.75">
      <c r="A23" s="698"/>
      <c r="B23" s="699"/>
      <c r="C23" s="699"/>
      <c r="D23" s="705"/>
      <c r="E23" s="708"/>
      <c r="F23" s="699"/>
      <c r="G23" s="699"/>
      <c r="H23" s="699"/>
      <c r="I23" s="428" t="s">
        <v>349</v>
      </c>
      <c r="J23" s="426">
        <v>126220</v>
      </c>
      <c r="K23" s="426"/>
      <c r="L23" s="427"/>
      <c r="M23" s="427"/>
    </row>
    <row r="24" spans="1:13" ht="12.75">
      <c r="A24" s="698"/>
      <c r="B24" s="699"/>
      <c r="C24" s="699"/>
      <c r="D24" s="705"/>
      <c r="E24" s="708"/>
      <c r="F24" s="699"/>
      <c r="G24" s="699"/>
      <c r="H24" s="699"/>
      <c r="I24" s="428" t="s">
        <v>331</v>
      </c>
      <c r="J24" s="426">
        <v>189329</v>
      </c>
      <c r="K24" s="426"/>
      <c r="L24" s="427"/>
      <c r="M24" s="427"/>
    </row>
    <row r="25" spans="1:13" ht="12.75">
      <c r="A25" s="698"/>
      <c r="B25" s="699"/>
      <c r="C25" s="699"/>
      <c r="D25" s="706"/>
      <c r="E25" s="709"/>
      <c r="F25" s="699"/>
      <c r="G25" s="699"/>
      <c r="H25" s="699"/>
      <c r="I25" s="428" t="s">
        <v>333</v>
      </c>
      <c r="J25" s="427">
        <v>0</v>
      </c>
      <c r="K25" s="427"/>
      <c r="L25" s="427"/>
      <c r="M25" s="427"/>
    </row>
    <row r="26" spans="1:13" ht="12.75" customHeight="1">
      <c r="A26" s="698">
        <v>6</v>
      </c>
      <c r="B26" s="699">
        <v>750</v>
      </c>
      <c r="C26" s="699">
        <v>75095</v>
      </c>
      <c r="D26" s="704" t="s">
        <v>567</v>
      </c>
      <c r="E26" s="700" t="s">
        <v>569</v>
      </c>
      <c r="F26" s="699">
        <v>2009</v>
      </c>
      <c r="G26" s="710">
        <v>229197</v>
      </c>
      <c r="H26" s="710">
        <v>229197</v>
      </c>
      <c r="I26" s="425" t="s">
        <v>330</v>
      </c>
      <c r="J26" s="426">
        <v>229197</v>
      </c>
      <c r="K26" s="426"/>
      <c r="L26" s="427"/>
      <c r="M26" s="427"/>
    </row>
    <row r="27" spans="1:13" ht="12.75">
      <c r="A27" s="698"/>
      <c r="B27" s="699"/>
      <c r="C27" s="699"/>
      <c r="D27" s="705"/>
      <c r="E27" s="700"/>
      <c r="F27" s="699"/>
      <c r="G27" s="699"/>
      <c r="H27" s="699"/>
      <c r="I27" s="428" t="s">
        <v>349</v>
      </c>
      <c r="J27" s="626">
        <v>91679</v>
      </c>
      <c r="K27" s="426"/>
      <c r="L27" s="427"/>
      <c r="M27" s="427"/>
    </row>
    <row r="28" spans="1:13" ht="12.75">
      <c r="A28" s="698"/>
      <c r="B28" s="699"/>
      <c r="C28" s="699"/>
      <c r="D28" s="705"/>
      <c r="E28" s="700"/>
      <c r="F28" s="699"/>
      <c r="G28" s="699"/>
      <c r="H28" s="699"/>
      <c r="I28" s="428" t="s">
        <v>331</v>
      </c>
      <c r="J28" s="426">
        <v>137518</v>
      </c>
      <c r="K28" s="426"/>
      <c r="L28" s="427"/>
      <c r="M28" s="427"/>
    </row>
    <row r="29" spans="1:13" ht="12.75">
      <c r="A29" s="698"/>
      <c r="B29" s="699"/>
      <c r="C29" s="699"/>
      <c r="D29" s="706"/>
      <c r="E29" s="700"/>
      <c r="F29" s="699"/>
      <c r="G29" s="699"/>
      <c r="H29" s="699"/>
      <c r="I29" s="428" t="s">
        <v>333</v>
      </c>
      <c r="J29" s="426">
        <v>0</v>
      </c>
      <c r="K29" s="427"/>
      <c r="L29" s="427"/>
      <c r="M29" s="427"/>
    </row>
    <row r="30" spans="1:13" ht="12.75" customHeight="1">
      <c r="A30" s="698">
        <v>7</v>
      </c>
      <c r="B30" s="711">
        <v>801</v>
      </c>
      <c r="C30" s="699">
        <v>80120</v>
      </c>
      <c r="D30" s="704" t="s">
        <v>373</v>
      </c>
      <c r="E30" s="712" t="s">
        <v>570</v>
      </c>
      <c r="F30" s="711">
        <v>2010</v>
      </c>
      <c r="G30" s="710">
        <v>2000000</v>
      </c>
      <c r="H30" s="710">
        <v>2000000</v>
      </c>
      <c r="I30" s="425" t="s">
        <v>330</v>
      </c>
      <c r="J30" s="627"/>
      <c r="K30" s="426">
        <v>2000000</v>
      </c>
      <c r="L30" s="426"/>
      <c r="M30" s="628"/>
    </row>
    <row r="31" spans="1:13" ht="12.75">
      <c r="A31" s="698"/>
      <c r="B31" s="711"/>
      <c r="C31" s="699"/>
      <c r="D31" s="705"/>
      <c r="E31" s="712"/>
      <c r="F31" s="711"/>
      <c r="G31" s="699"/>
      <c r="H31" s="699"/>
      <c r="I31" s="428" t="s">
        <v>349</v>
      </c>
      <c r="J31" s="627"/>
      <c r="K31" s="426">
        <v>1000000</v>
      </c>
      <c r="L31" s="426"/>
      <c r="M31" s="628"/>
    </row>
    <row r="32" spans="1:13" ht="12.75">
      <c r="A32" s="698"/>
      <c r="B32" s="711"/>
      <c r="C32" s="699"/>
      <c r="D32" s="705"/>
      <c r="E32" s="712"/>
      <c r="F32" s="711"/>
      <c r="G32" s="699"/>
      <c r="H32" s="699"/>
      <c r="I32" s="428" t="s">
        <v>331</v>
      </c>
      <c r="J32" s="627"/>
      <c r="K32" s="426">
        <v>1000000</v>
      </c>
      <c r="L32" s="426"/>
      <c r="M32" s="426"/>
    </row>
    <row r="33" spans="1:13" ht="12.75">
      <c r="A33" s="698"/>
      <c r="B33" s="711"/>
      <c r="C33" s="699"/>
      <c r="D33" s="706"/>
      <c r="E33" s="712"/>
      <c r="F33" s="711"/>
      <c r="G33" s="699"/>
      <c r="H33" s="699"/>
      <c r="I33" s="428" t="s">
        <v>333</v>
      </c>
      <c r="J33" s="627"/>
      <c r="K33" s="426">
        <v>0</v>
      </c>
      <c r="L33" s="426"/>
      <c r="M33" s="426"/>
    </row>
    <row r="34" spans="1:13" ht="12.75" customHeight="1">
      <c r="A34" s="698">
        <v>8</v>
      </c>
      <c r="B34" s="711">
        <v>854</v>
      </c>
      <c r="C34" s="713">
        <v>85403</v>
      </c>
      <c r="D34" s="698" t="s">
        <v>373</v>
      </c>
      <c r="E34" s="700" t="s">
        <v>571</v>
      </c>
      <c r="F34" s="699">
        <v>2010</v>
      </c>
      <c r="G34" s="710">
        <v>1616000</v>
      </c>
      <c r="H34" s="710">
        <v>1616000</v>
      </c>
      <c r="I34" s="425" t="s">
        <v>330</v>
      </c>
      <c r="J34" s="426"/>
      <c r="K34" s="629">
        <v>1616000</v>
      </c>
      <c r="L34" s="426"/>
      <c r="M34" s="426"/>
    </row>
    <row r="35" spans="1:13" ht="12.75">
      <c r="A35" s="698"/>
      <c r="B35" s="711"/>
      <c r="C35" s="713"/>
      <c r="D35" s="698"/>
      <c r="E35" s="700"/>
      <c r="F35" s="699"/>
      <c r="G35" s="699"/>
      <c r="H35" s="699"/>
      <c r="I35" s="428" t="s">
        <v>349</v>
      </c>
      <c r="J35" s="426"/>
      <c r="K35" s="629">
        <v>808000</v>
      </c>
      <c r="L35" s="426"/>
      <c r="M35" s="426"/>
    </row>
    <row r="36" spans="1:13" ht="12.75">
      <c r="A36" s="698"/>
      <c r="B36" s="711"/>
      <c r="C36" s="713"/>
      <c r="D36" s="698"/>
      <c r="E36" s="700"/>
      <c r="F36" s="699"/>
      <c r="G36" s="699"/>
      <c r="H36" s="699"/>
      <c r="I36" s="428" t="s">
        <v>331</v>
      </c>
      <c r="J36" s="426"/>
      <c r="K36" s="629">
        <v>808000</v>
      </c>
      <c r="L36" s="426"/>
      <c r="M36" s="426"/>
    </row>
    <row r="37" spans="1:13" ht="12.75">
      <c r="A37" s="698"/>
      <c r="B37" s="711"/>
      <c r="C37" s="713"/>
      <c r="D37" s="698"/>
      <c r="E37" s="700"/>
      <c r="F37" s="699"/>
      <c r="G37" s="699"/>
      <c r="H37" s="699"/>
      <c r="I37" s="428" t="s">
        <v>333</v>
      </c>
      <c r="J37" s="426"/>
      <c r="K37" s="426">
        <v>0</v>
      </c>
      <c r="L37" s="426"/>
      <c r="M37" s="426"/>
    </row>
    <row r="38" spans="1:13" ht="12.75" customHeight="1">
      <c r="A38" s="698">
        <v>9</v>
      </c>
      <c r="B38" s="699">
        <v>750</v>
      </c>
      <c r="C38" s="699">
        <v>75095</v>
      </c>
      <c r="D38" s="698" t="s">
        <v>373</v>
      </c>
      <c r="E38" s="700" t="s">
        <v>572</v>
      </c>
      <c r="F38" s="699">
        <v>2010</v>
      </c>
      <c r="G38" s="710">
        <v>2299600</v>
      </c>
      <c r="H38" s="710">
        <v>2299600</v>
      </c>
      <c r="I38" s="425" t="s">
        <v>330</v>
      </c>
      <c r="J38" s="426"/>
      <c r="K38" s="426">
        <v>2299600</v>
      </c>
      <c r="L38" s="427"/>
      <c r="M38" s="427"/>
    </row>
    <row r="39" spans="1:13" ht="12.75">
      <c r="A39" s="698"/>
      <c r="B39" s="699"/>
      <c r="C39" s="699"/>
      <c r="D39" s="698"/>
      <c r="E39" s="700"/>
      <c r="F39" s="699"/>
      <c r="G39" s="699"/>
      <c r="H39" s="699"/>
      <c r="I39" s="428" t="s">
        <v>349</v>
      </c>
      <c r="J39" s="429"/>
      <c r="K39" s="629">
        <f>K38/2</f>
        <v>1149800</v>
      </c>
      <c r="L39" s="427"/>
      <c r="M39" s="427"/>
    </row>
    <row r="40" spans="1:13" ht="12.75">
      <c r="A40" s="698"/>
      <c r="B40" s="699"/>
      <c r="C40" s="699"/>
      <c r="D40" s="698"/>
      <c r="E40" s="700"/>
      <c r="F40" s="699"/>
      <c r="G40" s="699"/>
      <c r="H40" s="699"/>
      <c r="I40" s="428" t="s">
        <v>331</v>
      </c>
      <c r="J40" s="429"/>
      <c r="K40" s="629">
        <f>K38-K39</f>
        <v>1149800</v>
      </c>
      <c r="L40" s="427"/>
      <c r="M40" s="427"/>
    </row>
    <row r="41" spans="1:13" ht="12.75">
      <c r="A41" s="698"/>
      <c r="B41" s="699"/>
      <c r="C41" s="699"/>
      <c r="D41" s="698"/>
      <c r="E41" s="700"/>
      <c r="F41" s="699"/>
      <c r="G41" s="699"/>
      <c r="H41" s="699"/>
      <c r="I41" s="428" t="s">
        <v>333</v>
      </c>
      <c r="J41" s="430"/>
      <c r="K41" s="426">
        <v>0</v>
      </c>
      <c r="L41" s="427"/>
      <c r="M41" s="427"/>
    </row>
    <row r="42" spans="1:13" ht="12.75" customHeight="1">
      <c r="A42" s="698">
        <v>10</v>
      </c>
      <c r="B42" s="711">
        <v>854</v>
      </c>
      <c r="C42" s="713">
        <v>85403</v>
      </c>
      <c r="D42" s="698" t="s">
        <v>373</v>
      </c>
      <c r="E42" s="700" t="s">
        <v>593</v>
      </c>
      <c r="F42" s="699">
        <v>2011</v>
      </c>
      <c r="G42" s="710">
        <v>1050000</v>
      </c>
      <c r="H42" s="710">
        <v>1050000</v>
      </c>
      <c r="I42" s="425" t="s">
        <v>330</v>
      </c>
      <c r="J42" s="426"/>
      <c r="K42" s="629"/>
      <c r="L42" s="629">
        <v>1050000</v>
      </c>
      <c r="M42" s="426"/>
    </row>
    <row r="43" spans="1:13" ht="12.75">
      <c r="A43" s="698"/>
      <c r="B43" s="711"/>
      <c r="C43" s="713"/>
      <c r="D43" s="698"/>
      <c r="E43" s="700"/>
      <c r="F43" s="699"/>
      <c r="G43" s="699"/>
      <c r="H43" s="699"/>
      <c r="I43" s="428" t="s">
        <v>349</v>
      </c>
      <c r="J43" s="426"/>
      <c r="K43" s="629"/>
      <c r="L43" s="629">
        <f>L42/2</f>
        <v>525000</v>
      </c>
      <c r="M43" s="426"/>
    </row>
    <row r="44" spans="1:13" ht="12.75">
      <c r="A44" s="698"/>
      <c r="B44" s="711"/>
      <c r="C44" s="713"/>
      <c r="D44" s="698"/>
      <c r="E44" s="700"/>
      <c r="F44" s="699"/>
      <c r="G44" s="699"/>
      <c r="H44" s="699"/>
      <c r="I44" s="428" t="s">
        <v>331</v>
      </c>
      <c r="J44" s="426"/>
      <c r="K44" s="629"/>
      <c r="L44" s="629">
        <f>L42-L43</f>
        <v>525000</v>
      </c>
      <c r="M44" s="426"/>
    </row>
    <row r="45" spans="1:13" ht="12.75">
      <c r="A45" s="698"/>
      <c r="B45" s="711"/>
      <c r="C45" s="713"/>
      <c r="D45" s="698"/>
      <c r="E45" s="700"/>
      <c r="F45" s="699"/>
      <c r="G45" s="699"/>
      <c r="H45" s="699"/>
      <c r="I45" s="428" t="s">
        <v>333</v>
      </c>
      <c r="J45" s="426"/>
      <c r="K45" s="426"/>
      <c r="L45" s="426">
        <v>0</v>
      </c>
      <c r="M45" s="426"/>
    </row>
    <row r="46" spans="1:13" ht="12.75" customHeight="1">
      <c r="A46" s="698">
        <v>11</v>
      </c>
      <c r="B46" s="711">
        <v>801</v>
      </c>
      <c r="C46" s="699">
        <v>80130</v>
      </c>
      <c r="D46" s="698" t="s">
        <v>373</v>
      </c>
      <c r="E46" s="712" t="s">
        <v>573</v>
      </c>
      <c r="F46" s="711">
        <v>2011</v>
      </c>
      <c r="G46" s="714">
        <v>2000000</v>
      </c>
      <c r="H46" s="714">
        <v>2000000</v>
      </c>
      <c r="I46" s="425" t="s">
        <v>330</v>
      </c>
      <c r="J46" s="426"/>
      <c r="K46" s="429"/>
      <c r="L46" s="429">
        <v>2000000</v>
      </c>
      <c r="M46" s="429"/>
    </row>
    <row r="47" spans="1:13" ht="12.75">
      <c r="A47" s="698"/>
      <c r="B47" s="711"/>
      <c r="C47" s="699"/>
      <c r="D47" s="698"/>
      <c r="E47" s="712"/>
      <c r="F47" s="711"/>
      <c r="G47" s="711"/>
      <c r="H47" s="711"/>
      <c r="I47" s="428" t="s">
        <v>349</v>
      </c>
      <c r="J47" s="426"/>
      <c r="K47" s="429"/>
      <c r="L47" s="429">
        <v>1000000</v>
      </c>
      <c r="M47" s="429"/>
    </row>
    <row r="48" spans="1:13" ht="12.75">
      <c r="A48" s="698"/>
      <c r="B48" s="711"/>
      <c r="C48" s="699"/>
      <c r="D48" s="698"/>
      <c r="E48" s="712"/>
      <c r="F48" s="711"/>
      <c r="G48" s="711"/>
      <c r="H48" s="711"/>
      <c r="I48" s="428" t="s">
        <v>331</v>
      </c>
      <c r="J48" s="426"/>
      <c r="K48" s="429"/>
      <c r="L48" s="429">
        <v>1000000</v>
      </c>
      <c r="M48" s="429"/>
    </row>
    <row r="49" spans="1:13" ht="12.75">
      <c r="A49" s="698"/>
      <c r="B49" s="711"/>
      <c r="C49" s="699"/>
      <c r="D49" s="698"/>
      <c r="E49" s="712"/>
      <c r="F49" s="711"/>
      <c r="G49" s="711"/>
      <c r="H49" s="711"/>
      <c r="I49" s="428" t="s">
        <v>333</v>
      </c>
      <c r="J49" s="426"/>
      <c r="K49" s="429"/>
      <c r="L49" s="429">
        <v>0</v>
      </c>
      <c r="M49" s="429"/>
    </row>
    <row r="50" spans="1:13" ht="12.75" customHeight="1">
      <c r="A50" s="698">
        <v>12</v>
      </c>
      <c r="B50" s="711">
        <v>600</v>
      </c>
      <c r="C50" s="711">
        <v>60014</v>
      </c>
      <c r="D50" s="698" t="s">
        <v>373</v>
      </c>
      <c r="E50" s="712" t="s">
        <v>520</v>
      </c>
      <c r="F50" s="711">
        <v>2011</v>
      </c>
      <c r="G50" s="714">
        <v>300000</v>
      </c>
      <c r="H50" s="714">
        <v>300000</v>
      </c>
      <c r="I50" s="425" t="s">
        <v>330</v>
      </c>
      <c r="J50" s="426"/>
      <c r="K50" s="429"/>
      <c r="L50" s="429">
        <v>300000</v>
      </c>
      <c r="M50" s="429"/>
    </row>
    <row r="51" spans="1:13" ht="12.75">
      <c r="A51" s="698"/>
      <c r="B51" s="711"/>
      <c r="C51" s="711"/>
      <c r="D51" s="698"/>
      <c r="E51" s="712"/>
      <c r="F51" s="711"/>
      <c r="G51" s="711"/>
      <c r="H51" s="711"/>
      <c r="I51" s="428" t="s">
        <v>349</v>
      </c>
      <c r="J51" s="426"/>
      <c r="K51" s="429"/>
      <c r="L51" s="429">
        <v>225000</v>
      </c>
      <c r="M51" s="429"/>
    </row>
    <row r="52" spans="1:13" ht="12.75">
      <c r="A52" s="698"/>
      <c r="B52" s="711"/>
      <c r="C52" s="711"/>
      <c r="D52" s="698"/>
      <c r="E52" s="712"/>
      <c r="F52" s="711"/>
      <c r="G52" s="711"/>
      <c r="H52" s="711"/>
      <c r="I52" s="428" t="s">
        <v>331</v>
      </c>
      <c r="J52" s="426"/>
      <c r="K52" s="429"/>
      <c r="L52" s="429">
        <v>75000</v>
      </c>
      <c r="M52" s="429"/>
    </row>
    <row r="53" spans="1:13" ht="12.75">
      <c r="A53" s="698"/>
      <c r="B53" s="711"/>
      <c r="C53" s="711"/>
      <c r="D53" s="698"/>
      <c r="E53" s="712"/>
      <c r="F53" s="711"/>
      <c r="G53" s="711"/>
      <c r="H53" s="711"/>
      <c r="I53" s="428" t="s">
        <v>333</v>
      </c>
      <c r="J53" s="426"/>
      <c r="K53" s="429"/>
      <c r="L53" s="429">
        <v>0</v>
      </c>
      <c r="M53" s="429"/>
    </row>
    <row r="54" spans="1:13" ht="12.75" customHeight="1">
      <c r="A54" s="698">
        <v>13</v>
      </c>
      <c r="B54" s="711">
        <v>854</v>
      </c>
      <c r="C54" s="713">
        <v>85403</v>
      </c>
      <c r="D54" s="698" t="s">
        <v>373</v>
      </c>
      <c r="E54" s="700" t="s">
        <v>594</v>
      </c>
      <c r="F54" s="699" t="s">
        <v>574</v>
      </c>
      <c r="G54" s="710">
        <v>207000</v>
      </c>
      <c r="H54" s="710">
        <v>207000</v>
      </c>
      <c r="I54" s="425" t="s">
        <v>330</v>
      </c>
      <c r="J54" s="426"/>
      <c r="K54" s="629"/>
      <c r="L54" s="426"/>
      <c r="M54" s="426">
        <v>207000</v>
      </c>
    </row>
    <row r="55" spans="1:13" ht="12.75">
      <c r="A55" s="698"/>
      <c r="B55" s="711"/>
      <c r="C55" s="713"/>
      <c r="D55" s="698"/>
      <c r="E55" s="700"/>
      <c r="F55" s="699"/>
      <c r="G55" s="699"/>
      <c r="H55" s="699"/>
      <c r="I55" s="428" t="s">
        <v>349</v>
      </c>
      <c r="J55" s="426"/>
      <c r="K55" s="629"/>
      <c r="L55" s="629"/>
      <c r="M55" s="629">
        <f>M54/2</f>
        <v>103500</v>
      </c>
    </row>
    <row r="56" spans="1:13" ht="12.75">
      <c r="A56" s="698"/>
      <c r="B56" s="711"/>
      <c r="C56" s="713"/>
      <c r="D56" s="698"/>
      <c r="E56" s="700"/>
      <c r="F56" s="699"/>
      <c r="G56" s="699"/>
      <c r="H56" s="699"/>
      <c r="I56" s="428" t="s">
        <v>331</v>
      </c>
      <c r="J56" s="426"/>
      <c r="K56" s="629"/>
      <c r="L56" s="629"/>
      <c r="M56" s="629">
        <f>M54-M55</f>
        <v>103500</v>
      </c>
    </row>
    <row r="57" spans="1:13" ht="12.75">
      <c r="A57" s="698"/>
      <c r="B57" s="711"/>
      <c r="C57" s="713"/>
      <c r="D57" s="698"/>
      <c r="E57" s="700"/>
      <c r="F57" s="699"/>
      <c r="G57" s="699"/>
      <c r="H57" s="699"/>
      <c r="I57" s="428" t="s">
        <v>333</v>
      </c>
      <c r="J57" s="426"/>
      <c r="K57" s="426"/>
      <c r="L57" s="426"/>
      <c r="M57" s="426">
        <v>0</v>
      </c>
    </row>
    <row r="58" spans="1:13" ht="12.75" customHeight="1">
      <c r="A58" s="698">
        <v>14</v>
      </c>
      <c r="B58" s="711">
        <v>854</v>
      </c>
      <c r="C58" s="713">
        <v>85403</v>
      </c>
      <c r="D58" s="704" t="s">
        <v>567</v>
      </c>
      <c r="E58" s="700" t="s">
        <v>595</v>
      </c>
      <c r="F58" s="699" t="s">
        <v>574</v>
      </c>
      <c r="G58" s="710">
        <v>110660</v>
      </c>
      <c r="H58" s="710">
        <v>110660</v>
      </c>
      <c r="I58" s="425" t="s">
        <v>330</v>
      </c>
      <c r="J58" s="426"/>
      <c r="K58" s="629"/>
      <c r="L58" s="426"/>
      <c r="M58" s="426">
        <v>110660</v>
      </c>
    </row>
    <row r="59" spans="1:13" ht="12.75">
      <c r="A59" s="698"/>
      <c r="B59" s="711"/>
      <c r="C59" s="713"/>
      <c r="D59" s="705"/>
      <c r="E59" s="700"/>
      <c r="F59" s="699"/>
      <c r="G59" s="699"/>
      <c r="H59" s="699"/>
      <c r="I59" s="428" t="s">
        <v>349</v>
      </c>
      <c r="J59" s="426"/>
      <c r="K59" s="629"/>
      <c r="L59" s="629"/>
      <c r="M59" s="629">
        <f>M58/2</f>
        <v>55330</v>
      </c>
    </row>
    <row r="60" spans="1:13" ht="12.75">
      <c r="A60" s="698"/>
      <c r="B60" s="711"/>
      <c r="C60" s="713"/>
      <c r="D60" s="705"/>
      <c r="E60" s="700"/>
      <c r="F60" s="699"/>
      <c r="G60" s="699"/>
      <c r="H60" s="699"/>
      <c r="I60" s="428" t="s">
        <v>331</v>
      </c>
      <c r="J60" s="426"/>
      <c r="K60" s="629"/>
      <c r="L60" s="629"/>
      <c r="M60" s="629">
        <f>M58-M59</f>
        <v>55330</v>
      </c>
    </row>
    <row r="61" spans="1:13" ht="12.75">
      <c r="A61" s="698"/>
      <c r="B61" s="711"/>
      <c r="C61" s="713"/>
      <c r="D61" s="706"/>
      <c r="E61" s="700"/>
      <c r="F61" s="699"/>
      <c r="G61" s="699"/>
      <c r="H61" s="699"/>
      <c r="I61" s="428" t="s">
        <v>333</v>
      </c>
      <c r="J61" s="426"/>
      <c r="K61" s="426"/>
      <c r="L61" s="426"/>
      <c r="M61" s="426">
        <v>0</v>
      </c>
    </row>
    <row r="62" spans="1:13" ht="12.75" customHeight="1">
      <c r="A62" s="698">
        <v>15</v>
      </c>
      <c r="B62" s="711">
        <v>801</v>
      </c>
      <c r="C62" s="711">
        <v>80130</v>
      </c>
      <c r="D62" s="698" t="s">
        <v>373</v>
      </c>
      <c r="E62" s="712" t="s">
        <v>575</v>
      </c>
      <c r="F62" s="699" t="s">
        <v>574</v>
      </c>
      <c r="G62" s="714">
        <v>600000</v>
      </c>
      <c r="H62" s="714">
        <v>600000</v>
      </c>
      <c r="I62" s="425" t="s">
        <v>330</v>
      </c>
      <c r="J62" s="426"/>
      <c r="K62" s="426"/>
      <c r="L62" s="426"/>
      <c r="M62" s="426">
        <v>600000</v>
      </c>
    </row>
    <row r="63" spans="1:13" ht="12.75">
      <c r="A63" s="698"/>
      <c r="B63" s="711"/>
      <c r="C63" s="711"/>
      <c r="D63" s="698"/>
      <c r="E63" s="712"/>
      <c r="F63" s="699"/>
      <c r="G63" s="711"/>
      <c r="H63" s="711"/>
      <c r="I63" s="428" t="s">
        <v>349</v>
      </c>
      <c r="J63" s="426"/>
      <c r="K63" s="426"/>
      <c r="L63" s="426"/>
      <c r="M63" s="426">
        <v>450000</v>
      </c>
    </row>
    <row r="64" spans="1:13" ht="12.75">
      <c r="A64" s="698"/>
      <c r="B64" s="711"/>
      <c r="C64" s="711"/>
      <c r="D64" s="698"/>
      <c r="E64" s="712"/>
      <c r="F64" s="699"/>
      <c r="G64" s="711"/>
      <c r="H64" s="711"/>
      <c r="I64" s="428" t="s">
        <v>331</v>
      </c>
      <c r="J64" s="426"/>
      <c r="K64" s="426"/>
      <c r="L64" s="426"/>
      <c r="M64" s="426">
        <v>150000</v>
      </c>
    </row>
    <row r="65" spans="1:13" ht="12.75">
      <c r="A65" s="698"/>
      <c r="B65" s="711"/>
      <c r="C65" s="711"/>
      <c r="D65" s="698"/>
      <c r="E65" s="712"/>
      <c r="F65" s="699"/>
      <c r="G65" s="711"/>
      <c r="H65" s="711"/>
      <c r="I65" s="428" t="s">
        <v>333</v>
      </c>
      <c r="J65" s="426"/>
      <c r="K65" s="426"/>
      <c r="L65" s="426"/>
      <c r="M65" s="426">
        <v>0</v>
      </c>
    </row>
    <row r="66" spans="1:13" ht="12.75" customHeight="1">
      <c r="A66" s="698">
        <v>16</v>
      </c>
      <c r="B66" s="711">
        <v>801</v>
      </c>
      <c r="C66" s="711">
        <v>80120</v>
      </c>
      <c r="D66" s="698" t="s">
        <v>373</v>
      </c>
      <c r="E66" s="712" t="s">
        <v>576</v>
      </c>
      <c r="F66" s="699" t="s">
        <v>574</v>
      </c>
      <c r="G66" s="714">
        <v>1878910</v>
      </c>
      <c r="H66" s="714">
        <v>1878910</v>
      </c>
      <c r="I66" s="425" t="s">
        <v>330</v>
      </c>
      <c r="J66" s="429"/>
      <c r="K66" s="429"/>
      <c r="L66" s="429"/>
      <c r="M66" s="429">
        <v>1878910</v>
      </c>
    </row>
    <row r="67" spans="1:13" ht="12.75">
      <c r="A67" s="698"/>
      <c r="B67" s="711"/>
      <c r="C67" s="711"/>
      <c r="D67" s="698"/>
      <c r="E67" s="712"/>
      <c r="F67" s="699"/>
      <c r="G67" s="711"/>
      <c r="H67" s="711"/>
      <c r="I67" s="428" t="s">
        <v>349</v>
      </c>
      <c r="J67" s="429"/>
      <c r="K67" s="429"/>
      <c r="L67" s="429"/>
      <c r="M67" s="429">
        <v>939455</v>
      </c>
    </row>
    <row r="68" spans="1:13" ht="12.75">
      <c r="A68" s="698"/>
      <c r="B68" s="711"/>
      <c r="C68" s="711"/>
      <c r="D68" s="698"/>
      <c r="E68" s="712"/>
      <c r="F68" s="699"/>
      <c r="G68" s="711"/>
      <c r="H68" s="711"/>
      <c r="I68" s="428" t="s">
        <v>331</v>
      </c>
      <c r="J68" s="429"/>
      <c r="K68" s="429"/>
      <c r="L68" s="429"/>
      <c r="M68" s="429">
        <v>939455</v>
      </c>
    </row>
    <row r="69" spans="1:13" ht="12.75">
      <c r="A69" s="698"/>
      <c r="B69" s="711"/>
      <c r="C69" s="711"/>
      <c r="D69" s="698"/>
      <c r="E69" s="712"/>
      <c r="F69" s="699"/>
      <c r="G69" s="711"/>
      <c r="H69" s="711"/>
      <c r="I69" s="428" t="s">
        <v>333</v>
      </c>
      <c r="J69" s="429"/>
      <c r="K69" s="429"/>
      <c r="L69" s="429"/>
      <c r="M69" s="429">
        <v>0</v>
      </c>
    </row>
    <row r="70" spans="1:13" ht="12.75" customHeight="1">
      <c r="A70" s="698">
        <v>17</v>
      </c>
      <c r="B70" s="711">
        <v>801</v>
      </c>
      <c r="C70" s="711">
        <v>80130</v>
      </c>
      <c r="D70" s="698" t="s">
        <v>373</v>
      </c>
      <c r="E70" s="712" t="s">
        <v>577</v>
      </c>
      <c r="F70" s="699" t="s">
        <v>574</v>
      </c>
      <c r="G70" s="710">
        <v>5000000</v>
      </c>
      <c r="H70" s="710">
        <v>5000000</v>
      </c>
      <c r="I70" s="425" t="s">
        <v>330</v>
      </c>
      <c r="J70" s="426"/>
      <c r="K70" s="429"/>
      <c r="L70" s="429"/>
      <c r="M70" s="429">
        <v>5000000</v>
      </c>
    </row>
    <row r="71" spans="1:13" ht="12.75">
      <c r="A71" s="698"/>
      <c r="B71" s="711"/>
      <c r="C71" s="711"/>
      <c r="D71" s="698"/>
      <c r="E71" s="712"/>
      <c r="F71" s="699"/>
      <c r="G71" s="699"/>
      <c r="H71" s="699"/>
      <c r="I71" s="428" t="s">
        <v>349</v>
      </c>
      <c r="J71" s="426"/>
      <c r="K71" s="429"/>
      <c r="L71" s="429"/>
      <c r="M71" s="429">
        <v>3750000</v>
      </c>
    </row>
    <row r="72" spans="1:13" ht="12.75">
      <c r="A72" s="698"/>
      <c r="B72" s="711"/>
      <c r="C72" s="711"/>
      <c r="D72" s="698"/>
      <c r="E72" s="712"/>
      <c r="F72" s="699"/>
      <c r="G72" s="699"/>
      <c r="H72" s="699"/>
      <c r="I72" s="428" t="s">
        <v>331</v>
      </c>
      <c r="J72" s="426"/>
      <c r="K72" s="426"/>
      <c r="L72" s="426"/>
      <c r="M72" s="426">
        <v>1250000</v>
      </c>
    </row>
    <row r="73" spans="1:13" ht="12.75">
      <c r="A73" s="698"/>
      <c r="B73" s="711"/>
      <c r="C73" s="711"/>
      <c r="D73" s="698"/>
      <c r="E73" s="712"/>
      <c r="F73" s="699"/>
      <c r="G73" s="699"/>
      <c r="H73" s="699"/>
      <c r="I73" s="428" t="s">
        <v>333</v>
      </c>
      <c r="J73" s="426"/>
      <c r="K73" s="426"/>
      <c r="L73" s="426"/>
      <c r="M73" s="426">
        <v>0</v>
      </c>
    </row>
    <row r="74" spans="1:13" ht="12.75" customHeight="1">
      <c r="A74" s="698">
        <v>18</v>
      </c>
      <c r="B74" s="711">
        <v>852</v>
      </c>
      <c r="C74" s="699">
        <v>85202</v>
      </c>
      <c r="D74" s="698" t="s">
        <v>373</v>
      </c>
      <c r="E74" s="712" t="s">
        <v>578</v>
      </c>
      <c r="F74" s="699" t="s">
        <v>574</v>
      </c>
      <c r="G74" s="710">
        <v>900000</v>
      </c>
      <c r="H74" s="710">
        <v>900000</v>
      </c>
      <c r="I74" s="425" t="s">
        <v>330</v>
      </c>
      <c r="J74" s="429"/>
      <c r="K74" s="429"/>
      <c r="L74" s="429"/>
      <c r="M74" s="429">
        <v>900000</v>
      </c>
    </row>
    <row r="75" spans="1:13" ht="12.75">
      <c r="A75" s="698"/>
      <c r="B75" s="711"/>
      <c r="C75" s="699"/>
      <c r="D75" s="698"/>
      <c r="E75" s="712"/>
      <c r="F75" s="699"/>
      <c r="G75" s="699"/>
      <c r="H75" s="699"/>
      <c r="I75" s="428" t="s">
        <v>349</v>
      </c>
      <c r="J75" s="429"/>
      <c r="K75" s="429"/>
      <c r="L75" s="429"/>
      <c r="M75" s="429">
        <v>675000</v>
      </c>
    </row>
    <row r="76" spans="1:13" ht="12.75">
      <c r="A76" s="698"/>
      <c r="B76" s="711"/>
      <c r="C76" s="699"/>
      <c r="D76" s="698"/>
      <c r="E76" s="712"/>
      <c r="F76" s="699"/>
      <c r="G76" s="699"/>
      <c r="H76" s="699"/>
      <c r="I76" s="428" t="s">
        <v>331</v>
      </c>
      <c r="J76" s="429"/>
      <c r="K76" s="429"/>
      <c r="L76" s="429"/>
      <c r="M76" s="429">
        <v>225000</v>
      </c>
    </row>
    <row r="77" spans="1:13" ht="12.75">
      <c r="A77" s="698"/>
      <c r="B77" s="711"/>
      <c r="C77" s="699"/>
      <c r="D77" s="698"/>
      <c r="E77" s="712"/>
      <c r="F77" s="699"/>
      <c r="G77" s="699"/>
      <c r="H77" s="699"/>
      <c r="I77" s="428" t="s">
        <v>333</v>
      </c>
      <c r="J77" s="429"/>
      <c r="K77" s="429"/>
      <c r="L77" s="429"/>
      <c r="M77" s="429">
        <v>0</v>
      </c>
    </row>
    <row r="78" spans="1:13" ht="12.75" customHeight="1">
      <c r="A78" s="698">
        <v>19</v>
      </c>
      <c r="B78" s="711">
        <v>852</v>
      </c>
      <c r="C78" s="699">
        <v>85202</v>
      </c>
      <c r="D78" s="698" t="s">
        <v>373</v>
      </c>
      <c r="E78" s="712" t="s">
        <v>579</v>
      </c>
      <c r="F78" s="699" t="s">
        <v>574</v>
      </c>
      <c r="G78" s="714">
        <v>400000</v>
      </c>
      <c r="H78" s="714">
        <v>400000</v>
      </c>
      <c r="I78" s="425" t="s">
        <v>330</v>
      </c>
      <c r="J78" s="426"/>
      <c r="K78" s="429"/>
      <c r="L78" s="429"/>
      <c r="M78" s="429">
        <v>400000</v>
      </c>
    </row>
    <row r="79" spans="1:13" ht="12.75">
      <c r="A79" s="698"/>
      <c r="B79" s="711"/>
      <c r="C79" s="699"/>
      <c r="D79" s="698"/>
      <c r="E79" s="712"/>
      <c r="F79" s="699"/>
      <c r="G79" s="711"/>
      <c r="H79" s="711"/>
      <c r="I79" s="428" t="s">
        <v>349</v>
      </c>
      <c r="J79" s="426"/>
      <c r="K79" s="429"/>
      <c r="L79" s="429"/>
      <c r="M79" s="429">
        <v>300000</v>
      </c>
    </row>
    <row r="80" spans="1:13" ht="12.75">
      <c r="A80" s="698"/>
      <c r="B80" s="711"/>
      <c r="C80" s="699"/>
      <c r="D80" s="698"/>
      <c r="E80" s="712"/>
      <c r="F80" s="699"/>
      <c r="G80" s="711"/>
      <c r="H80" s="711"/>
      <c r="I80" s="428" t="s">
        <v>331</v>
      </c>
      <c r="J80" s="426"/>
      <c r="K80" s="429"/>
      <c r="L80" s="429"/>
      <c r="M80" s="429">
        <v>100000</v>
      </c>
    </row>
    <row r="81" spans="1:13" ht="12.75">
      <c r="A81" s="698"/>
      <c r="B81" s="711"/>
      <c r="C81" s="699"/>
      <c r="D81" s="698"/>
      <c r="E81" s="712"/>
      <c r="F81" s="699"/>
      <c r="G81" s="711"/>
      <c r="H81" s="711"/>
      <c r="I81" s="428" t="s">
        <v>333</v>
      </c>
      <c r="J81" s="426"/>
      <c r="K81" s="429"/>
      <c r="L81" s="429"/>
      <c r="M81" s="429">
        <v>0</v>
      </c>
    </row>
    <row r="82" spans="1:13" ht="12.75" customHeight="1">
      <c r="A82" s="698">
        <v>20</v>
      </c>
      <c r="B82" s="711">
        <v>600</v>
      </c>
      <c r="C82" s="711">
        <v>60014</v>
      </c>
      <c r="D82" s="698" t="s">
        <v>373</v>
      </c>
      <c r="E82" s="712" t="s">
        <v>580</v>
      </c>
      <c r="F82" s="699" t="s">
        <v>574</v>
      </c>
      <c r="G82" s="714">
        <v>6093900</v>
      </c>
      <c r="H82" s="714">
        <v>6093900</v>
      </c>
      <c r="I82" s="425" t="s">
        <v>330</v>
      </c>
      <c r="J82" s="426"/>
      <c r="K82" s="429"/>
      <c r="L82" s="429"/>
      <c r="M82" s="429">
        <v>6093900</v>
      </c>
    </row>
    <row r="83" spans="1:13" ht="12.75">
      <c r="A83" s="698"/>
      <c r="B83" s="711"/>
      <c r="C83" s="711"/>
      <c r="D83" s="698"/>
      <c r="E83" s="712"/>
      <c r="F83" s="699"/>
      <c r="G83" s="711"/>
      <c r="H83" s="711"/>
      <c r="I83" s="428" t="s">
        <v>349</v>
      </c>
      <c r="J83" s="426"/>
      <c r="K83" s="429"/>
      <c r="L83" s="429"/>
      <c r="M83" s="429">
        <v>4570000</v>
      </c>
    </row>
    <row r="84" spans="1:13" ht="12.75">
      <c r="A84" s="698"/>
      <c r="B84" s="711"/>
      <c r="C84" s="711"/>
      <c r="D84" s="698"/>
      <c r="E84" s="712"/>
      <c r="F84" s="699"/>
      <c r="G84" s="711"/>
      <c r="H84" s="711"/>
      <c r="I84" s="428" t="s">
        <v>331</v>
      </c>
      <c r="J84" s="426"/>
      <c r="K84" s="429"/>
      <c r="L84" s="429"/>
      <c r="M84" s="429">
        <v>1523900</v>
      </c>
    </row>
    <row r="85" spans="1:13" ht="12.75">
      <c r="A85" s="698"/>
      <c r="B85" s="711"/>
      <c r="C85" s="711"/>
      <c r="D85" s="698"/>
      <c r="E85" s="712"/>
      <c r="F85" s="699"/>
      <c r="G85" s="711"/>
      <c r="H85" s="711"/>
      <c r="I85" s="428" t="s">
        <v>333</v>
      </c>
      <c r="J85" s="426"/>
      <c r="K85" s="429"/>
      <c r="L85" s="429"/>
      <c r="M85" s="429">
        <v>0</v>
      </c>
    </row>
    <row r="86" spans="1:13" ht="12.75" customHeight="1">
      <c r="A86" s="698">
        <v>21</v>
      </c>
      <c r="B86" s="711">
        <v>600</v>
      </c>
      <c r="C86" s="711">
        <v>60014</v>
      </c>
      <c r="D86" s="698" t="s">
        <v>373</v>
      </c>
      <c r="E86" s="712" t="s">
        <v>581</v>
      </c>
      <c r="F86" s="699" t="s">
        <v>574</v>
      </c>
      <c r="G86" s="714">
        <v>8700000</v>
      </c>
      <c r="H86" s="714">
        <v>8700000</v>
      </c>
      <c r="I86" s="425" t="s">
        <v>330</v>
      </c>
      <c r="J86" s="429"/>
      <c r="K86" s="429"/>
      <c r="L86" s="429"/>
      <c r="M86" s="429">
        <v>8700000</v>
      </c>
    </row>
    <row r="87" spans="1:13" ht="12.75">
      <c r="A87" s="698"/>
      <c r="B87" s="711"/>
      <c r="C87" s="711"/>
      <c r="D87" s="698"/>
      <c r="E87" s="712"/>
      <c r="F87" s="699"/>
      <c r="G87" s="711"/>
      <c r="H87" s="711"/>
      <c r="I87" s="428" t="s">
        <v>349</v>
      </c>
      <c r="J87" s="429"/>
      <c r="K87" s="429"/>
      <c r="L87" s="429"/>
      <c r="M87" s="429">
        <v>6525000</v>
      </c>
    </row>
    <row r="88" spans="1:13" ht="12.75">
      <c r="A88" s="698"/>
      <c r="B88" s="711"/>
      <c r="C88" s="711"/>
      <c r="D88" s="698"/>
      <c r="E88" s="712"/>
      <c r="F88" s="699"/>
      <c r="G88" s="711"/>
      <c r="H88" s="711"/>
      <c r="I88" s="428" t="s">
        <v>331</v>
      </c>
      <c r="J88" s="429"/>
      <c r="K88" s="429"/>
      <c r="L88" s="429"/>
      <c r="M88" s="429">
        <v>2175000</v>
      </c>
    </row>
    <row r="89" spans="1:13" ht="12.75">
      <c r="A89" s="698"/>
      <c r="B89" s="711"/>
      <c r="C89" s="711"/>
      <c r="D89" s="698"/>
      <c r="E89" s="712"/>
      <c r="F89" s="699"/>
      <c r="G89" s="711"/>
      <c r="H89" s="711"/>
      <c r="I89" s="428" t="s">
        <v>333</v>
      </c>
      <c r="J89" s="429"/>
      <c r="K89" s="429"/>
      <c r="L89" s="429"/>
      <c r="M89" s="429">
        <v>0</v>
      </c>
    </row>
    <row r="90" spans="1:13" ht="12.75" customHeight="1">
      <c r="A90" s="698">
        <v>22</v>
      </c>
      <c r="B90" s="711">
        <v>600</v>
      </c>
      <c r="C90" s="711">
        <v>60014</v>
      </c>
      <c r="D90" s="698" t="s">
        <v>373</v>
      </c>
      <c r="E90" s="712" t="s">
        <v>582</v>
      </c>
      <c r="F90" s="699" t="s">
        <v>574</v>
      </c>
      <c r="G90" s="714">
        <v>7726397</v>
      </c>
      <c r="H90" s="714">
        <v>7726397</v>
      </c>
      <c r="I90" s="425" t="s">
        <v>330</v>
      </c>
      <c r="J90" s="426"/>
      <c r="K90" s="429"/>
      <c r="L90" s="429"/>
      <c r="M90" s="429">
        <v>7726397</v>
      </c>
    </row>
    <row r="91" spans="1:13" ht="12.75">
      <c r="A91" s="698"/>
      <c r="B91" s="711"/>
      <c r="C91" s="711"/>
      <c r="D91" s="698"/>
      <c r="E91" s="712"/>
      <c r="F91" s="699"/>
      <c r="G91" s="711"/>
      <c r="H91" s="711"/>
      <c r="I91" s="428" t="s">
        <v>349</v>
      </c>
      <c r="J91" s="426"/>
      <c r="K91" s="429"/>
      <c r="L91" s="429"/>
      <c r="M91" s="429">
        <v>3863198</v>
      </c>
    </row>
    <row r="92" spans="1:13" ht="12.75">
      <c r="A92" s="698"/>
      <c r="B92" s="711"/>
      <c r="C92" s="711"/>
      <c r="D92" s="698"/>
      <c r="E92" s="712"/>
      <c r="F92" s="699"/>
      <c r="G92" s="711"/>
      <c r="H92" s="711"/>
      <c r="I92" s="428" t="s">
        <v>331</v>
      </c>
      <c r="J92" s="426"/>
      <c r="K92" s="429"/>
      <c r="L92" s="429"/>
      <c r="M92" s="429">
        <v>3863199</v>
      </c>
    </row>
    <row r="93" spans="1:13" ht="12.75">
      <c r="A93" s="698"/>
      <c r="B93" s="711"/>
      <c r="C93" s="711"/>
      <c r="D93" s="698"/>
      <c r="E93" s="712"/>
      <c r="F93" s="699"/>
      <c r="G93" s="711"/>
      <c r="H93" s="711"/>
      <c r="I93" s="428" t="s">
        <v>333</v>
      </c>
      <c r="J93" s="426"/>
      <c r="K93" s="429"/>
      <c r="L93" s="429"/>
      <c r="M93" s="429">
        <v>0</v>
      </c>
    </row>
    <row r="94" spans="1:13" ht="12.75" customHeight="1">
      <c r="A94" s="698">
        <v>23</v>
      </c>
      <c r="B94" s="711">
        <v>600</v>
      </c>
      <c r="C94" s="711">
        <v>60014</v>
      </c>
      <c r="D94" s="698" t="s">
        <v>373</v>
      </c>
      <c r="E94" s="712" t="s">
        <v>583</v>
      </c>
      <c r="F94" s="699" t="s">
        <v>574</v>
      </c>
      <c r="G94" s="714">
        <v>4249221</v>
      </c>
      <c r="H94" s="714">
        <v>4249221</v>
      </c>
      <c r="I94" s="425" t="s">
        <v>330</v>
      </c>
      <c r="J94" s="426"/>
      <c r="K94" s="429"/>
      <c r="L94" s="429"/>
      <c r="M94" s="429">
        <v>4249221</v>
      </c>
    </row>
    <row r="95" spans="1:13" ht="12.75">
      <c r="A95" s="698"/>
      <c r="B95" s="711"/>
      <c r="C95" s="711"/>
      <c r="D95" s="698"/>
      <c r="E95" s="712"/>
      <c r="F95" s="699"/>
      <c r="G95" s="711"/>
      <c r="H95" s="711"/>
      <c r="I95" s="428" t="s">
        <v>349</v>
      </c>
      <c r="J95" s="426"/>
      <c r="K95" s="429"/>
      <c r="L95" s="429"/>
      <c r="M95" s="429">
        <v>2124610</v>
      </c>
    </row>
    <row r="96" spans="1:13" ht="12.75">
      <c r="A96" s="698"/>
      <c r="B96" s="711"/>
      <c r="C96" s="711"/>
      <c r="D96" s="698"/>
      <c r="E96" s="712"/>
      <c r="F96" s="699"/>
      <c r="G96" s="711"/>
      <c r="H96" s="711"/>
      <c r="I96" s="428" t="s">
        <v>331</v>
      </c>
      <c r="J96" s="426"/>
      <c r="K96" s="429"/>
      <c r="L96" s="429"/>
      <c r="M96" s="429">
        <v>2124611</v>
      </c>
    </row>
    <row r="97" spans="1:13" ht="12.75">
      <c r="A97" s="698"/>
      <c r="B97" s="711"/>
      <c r="C97" s="711"/>
      <c r="D97" s="698"/>
      <c r="E97" s="712"/>
      <c r="F97" s="699"/>
      <c r="G97" s="711"/>
      <c r="H97" s="711"/>
      <c r="I97" s="428" t="s">
        <v>333</v>
      </c>
      <c r="J97" s="426"/>
      <c r="K97" s="429"/>
      <c r="L97" s="429"/>
      <c r="M97" s="429">
        <v>0</v>
      </c>
    </row>
    <row r="98" spans="1:13" ht="12.75" customHeight="1">
      <c r="A98" s="698">
        <v>24</v>
      </c>
      <c r="B98" s="711">
        <v>600</v>
      </c>
      <c r="C98" s="711">
        <v>60014</v>
      </c>
      <c r="D98" s="698" t="s">
        <v>373</v>
      </c>
      <c r="E98" s="712" t="s">
        <v>584</v>
      </c>
      <c r="F98" s="699" t="s">
        <v>574</v>
      </c>
      <c r="G98" s="714">
        <v>16694838</v>
      </c>
      <c r="H98" s="714">
        <v>16694838</v>
      </c>
      <c r="I98" s="425" t="s">
        <v>330</v>
      </c>
      <c r="J98" s="426"/>
      <c r="K98" s="429"/>
      <c r="L98" s="429"/>
      <c r="M98" s="429">
        <v>16694838</v>
      </c>
    </row>
    <row r="99" spans="1:13" ht="12.75">
      <c r="A99" s="698"/>
      <c r="B99" s="711"/>
      <c r="C99" s="711"/>
      <c r="D99" s="698"/>
      <c r="E99" s="712"/>
      <c r="F99" s="699"/>
      <c r="G99" s="711"/>
      <c r="H99" s="711"/>
      <c r="I99" s="428" t="s">
        <v>349</v>
      </c>
      <c r="J99" s="426"/>
      <c r="K99" s="429"/>
      <c r="L99" s="429"/>
      <c r="M99" s="429">
        <v>8347419</v>
      </c>
    </row>
    <row r="100" spans="1:13" ht="12.75">
      <c r="A100" s="698"/>
      <c r="B100" s="711"/>
      <c r="C100" s="711"/>
      <c r="D100" s="698"/>
      <c r="E100" s="712"/>
      <c r="F100" s="699"/>
      <c r="G100" s="711"/>
      <c r="H100" s="711"/>
      <c r="I100" s="428" t="s">
        <v>331</v>
      </c>
      <c r="J100" s="426"/>
      <c r="K100" s="429"/>
      <c r="L100" s="429"/>
      <c r="M100" s="429">
        <v>8347419</v>
      </c>
    </row>
    <row r="101" spans="1:13" ht="12.75">
      <c r="A101" s="698"/>
      <c r="B101" s="711"/>
      <c r="C101" s="711"/>
      <c r="D101" s="698"/>
      <c r="E101" s="712"/>
      <c r="F101" s="699"/>
      <c r="G101" s="711"/>
      <c r="H101" s="711"/>
      <c r="I101" s="428" t="s">
        <v>333</v>
      </c>
      <c r="J101" s="426"/>
      <c r="K101" s="429"/>
      <c r="L101" s="429"/>
      <c r="M101" s="429">
        <v>0</v>
      </c>
    </row>
    <row r="102" spans="1:13" ht="12.75" customHeight="1">
      <c r="A102" s="698">
        <v>25</v>
      </c>
      <c r="B102" s="711">
        <v>600</v>
      </c>
      <c r="C102" s="711">
        <v>60014</v>
      </c>
      <c r="D102" s="698" t="s">
        <v>373</v>
      </c>
      <c r="E102" s="712" t="s">
        <v>585</v>
      </c>
      <c r="F102" s="699" t="s">
        <v>574</v>
      </c>
      <c r="G102" s="714">
        <v>3800000</v>
      </c>
      <c r="H102" s="714">
        <v>3800000</v>
      </c>
      <c r="I102" s="425" t="s">
        <v>330</v>
      </c>
      <c r="J102" s="426"/>
      <c r="K102" s="429"/>
      <c r="L102" s="429"/>
      <c r="M102" s="429">
        <v>3800000</v>
      </c>
    </row>
    <row r="103" spans="1:13" ht="12.75">
      <c r="A103" s="698"/>
      <c r="B103" s="711"/>
      <c r="C103" s="711"/>
      <c r="D103" s="698"/>
      <c r="E103" s="712"/>
      <c r="F103" s="699"/>
      <c r="G103" s="711"/>
      <c r="H103" s="711"/>
      <c r="I103" s="428" t="s">
        <v>349</v>
      </c>
      <c r="J103" s="426"/>
      <c r="K103" s="429"/>
      <c r="L103" s="429"/>
      <c r="M103" s="429">
        <v>2850000</v>
      </c>
    </row>
    <row r="104" spans="1:13" ht="12.75">
      <c r="A104" s="698"/>
      <c r="B104" s="711"/>
      <c r="C104" s="711"/>
      <c r="D104" s="698"/>
      <c r="E104" s="712"/>
      <c r="F104" s="699"/>
      <c r="G104" s="711"/>
      <c r="H104" s="711"/>
      <c r="I104" s="428" t="s">
        <v>331</v>
      </c>
      <c r="J104" s="426"/>
      <c r="K104" s="429"/>
      <c r="L104" s="429"/>
      <c r="M104" s="429">
        <v>950000</v>
      </c>
    </row>
    <row r="105" spans="1:13" ht="12.75">
      <c r="A105" s="698"/>
      <c r="B105" s="711"/>
      <c r="C105" s="711"/>
      <c r="D105" s="698"/>
      <c r="E105" s="712"/>
      <c r="F105" s="699"/>
      <c r="G105" s="711"/>
      <c r="H105" s="711"/>
      <c r="I105" s="428" t="s">
        <v>333</v>
      </c>
      <c r="J105" s="426"/>
      <c r="K105" s="429"/>
      <c r="L105" s="429"/>
      <c r="M105" s="429">
        <v>0</v>
      </c>
    </row>
    <row r="106" spans="1:13" ht="12.75" customHeight="1">
      <c r="A106" s="698">
        <v>26</v>
      </c>
      <c r="B106" s="711">
        <v>600</v>
      </c>
      <c r="C106" s="711">
        <v>60014</v>
      </c>
      <c r="D106" s="698" t="s">
        <v>373</v>
      </c>
      <c r="E106" s="712" t="s">
        <v>532</v>
      </c>
      <c r="F106" s="699" t="s">
        <v>574</v>
      </c>
      <c r="G106" s="714">
        <v>945000</v>
      </c>
      <c r="H106" s="714">
        <v>945000</v>
      </c>
      <c r="I106" s="425" t="s">
        <v>330</v>
      </c>
      <c r="J106" s="426"/>
      <c r="K106" s="429"/>
      <c r="L106" s="429"/>
      <c r="M106" s="429">
        <v>945000</v>
      </c>
    </row>
    <row r="107" spans="1:13" ht="12.75">
      <c r="A107" s="698"/>
      <c r="B107" s="711"/>
      <c r="C107" s="711"/>
      <c r="D107" s="698"/>
      <c r="E107" s="712"/>
      <c r="F107" s="699"/>
      <c r="G107" s="711"/>
      <c r="H107" s="711"/>
      <c r="I107" s="428" t="s">
        <v>349</v>
      </c>
      <c r="J107" s="426"/>
      <c r="K107" s="429"/>
      <c r="L107" s="429"/>
      <c r="M107" s="429">
        <v>709000</v>
      </c>
    </row>
    <row r="108" spans="1:13" ht="12.75">
      <c r="A108" s="698"/>
      <c r="B108" s="711"/>
      <c r="C108" s="711"/>
      <c r="D108" s="698"/>
      <c r="E108" s="712"/>
      <c r="F108" s="699"/>
      <c r="G108" s="711"/>
      <c r="H108" s="711"/>
      <c r="I108" s="428" t="s">
        <v>331</v>
      </c>
      <c r="J108" s="426"/>
      <c r="K108" s="429"/>
      <c r="L108" s="429"/>
      <c r="M108" s="429">
        <v>236000</v>
      </c>
    </row>
    <row r="109" spans="1:13" ht="12.75">
      <c r="A109" s="698"/>
      <c r="B109" s="711"/>
      <c r="C109" s="711"/>
      <c r="D109" s="698"/>
      <c r="E109" s="712"/>
      <c r="F109" s="699"/>
      <c r="G109" s="711"/>
      <c r="H109" s="711"/>
      <c r="I109" s="428" t="s">
        <v>333</v>
      </c>
      <c r="J109" s="426"/>
      <c r="K109" s="429"/>
      <c r="L109" s="429"/>
      <c r="M109" s="429">
        <v>0</v>
      </c>
    </row>
    <row r="110" spans="1:13" ht="12.75" customHeight="1">
      <c r="A110" s="698">
        <v>27</v>
      </c>
      <c r="B110" s="711">
        <v>600</v>
      </c>
      <c r="C110" s="711">
        <v>60014</v>
      </c>
      <c r="D110" s="698" t="s">
        <v>373</v>
      </c>
      <c r="E110" s="715" t="s">
        <v>586</v>
      </c>
      <c r="F110" s="699" t="s">
        <v>574</v>
      </c>
      <c r="G110" s="718">
        <v>1000000</v>
      </c>
      <c r="H110" s="718">
        <v>1000000</v>
      </c>
      <c r="I110" s="425" t="s">
        <v>330</v>
      </c>
      <c r="J110" s="426"/>
      <c r="K110" s="429"/>
      <c r="L110" s="429"/>
      <c r="M110" s="429">
        <v>1000000</v>
      </c>
    </row>
    <row r="111" spans="1:13" ht="12.75">
      <c r="A111" s="698"/>
      <c r="B111" s="711"/>
      <c r="C111" s="711"/>
      <c r="D111" s="698"/>
      <c r="E111" s="716"/>
      <c r="F111" s="699"/>
      <c r="G111" s="719"/>
      <c r="H111" s="719"/>
      <c r="I111" s="428" t="s">
        <v>349</v>
      </c>
      <c r="J111" s="426"/>
      <c r="K111" s="429"/>
      <c r="L111" s="429"/>
      <c r="M111" s="429">
        <v>750000</v>
      </c>
    </row>
    <row r="112" spans="1:13" ht="12.75">
      <c r="A112" s="698"/>
      <c r="B112" s="711"/>
      <c r="C112" s="711"/>
      <c r="D112" s="698"/>
      <c r="E112" s="716"/>
      <c r="F112" s="699"/>
      <c r="G112" s="719"/>
      <c r="H112" s="719"/>
      <c r="I112" s="428" t="s">
        <v>331</v>
      </c>
      <c r="J112" s="426"/>
      <c r="K112" s="429"/>
      <c r="L112" s="429"/>
      <c r="M112" s="429">
        <v>250000</v>
      </c>
    </row>
    <row r="113" spans="1:13" ht="12.75">
      <c r="A113" s="698"/>
      <c r="B113" s="711"/>
      <c r="C113" s="711"/>
      <c r="D113" s="698"/>
      <c r="E113" s="717"/>
      <c r="F113" s="699"/>
      <c r="G113" s="720"/>
      <c r="H113" s="720"/>
      <c r="I113" s="428" t="s">
        <v>333</v>
      </c>
      <c r="J113" s="426"/>
      <c r="K113" s="429"/>
      <c r="L113" s="429"/>
      <c r="M113" s="429">
        <v>0</v>
      </c>
    </row>
    <row r="114" spans="1:13" ht="12.75" customHeight="1">
      <c r="A114" s="698">
        <v>28</v>
      </c>
      <c r="B114" s="711">
        <v>600</v>
      </c>
      <c r="C114" s="711">
        <v>60014</v>
      </c>
      <c r="D114" s="698" t="s">
        <v>373</v>
      </c>
      <c r="E114" s="721" t="s">
        <v>587</v>
      </c>
      <c r="F114" s="699" t="s">
        <v>574</v>
      </c>
      <c r="G114" s="718">
        <v>3500000</v>
      </c>
      <c r="H114" s="718">
        <v>3500000</v>
      </c>
      <c r="I114" s="425" t="s">
        <v>330</v>
      </c>
      <c r="J114" s="426"/>
      <c r="K114" s="429"/>
      <c r="L114" s="429"/>
      <c r="M114" s="429">
        <v>3500000</v>
      </c>
    </row>
    <row r="115" spans="1:13" ht="12.75">
      <c r="A115" s="698"/>
      <c r="B115" s="711"/>
      <c r="C115" s="711"/>
      <c r="D115" s="698"/>
      <c r="E115" s="722"/>
      <c r="F115" s="699"/>
      <c r="G115" s="719"/>
      <c r="H115" s="719"/>
      <c r="I115" s="428" t="s">
        <v>349</v>
      </c>
      <c r="J115" s="426"/>
      <c r="K115" s="429"/>
      <c r="L115" s="429"/>
      <c r="M115" s="429">
        <v>2625000</v>
      </c>
    </row>
    <row r="116" spans="1:13" ht="12.75">
      <c r="A116" s="698"/>
      <c r="B116" s="711"/>
      <c r="C116" s="711"/>
      <c r="D116" s="698"/>
      <c r="E116" s="722"/>
      <c r="F116" s="699"/>
      <c r="G116" s="719"/>
      <c r="H116" s="719"/>
      <c r="I116" s="428" t="s">
        <v>331</v>
      </c>
      <c r="J116" s="426"/>
      <c r="K116" s="429"/>
      <c r="L116" s="429"/>
      <c r="M116" s="429">
        <v>875000</v>
      </c>
    </row>
    <row r="117" spans="1:13" ht="12.75">
      <c r="A117" s="698"/>
      <c r="B117" s="711"/>
      <c r="C117" s="711"/>
      <c r="D117" s="698"/>
      <c r="E117" s="723"/>
      <c r="F117" s="699"/>
      <c r="G117" s="720"/>
      <c r="H117" s="720"/>
      <c r="I117" s="428" t="s">
        <v>333</v>
      </c>
      <c r="J117" s="426"/>
      <c r="K117" s="429"/>
      <c r="L117" s="429"/>
      <c r="M117" s="429">
        <v>0</v>
      </c>
    </row>
    <row r="118" spans="1:13" ht="12.75" customHeight="1">
      <c r="A118" s="698">
        <v>29</v>
      </c>
      <c r="B118" s="711">
        <v>600</v>
      </c>
      <c r="C118" s="711">
        <v>60014</v>
      </c>
      <c r="D118" s="698" t="s">
        <v>373</v>
      </c>
      <c r="E118" s="721" t="s">
        <v>588</v>
      </c>
      <c r="F118" s="699" t="s">
        <v>574</v>
      </c>
      <c r="G118" s="718">
        <v>2100000</v>
      </c>
      <c r="H118" s="718">
        <v>2100000</v>
      </c>
      <c r="I118" s="425" t="s">
        <v>330</v>
      </c>
      <c r="J118" s="426"/>
      <c r="K118" s="429"/>
      <c r="L118" s="429"/>
      <c r="M118" s="429">
        <v>2100000</v>
      </c>
    </row>
    <row r="119" spans="1:13" ht="12.75">
      <c r="A119" s="698"/>
      <c r="B119" s="711"/>
      <c r="C119" s="711"/>
      <c r="D119" s="698"/>
      <c r="E119" s="722"/>
      <c r="F119" s="699"/>
      <c r="G119" s="719"/>
      <c r="H119" s="719"/>
      <c r="I119" s="428" t="s">
        <v>349</v>
      </c>
      <c r="J119" s="426"/>
      <c r="K119" s="429"/>
      <c r="L119" s="429"/>
      <c r="M119" s="429">
        <v>1575000</v>
      </c>
    </row>
    <row r="120" spans="1:13" ht="12.75">
      <c r="A120" s="698"/>
      <c r="B120" s="711"/>
      <c r="C120" s="711"/>
      <c r="D120" s="698"/>
      <c r="E120" s="722"/>
      <c r="F120" s="699"/>
      <c r="G120" s="719"/>
      <c r="H120" s="719"/>
      <c r="I120" s="428" t="s">
        <v>331</v>
      </c>
      <c r="J120" s="426"/>
      <c r="K120" s="429"/>
      <c r="L120" s="429"/>
      <c r="M120" s="429">
        <v>525000</v>
      </c>
    </row>
    <row r="121" spans="1:13" ht="12.75">
      <c r="A121" s="698"/>
      <c r="B121" s="711"/>
      <c r="C121" s="711"/>
      <c r="D121" s="698"/>
      <c r="E121" s="723"/>
      <c r="F121" s="699"/>
      <c r="G121" s="720"/>
      <c r="H121" s="720"/>
      <c r="I121" s="428" t="s">
        <v>333</v>
      </c>
      <c r="J121" s="426"/>
      <c r="K121" s="429"/>
      <c r="L121" s="429"/>
      <c r="M121" s="429"/>
    </row>
    <row r="122" spans="1:13" ht="12.75" customHeight="1">
      <c r="A122" s="698">
        <v>30</v>
      </c>
      <c r="B122" s="711">
        <v>600</v>
      </c>
      <c r="C122" s="711">
        <v>60014</v>
      </c>
      <c r="D122" s="698" t="s">
        <v>373</v>
      </c>
      <c r="E122" s="721" t="s">
        <v>589</v>
      </c>
      <c r="F122" s="699" t="s">
        <v>574</v>
      </c>
      <c r="G122" s="718">
        <v>2100000</v>
      </c>
      <c r="H122" s="718">
        <v>2100000</v>
      </c>
      <c r="I122" s="425" t="s">
        <v>330</v>
      </c>
      <c r="J122" s="426"/>
      <c r="K122" s="429"/>
      <c r="L122" s="429"/>
      <c r="M122" s="429">
        <v>2100000</v>
      </c>
    </row>
    <row r="123" spans="1:13" ht="12.75">
      <c r="A123" s="698"/>
      <c r="B123" s="711"/>
      <c r="C123" s="711"/>
      <c r="D123" s="698"/>
      <c r="E123" s="722"/>
      <c r="F123" s="699"/>
      <c r="G123" s="719"/>
      <c r="H123" s="719"/>
      <c r="I123" s="428" t="s">
        <v>349</v>
      </c>
      <c r="J123" s="426"/>
      <c r="K123" s="429"/>
      <c r="L123" s="429"/>
      <c r="M123" s="429">
        <v>1575000</v>
      </c>
    </row>
    <row r="124" spans="1:13" ht="12.75">
      <c r="A124" s="698"/>
      <c r="B124" s="711"/>
      <c r="C124" s="711"/>
      <c r="D124" s="698"/>
      <c r="E124" s="722"/>
      <c r="F124" s="699"/>
      <c r="G124" s="719"/>
      <c r="H124" s="719"/>
      <c r="I124" s="428" t="s">
        <v>331</v>
      </c>
      <c r="J124" s="426"/>
      <c r="K124" s="429"/>
      <c r="L124" s="429"/>
      <c r="M124" s="429">
        <v>525000</v>
      </c>
    </row>
    <row r="125" spans="1:13" ht="12.75">
      <c r="A125" s="698"/>
      <c r="B125" s="711"/>
      <c r="C125" s="711"/>
      <c r="D125" s="698"/>
      <c r="E125" s="723"/>
      <c r="F125" s="699"/>
      <c r="G125" s="720"/>
      <c r="H125" s="720"/>
      <c r="I125" s="428" t="s">
        <v>333</v>
      </c>
      <c r="J125" s="426"/>
      <c r="K125" s="429"/>
      <c r="L125" s="429"/>
      <c r="M125" s="429">
        <v>0</v>
      </c>
    </row>
    <row r="126" spans="1:13" ht="12.75" customHeight="1">
      <c r="A126" s="698">
        <v>31</v>
      </c>
      <c r="B126" s="711">
        <v>600</v>
      </c>
      <c r="C126" s="711">
        <v>60014</v>
      </c>
      <c r="D126" s="698" t="s">
        <v>373</v>
      </c>
      <c r="E126" s="721" t="s">
        <v>537</v>
      </c>
      <c r="F126" s="699" t="s">
        <v>574</v>
      </c>
      <c r="G126" s="718">
        <v>400000</v>
      </c>
      <c r="H126" s="718">
        <v>400000</v>
      </c>
      <c r="I126" s="425" t="s">
        <v>330</v>
      </c>
      <c r="J126" s="426"/>
      <c r="K126" s="429"/>
      <c r="L126" s="429"/>
      <c r="M126" s="429">
        <v>400000</v>
      </c>
    </row>
    <row r="127" spans="1:13" ht="12.75">
      <c r="A127" s="698"/>
      <c r="B127" s="711"/>
      <c r="C127" s="711"/>
      <c r="D127" s="698"/>
      <c r="E127" s="722"/>
      <c r="F127" s="699"/>
      <c r="G127" s="719"/>
      <c r="H127" s="719"/>
      <c r="I127" s="428" t="s">
        <v>349</v>
      </c>
      <c r="J127" s="426"/>
      <c r="K127" s="429"/>
      <c r="L127" s="429"/>
      <c r="M127" s="429">
        <v>300000</v>
      </c>
    </row>
    <row r="128" spans="1:13" ht="12.75">
      <c r="A128" s="698"/>
      <c r="B128" s="711"/>
      <c r="C128" s="711"/>
      <c r="D128" s="698"/>
      <c r="E128" s="722"/>
      <c r="F128" s="699"/>
      <c r="G128" s="719"/>
      <c r="H128" s="719"/>
      <c r="I128" s="428" t="s">
        <v>331</v>
      </c>
      <c r="J128" s="426"/>
      <c r="K128" s="429"/>
      <c r="L128" s="429"/>
      <c r="M128" s="429">
        <v>100000</v>
      </c>
    </row>
    <row r="129" spans="1:13" ht="12.75">
      <c r="A129" s="698"/>
      <c r="B129" s="711"/>
      <c r="C129" s="711"/>
      <c r="D129" s="698"/>
      <c r="E129" s="723"/>
      <c r="F129" s="699"/>
      <c r="G129" s="720"/>
      <c r="H129" s="720"/>
      <c r="I129" s="428" t="s">
        <v>333</v>
      </c>
      <c r="J129" s="426"/>
      <c r="K129" s="429"/>
      <c r="L129" s="429"/>
      <c r="M129" s="429">
        <v>0</v>
      </c>
    </row>
    <row r="130" spans="1:13" ht="12.75" customHeight="1">
      <c r="A130" s="698">
        <v>32</v>
      </c>
      <c r="B130" s="711">
        <v>600</v>
      </c>
      <c r="C130" s="711">
        <v>60014</v>
      </c>
      <c r="D130" s="698" t="s">
        <v>373</v>
      </c>
      <c r="E130" s="721" t="s">
        <v>590</v>
      </c>
      <c r="F130" s="699" t="s">
        <v>574</v>
      </c>
      <c r="G130" s="718">
        <v>1400000</v>
      </c>
      <c r="H130" s="718">
        <v>1400000</v>
      </c>
      <c r="I130" s="425" t="s">
        <v>330</v>
      </c>
      <c r="J130" s="426"/>
      <c r="K130" s="429"/>
      <c r="L130" s="429"/>
      <c r="M130" s="429">
        <v>1400000</v>
      </c>
    </row>
    <row r="131" spans="1:13" ht="12.75">
      <c r="A131" s="698"/>
      <c r="B131" s="711"/>
      <c r="C131" s="711"/>
      <c r="D131" s="698"/>
      <c r="E131" s="722"/>
      <c r="F131" s="699"/>
      <c r="G131" s="719"/>
      <c r="H131" s="719"/>
      <c r="I131" s="428" t="s">
        <v>349</v>
      </c>
      <c r="J131" s="426"/>
      <c r="K131" s="429"/>
      <c r="L131" s="429"/>
      <c r="M131" s="429">
        <v>1050000</v>
      </c>
    </row>
    <row r="132" spans="1:13" ht="12.75">
      <c r="A132" s="698"/>
      <c r="B132" s="711"/>
      <c r="C132" s="711"/>
      <c r="D132" s="698"/>
      <c r="E132" s="722"/>
      <c r="F132" s="699"/>
      <c r="G132" s="719"/>
      <c r="H132" s="719"/>
      <c r="I132" s="428" t="s">
        <v>331</v>
      </c>
      <c r="J132" s="426"/>
      <c r="K132" s="429"/>
      <c r="L132" s="429"/>
      <c r="M132" s="429">
        <v>350000</v>
      </c>
    </row>
    <row r="133" spans="1:13" ht="12.75">
      <c r="A133" s="698"/>
      <c r="B133" s="711"/>
      <c r="C133" s="711"/>
      <c r="D133" s="698"/>
      <c r="E133" s="723"/>
      <c r="F133" s="699"/>
      <c r="G133" s="720"/>
      <c r="H133" s="720"/>
      <c r="I133" s="428" t="s">
        <v>333</v>
      </c>
      <c r="J133" s="426"/>
      <c r="K133" s="429"/>
      <c r="L133" s="429"/>
      <c r="M133" s="429">
        <v>0</v>
      </c>
    </row>
    <row r="134" spans="1:13" ht="12.75" customHeight="1">
      <c r="A134" s="698">
        <v>33</v>
      </c>
      <c r="B134" s="711">
        <v>600</v>
      </c>
      <c r="C134" s="711">
        <v>60014</v>
      </c>
      <c r="D134" s="698" t="s">
        <v>373</v>
      </c>
      <c r="E134" s="721" t="s">
        <v>591</v>
      </c>
      <c r="F134" s="699" t="s">
        <v>574</v>
      </c>
      <c r="G134" s="718">
        <v>1500000</v>
      </c>
      <c r="H134" s="718">
        <v>1500000</v>
      </c>
      <c r="I134" s="425" t="s">
        <v>330</v>
      </c>
      <c r="J134" s="426"/>
      <c r="K134" s="429"/>
      <c r="L134" s="429"/>
      <c r="M134" s="429">
        <v>1500000</v>
      </c>
    </row>
    <row r="135" spans="1:13" ht="12.75">
      <c r="A135" s="698"/>
      <c r="B135" s="711"/>
      <c r="C135" s="711"/>
      <c r="D135" s="698"/>
      <c r="E135" s="722"/>
      <c r="F135" s="699"/>
      <c r="G135" s="719"/>
      <c r="H135" s="719"/>
      <c r="I135" s="428" t="s">
        <v>349</v>
      </c>
      <c r="J135" s="426"/>
      <c r="K135" s="429"/>
      <c r="L135" s="429"/>
      <c r="M135" s="429">
        <v>1125000</v>
      </c>
    </row>
    <row r="136" spans="1:13" ht="12.75">
      <c r="A136" s="698"/>
      <c r="B136" s="711"/>
      <c r="C136" s="711"/>
      <c r="D136" s="698"/>
      <c r="E136" s="722"/>
      <c r="F136" s="699"/>
      <c r="G136" s="719"/>
      <c r="H136" s="719"/>
      <c r="I136" s="428" t="s">
        <v>331</v>
      </c>
      <c r="J136" s="426"/>
      <c r="K136" s="429"/>
      <c r="L136" s="429"/>
      <c r="M136" s="429">
        <v>375000</v>
      </c>
    </row>
    <row r="137" spans="1:13" ht="12.75">
      <c r="A137" s="698"/>
      <c r="B137" s="711"/>
      <c r="C137" s="711"/>
      <c r="D137" s="698"/>
      <c r="E137" s="723"/>
      <c r="F137" s="699"/>
      <c r="G137" s="720"/>
      <c r="H137" s="720"/>
      <c r="I137" s="428" t="s">
        <v>333</v>
      </c>
      <c r="J137" s="426"/>
      <c r="K137" s="429"/>
      <c r="L137" s="429"/>
      <c r="M137" s="429">
        <v>0</v>
      </c>
    </row>
    <row r="138" spans="1:13" ht="12.75" customHeight="1">
      <c r="A138" s="698">
        <v>34</v>
      </c>
      <c r="B138" s="711">
        <v>600</v>
      </c>
      <c r="C138" s="711">
        <v>60014</v>
      </c>
      <c r="D138" s="698" t="s">
        <v>373</v>
      </c>
      <c r="E138" s="727" t="s">
        <v>592</v>
      </c>
      <c r="F138" s="699" t="s">
        <v>574</v>
      </c>
      <c r="G138" s="718">
        <v>580000</v>
      </c>
      <c r="H138" s="718">
        <v>580000</v>
      </c>
      <c r="I138" s="425" t="s">
        <v>330</v>
      </c>
      <c r="J138" s="426"/>
      <c r="K138" s="429"/>
      <c r="L138" s="429"/>
      <c r="M138" s="429">
        <v>580000</v>
      </c>
    </row>
    <row r="139" spans="1:13" ht="12.75">
      <c r="A139" s="698"/>
      <c r="B139" s="711"/>
      <c r="C139" s="711"/>
      <c r="D139" s="698"/>
      <c r="E139" s="728"/>
      <c r="F139" s="699"/>
      <c r="G139" s="719"/>
      <c r="H139" s="719"/>
      <c r="I139" s="428" t="s">
        <v>349</v>
      </c>
      <c r="J139" s="426"/>
      <c r="K139" s="429"/>
      <c r="L139" s="429"/>
      <c r="M139" s="429">
        <v>435000</v>
      </c>
    </row>
    <row r="140" spans="1:13" ht="12.75">
      <c r="A140" s="698"/>
      <c r="B140" s="711"/>
      <c r="C140" s="711"/>
      <c r="D140" s="698"/>
      <c r="E140" s="728"/>
      <c r="F140" s="699"/>
      <c r="G140" s="719"/>
      <c r="H140" s="719"/>
      <c r="I140" s="428" t="s">
        <v>331</v>
      </c>
      <c r="J140" s="426"/>
      <c r="K140" s="429"/>
      <c r="L140" s="429"/>
      <c r="M140" s="429">
        <v>145000</v>
      </c>
    </row>
    <row r="141" spans="1:13" ht="12.75">
      <c r="A141" s="698"/>
      <c r="B141" s="711"/>
      <c r="C141" s="711"/>
      <c r="D141" s="698"/>
      <c r="E141" s="729"/>
      <c r="F141" s="699"/>
      <c r="G141" s="720"/>
      <c r="H141" s="720"/>
      <c r="I141" s="428" t="s">
        <v>333</v>
      </c>
      <c r="J141" s="426"/>
      <c r="K141" s="429"/>
      <c r="L141" s="429"/>
      <c r="M141" s="429">
        <v>0</v>
      </c>
    </row>
    <row r="142" spans="1:13" ht="12.75" customHeight="1">
      <c r="A142" s="681" t="s">
        <v>374</v>
      </c>
      <c r="B142" s="682"/>
      <c r="C142" s="682"/>
      <c r="D142" s="682"/>
      <c r="E142" s="682"/>
      <c r="F142" s="683"/>
      <c r="G142" s="724">
        <f>SUM(G6:G141)</f>
        <v>84250978</v>
      </c>
      <c r="H142" s="724">
        <f>SUM(H6:H141)</f>
        <v>84250978</v>
      </c>
      <c r="I142" s="630" t="s">
        <v>330</v>
      </c>
      <c r="J142" s="631">
        <f>J6+J10+J14+J18+J22+J26</f>
        <v>5099452</v>
      </c>
      <c r="K142" s="631">
        <f>K30+K34+K38</f>
        <v>5915600</v>
      </c>
      <c r="L142" s="631">
        <f>L42+L46+L50</f>
        <v>3350000</v>
      </c>
      <c r="M142" s="631">
        <f>M54+M58+M62+M66+M70+M74+M78+M82+M86+M90+M94+M98++M102+M106+M110+M114+M118+M122+M126+M130+M134+M138</f>
        <v>69885926</v>
      </c>
    </row>
    <row r="143" spans="1:13" ht="12.75">
      <c r="A143" s="684"/>
      <c r="B143" s="685"/>
      <c r="C143" s="685"/>
      <c r="D143" s="685"/>
      <c r="E143" s="685"/>
      <c r="F143" s="686"/>
      <c r="G143" s="725"/>
      <c r="H143" s="725"/>
      <c r="I143" s="431" t="s">
        <v>349</v>
      </c>
      <c r="J143" s="631">
        <f>J7+J11+J15+J19+J23+J27</f>
        <v>2394457</v>
      </c>
      <c r="K143" s="631">
        <f>K31+K35+K39</f>
        <v>2957800</v>
      </c>
      <c r="L143" s="631">
        <f>L43+L47+L51</f>
        <v>1750000</v>
      </c>
      <c r="M143" s="631">
        <f>M55+M59+M63+M67+M71+M75+M79+M83+M87+M91+M95+M99++M103+M107+M111+M115+M119+M123+M127+M131+M135+M139</f>
        <v>44697512</v>
      </c>
    </row>
    <row r="144" spans="1:13" ht="12.75">
      <c r="A144" s="684"/>
      <c r="B144" s="685"/>
      <c r="C144" s="685"/>
      <c r="D144" s="685"/>
      <c r="E144" s="685"/>
      <c r="F144" s="686"/>
      <c r="G144" s="725"/>
      <c r="H144" s="725"/>
      <c r="I144" s="431" t="s">
        <v>331</v>
      </c>
      <c r="J144" s="631">
        <f>J8+J12+J16+J20+J24+J28</f>
        <v>2704995</v>
      </c>
      <c r="K144" s="631">
        <f>K32+K36+K40</f>
        <v>2957800</v>
      </c>
      <c r="L144" s="631">
        <f>L44+L48+L52</f>
        <v>1600000</v>
      </c>
      <c r="M144" s="631">
        <f>M56+M60+M64+M68+M72+M76+M80+M84+M88+M92+M96+M100++M104+M108+M112+M116+M120+M124+M128+M132+M136+M140</f>
        <v>25188414</v>
      </c>
    </row>
    <row r="145" spans="1:13" ht="12.75">
      <c r="A145" s="687"/>
      <c r="B145" s="688"/>
      <c r="C145" s="688"/>
      <c r="D145" s="688"/>
      <c r="E145" s="688"/>
      <c r="F145" s="689"/>
      <c r="G145" s="726"/>
      <c r="H145" s="726"/>
      <c r="I145" s="431" t="s">
        <v>333</v>
      </c>
      <c r="J145" s="632">
        <f>J9+J13+J17+J21+J25+J29</f>
        <v>0</v>
      </c>
      <c r="K145" s="632">
        <f>K33+K37+K41</f>
        <v>0</v>
      </c>
      <c r="L145" s="632">
        <f>L45+L49+L53</f>
        <v>0</v>
      </c>
      <c r="M145" s="632">
        <f>M57+M61+M65+M69+M73+M77+M81+M85+M89+M93+M97+M101++M105+M109+M113+M117+M121+M125+M129+M133+M137+M141</f>
        <v>0</v>
      </c>
    </row>
    <row r="146" spans="1:12" ht="12.75">
      <c r="A146" s="68"/>
      <c r="B146" s="68"/>
      <c r="C146" s="68"/>
      <c r="D146" s="68"/>
      <c r="E146" s="422"/>
      <c r="F146" s="68"/>
      <c r="G146" s="68"/>
      <c r="H146" s="68"/>
      <c r="I146" s="68"/>
      <c r="J146" s="68"/>
      <c r="K146" s="68"/>
      <c r="L146" s="68"/>
    </row>
    <row r="147" spans="1:12" ht="12.75">
      <c r="A147" s="68"/>
      <c r="B147" s="68"/>
      <c r="C147" s="68"/>
      <c r="D147" s="68"/>
      <c r="E147" s="422"/>
      <c r="F147" s="68"/>
      <c r="G147" s="68"/>
      <c r="H147" s="68"/>
      <c r="I147" s="68"/>
      <c r="J147" s="68"/>
      <c r="K147" s="68"/>
      <c r="L147" s="68"/>
    </row>
    <row r="148" spans="1:12" ht="12.75">
      <c r="A148" s="68"/>
      <c r="B148" s="68"/>
      <c r="C148" s="68"/>
      <c r="D148" s="68"/>
      <c r="E148" s="422"/>
      <c r="F148" s="68"/>
      <c r="G148" s="68"/>
      <c r="H148" s="68"/>
      <c r="I148" s="68"/>
      <c r="J148" s="68"/>
      <c r="K148" s="68"/>
      <c r="L148" s="68"/>
    </row>
    <row r="149" spans="1:12" ht="12.75">
      <c r="A149" s="68"/>
      <c r="B149" s="68"/>
      <c r="C149" s="68"/>
      <c r="D149" s="68"/>
      <c r="E149" s="422"/>
      <c r="F149" s="68"/>
      <c r="G149" s="68"/>
      <c r="H149" s="68"/>
      <c r="I149" s="68"/>
      <c r="J149" s="68"/>
      <c r="K149" s="68"/>
      <c r="L149" s="68"/>
    </row>
    <row r="150" spans="1:12" ht="12.75">
      <c r="A150" s="68"/>
      <c r="B150" s="68"/>
      <c r="C150" s="68"/>
      <c r="D150" s="68"/>
      <c r="E150" s="422"/>
      <c r="F150" s="68"/>
      <c r="G150" s="68"/>
      <c r="H150" s="68"/>
      <c r="I150" s="68"/>
      <c r="J150" s="68"/>
      <c r="K150" s="68"/>
      <c r="L150" s="68"/>
    </row>
    <row r="151" spans="1:12" ht="12.75">
      <c r="A151" s="68"/>
      <c r="B151" s="68"/>
      <c r="C151" s="68"/>
      <c r="D151" s="68"/>
      <c r="E151" s="422"/>
      <c r="F151" s="68"/>
      <c r="G151" s="68"/>
      <c r="H151" s="68"/>
      <c r="I151" s="68"/>
      <c r="J151" s="68"/>
      <c r="K151" s="68"/>
      <c r="L151" s="68"/>
    </row>
    <row r="152" spans="1:12" ht="12.75">
      <c r="A152" s="68"/>
      <c r="B152" s="68"/>
      <c r="C152" s="68"/>
      <c r="D152" s="68"/>
      <c r="E152" s="422"/>
      <c r="F152" s="68"/>
      <c r="G152" s="68"/>
      <c r="H152" s="68"/>
      <c r="I152" s="68"/>
      <c r="J152" s="68"/>
      <c r="K152" s="68"/>
      <c r="L152" s="68"/>
    </row>
    <row r="153" spans="1:12" ht="12.75">
      <c r="A153" s="68"/>
      <c r="B153" s="68"/>
      <c r="C153" s="68"/>
      <c r="D153" s="68"/>
      <c r="E153" s="422"/>
      <c r="F153" s="68"/>
      <c r="G153" s="68"/>
      <c r="H153" s="68"/>
      <c r="I153" s="68"/>
      <c r="J153" s="68"/>
      <c r="K153" s="68"/>
      <c r="L153" s="68"/>
    </row>
    <row r="154" spans="1:12" ht="12.75">
      <c r="A154" s="68"/>
      <c r="B154" s="68"/>
      <c r="C154" s="68"/>
      <c r="D154" s="68"/>
      <c r="E154" s="422"/>
      <c r="F154" s="68"/>
      <c r="G154" s="68"/>
      <c r="H154" s="68"/>
      <c r="I154" s="68"/>
      <c r="J154" s="68"/>
      <c r="K154" s="68"/>
      <c r="L154" s="68"/>
    </row>
    <row r="155" spans="1:12" ht="12.75">
      <c r="A155" s="68"/>
      <c r="B155" s="68"/>
      <c r="C155" s="68"/>
      <c r="D155" s="68"/>
      <c r="E155" s="422"/>
      <c r="F155" s="68"/>
      <c r="G155" s="68"/>
      <c r="H155" s="68"/>
      <c r="I155" s="68"/>
      <c r="J155" s="68"/>
      <c r="K155" s="68"/>
      <c r="L155" s="68"/>
    </row>
    <row r="156" spans="1:12" ht="12.75">
      <c r="A156" s="68"/>
      <c r="B156" s="68"/>
      <c r="C156" s="68"/>
      <c r="D156" s="68"/>
      <c r="E156" s="422"/>
      <c r="F156" s="68"/>
      <c r="G156" s="68"/>
      <c r="H156" s="68"/>
      <c r="I156" s="68"/>
      <c r="J156" s="68"/>
      <c r="K156" s="68"/>
      <c r="L156" s="68"/>
    </row>
    <row r="157" spans="1:12" ht="12.75">
      <c r="A157" s="68"/>
      <c r="B157" s="68"/>
      <c r="C157" s="68"/>
      <c r="D157" s="68"/>
      <c r="E157" s="422"/>
      <c r="F157" s="68"/>
      <c r="G157" s="68"/>
      <c r="H157" s="68"/>
      <c r="I157" s="68"/>
      <c r="J157" s="68"/>
      <c r="K157" s="68"/>
      <c r="L157" s="68"/>
    </row>
    <row r="158" spans="1:12" ht="12.75">
      <c r="A158" s="68"/>
      <c r="B158" s="68"/>
      <c r="C158" s="68"/>
      <c r="D158" s="68"/>
      <c r="E158" s="422"/>
      <c r="F158" s="68"/>
      <c r="G158" s="68"/>
      <c r="H158" s="68"/>
      <c r="I158" s="68"/>
      <c r="J158" s="68"/>
      <c r="K158" s="68"/>
      <c r="L158" s="68"/>
    </row>
    <row r="159" spans="1:12" ht="12.75">
      <c r="A159" s="68"/>
      <c r="B159" s="68"/>
      <c r="C159" s="68"/>
      <c r="D159" s="68"/>
      <c r="E159" s="422"/>
      <c r="F159" s="68"/>
      <c r="G159" s="68"/>
      <c r="H159" s="68"/>
      <c r="I159" s="68"/>
      <c r="J159" s="68"/>
      <c r="K159" s="68"/>
      <c r="L159" s="68"/>
    </row>
    <row r="160" spans="1:12" ht="12.75">
      <c r="A160" s="68"/>
      <c r="B160" s="68"/>
      <c r="C160" s="68"/>
      <c r="D160" s="68"/>
      <c r="E160" s="422"/>
      <c r="F160" s="68"/>
      <c r="G160" s="68"/>
      <c r="H160" s="68"/>
      <c r="I160" s="68"/>
      <c r="J160" s="68"/>
      <c r="K160" s="68"/>
      <c r="L160" s="68"/>
    </row>
    <row r="161" spans="1:12" ht="12.75">
      <c r="A161" s="68"/>
      <c r="B161" s="68"/>
      <c r="C161" s="68"/>
      <c r="D161" s="68"/>
      <c r="E161" s="422"/>
      <c r="F161" s="68"/>
      <c r="G161" s="68"/>
      <c r="H161" s="68"/>
      <c r="I161" s="68"/>
      <c r="J161" s="68"/>
      <c r="K161" s="68"/>
      <c r="L161" s="68"/>
    </row>
    <row r="162" spans="1:12" ht="12.75">
      <c r="A162" s="68"/>
      <c r="B162" s="68"/>
      <c r="C162" s="68"/>
      <c r="D162" s="68"/>
      <c r="E162" s="422"/>
      <c r="F162" s="68"/>
      <c r="G162" s="68"/>
      <c r="H162" s="68"/>
      <c r="I162" s="68"/>
      <c r="J162" s="68"/>
      <c r="K162" s="68"/>
      <c r="L162" s="68"/>
    </row>
    <row r="163" spans="1:12" ht="12.75">
      <c r="A163" s="68"/>
      <c r="B163" s="68"/>
      <c r="C163" s="68"/>
      <c r="D163" s="68"/>
      <c r="E163" s="422"/>
      <c r="F163" s="68"/>
      <c r="G163" s="68"/>
      <c r="H163" s="68"/>
      <c r="I163" s="68"/>
      <c r="J163" s="68"/>
      <c r="K163" s="68"/>
      <c r="L163" s="68"/>
    </row>
    <row r="164" spans="1:12" ht="12.75">
      <c r="A164" s="68"/>
      <c r="B164" s="68"/>
      <c r="C164" s="68"/>
      <c r="D164" s="68"/>
      <c r="E164" s="422"/>
      <c r="F164" s="68"/>
      <c r="G164" s="68"/>
      <c r="H164" s="68"/>
      <c r="I164" s="68"/>
      <c r="J164" s="68"/>
      <c r="K164" s="68"/>
      <c r="L164" s="68"/>
    </row>
    <row r="165" spans="1:12" ht="12.75">
      <c r="A165" s="68"/>
      <c r="B165" s="68"/>
      <c r="C165" s="68"/>
      <c r="D165" s="68"/>
      <c r="E165" s="422"/>
      <c r="F165" s="68"/>
      <c r="G165" s="68"/>
      <c r="H165" s="68"/>
      <c r="I165" s="68"/>
      <c r="J165" s="68"/>
      <c r="K165" s="68"/>
      <c r="L165" s="68"/>
    </row>
    <row r="166" spans="1:12" ht="12.75">
      <c r="A166" s="68"/>
      <c r="B166" s="68"/>
      <c r="C166" s="68"/>
      <c r="D166" s="68"/>
      <c r="E166" s="422"/>
      <c r="F166" s="68"/>
      <c r="G166" s="68"/>
      <c r="H166" s="68"/>
      <c r="I166" s="68"/>
      <c r="J166" s="68"/>
      <c r="K166" s="68"/>
      <c r="L166" s="68"/>
    </row>
    <row r="167" spans="1:12" ht="12.75">
      <c r="A167" s="68"/>
      <c r="B167" s="68"/>
      <c r="C167" s="68"/>
      <c r="D167" s="68"/>
      <c r="E167" s="422"/>
      <c r="F167" s="68"/>
      <c r="G167" s="68"/>
      <c r="H167" s="68"/>
      <c r="I167" s="68"/>
      <c r="J167" s="68"/>
      <c r="K167" s="68"/>
      <c r="L167" s="68"/>
    </row>
    <row r="168" spans="1:12" ht="12.75">
      <c r="A168" s="68"/>
      <c r="B168" s="68"/>
      <c r="C168" s="68"/>
      <c r="D168" s="68"/>
      <c r="E168" s="422"/>
      <c r="F168" s="68"/>
      <c r="G168" s="68"/>
      <c r="H168" s="68"/>
      <c r="I168" s="68"/>
      <c r="J168" s="68"/>
      <c r="K168" s="68"/>
      <c r="L168" s="68"/>
    </row>
    <row r="169" spans="1:12" ht="12.75">
      <c r="A169" s="68"/>
      <c r="B169" s="68"/>
      <c r="C169" s="68"/>
      <c r="D169" s="68"/>
      <c r="E169" s="422"/>
      <c r="F169" s="68"/>
      <c r="G169" s="68"/>
      <c r="H169" s="68"/>
      <c r="I169" s="68"/>
      <c r="J169" s="68"/>
      <c r="K169" s="68"/>
      <c r="L169" s="68"/>
    </row>
    <row r="170" spans="1:12" ht="12.75">
      <c r="A170" s="68"/>
      <c r="B170" s="68"/>
      <c r="C170" s="68"/>
      <c r="D170" s="68"/>
      <c r="E170" s="422"/>
      <c r="F170" s="68"/>
      <c r="G170" s="68"/>
      <c r="H170" s="68"/>
      <c r="I170" s="68"/>
      <c r="J170" s="68"/>
      <c r="K170" s="68"/>
      <c r="L170" s="68"/>
    </row>
    <row r="171" spans="1:12" ht="12.75">
      <c r="A171" s="68"/>
      <c r="B171" s="68"/>
      <c r="C171" s="68"/>
      <c r="D171" s="68"/>
      <c r="E171" s="422"/>
      <c r="F171" s="68"/>
      <c r="G171" s="68"/>
      <c r="H171" s="68"/>
      <c r="I171" s="68"/>
      <c r="J171" s="68"/>
      <c r="K171" s="68"/>
      <c r="L171" s="68"/>
    </row>
    <row r="172" spans="1:12" ht="12.75">
      <c r="A172" s="68"/>
      <c r="B172" s="68"/>
      <c r="C172" s="68"/>
      <c r="D172" s="68"/>
      <c r="E172" s="422"/>
      <c r="F172" s="68"/>
      <c r="G172" s="68"/>
      <c r="H172" s="68"/>
      <c r="I172" s="68"/>
      <c r="J172" s="68"/>
      <c r="K172" s="68"/>
      <c r="L172" s="68"/>
    </row>
    <row r="173" spans="1:12" ht="12.75">
      <c r="A173" s="68"/>
      <c r="B173" s="68"/>
      <c r="C173" s="68"/>
      <c r="D173" s="68"/>
      <c r="E173" s="422"/>
      <c r="F173" s="68"/>
      <c r="G173" s="68"/>
      <c r="H173" s="68"/>
      <c r="I173" s="68"/>
      <c r="J173" s="68"/>
      <c r="K173" s="68"/>
      <c r="L173" s="68"/>
    </row>
    <row r="174" spans="1:12" ht="12.75">
      <c r="A174" s="68"/>
      <c r="B174" s="68"/>
      <c r="C174" s="68"/>
      <c r="D174" s="68"/>
      <c r="E174" s="422"/>
      <c r="F174" s="68"/>
      <c r="G174" s="68"/>
      <c r="H174" s="68"/>
      <c r="I174" s="68"/>
      <c r="J174" s="68"/>
      <c r="K174" s="68"/>
      <c r="L174" s="68"/>
    </row>
    <row r="175" spans="1:12" ht="12.75">
      <c r="A175" s="68"/>
      <c r="B175" s="68"/>
      <c r="C175" s="68"/>
      <c r="D175" s="68"/>
      <c r="E175" s="422"/>
      <c r="F175" s="68"/>
      <c r="G175" s="68"/>
      <c r="H175" s="68"/>
      <c r="I175" s="68"/>
      <c r="J175" s="68"/>
      <c r="K175" s="68"/>
      <c r="L175" s="68"/>
    </row>
    <row r="176" spans="1:12" ht="12.75">
      <c r="A176" s="68"/>
      <c r="B176" s="68"/>
      <c r="C176" s="68"/>
      <c r="D176" s="68"/>
      <c r="E176" s="422"/>
      <c r="F176" s="68"/>
      <c r="G176" s="68"/>
      <c r="H176" s="68"/>
      <c r="I176" s="68"/>
      <c r="J176" s="68"/>
      <c r="K176" s="68"/>
      <c r="L176" s="68"/>
    </row>
    <row r="177" spans="1:12" ht="12.75">
      <c r="A177" s="68"/>
      <c r="B177" s="68"/>
      <c r="C177" s="68"/>
      <c r="D177" s="68"/>
      <c r="E177" s="422"/>
      <c r="F177" s="68"/>
      <c r="G177" s="68"/>
      <c r="H177" s="68"/>
      <c r="I177" s="68"/>
      <c r="J177" s="68"/>
      <c r="K177" s="68"/>
      <c r="L177" s="68"/>
    </row>
    <row r="178" spans="1:12" ht="12.75">
      <c r="A178" s="68"/>
      <c r="B178" s="68"/>
      <c r="C178" s="68"/>
      <c r="D178" s="68"/>
      <c r="E178" s="422"/>
      <c r="F178" s="68"/>
      <c r="G178" s="68"/>
      <c r="H178" s="68"/>
      <c r="I178" s="68"/>
      <c r="J178" s="68"/>
      <c r="K178" s="68"/>
      <c r="L178" s="68"/>
    </row>
    <row r="179" spans="1:12" ht="12.75">
      <c r="A179" s="68"/>
      <c r="B179" s="68"/>
      <c r="C179" s="68"/>
      <c r="D179" s="68"/>
      <c r="E179" s="422"/>
      <c r="F179" s="68"/>
      <c r="G179" s="68"/>
      <c r="H179" s="68"/>
      <c r="I179" s="68"/>
      <c r="J179" s="68"/>
      <c r="K179" s="68"/>
      <c r="L179" s="68"/>
    </row>
    <row r="180" spans="1:12" ht="12.75">
      <c r="A180" s="68"/>
      <c r="B180" s="68"/>
      <c r="C180" s="68"/>
      <c r="D180" s="68"/>
      <c r="E180" s="422"/>
      <c r="F180" s="68"/>
      <c r="G180" s="68"/>
      <c r="H180" s="68"/>
      <c r="I180" s="68"/>
      <c r="J180" s="68"/>
      <c r="K180" s="68"/>
      <c r="L180" s="68"/>
    </row>
    <row r="181" spans="1:12" ht="12.75">
      <c r="A181" s="68"/>
      <c r="B181" s="68"/>
      <c r="C181" s="68"/>
      <c r="D181" s="68"/>
      <c r="E181" s="422"/>
      <c r="F181" s="68"/>
      <c r="G181" s="68"/>
      <c r="H181" s="68"/>
      <c r="I181" s="68"/>
      <c r="J181" s="68"/>
      <c r="K181" s="68"/>
      <c r="L181" s="68"/>
    </row>
    <row r="182" spans="1:12" ht="12.75">
      <c r="A182" s="68"/>
      <c r="B182" s="68"/>
      <c r="C182" s="68"/>
      <c r="D182" s="68"/>
      <c r="E182" s="422"/>
      <c r="F182" s="68"/>
      <c r="G182" s="68"/>
      <c r="H182" s="68"/>
      <c r="I182" s="68"/>
      <c r="J182" s="68"/>
      <c r="K182" s="68"/>
      <c r="L182" s="68"/>
    </row>
    <row r="183" spans="1:12" ht="12.75">
      <c r="A183" s="68"/>
      <c r="B183" s="68"/>
      <c r="C183" s="68"/>
      <c r="D183" s="68"/>
      <c r="E183" s="422"/>
      <c r="F183" s="68"/>
      <c r="G183" s="68"/>
      <c r="H183" s="68"/>
      <c r="I183" s="68"/>
      <c r="J183" s="68"/>
      <c r="K183" s="68"/>
      <c r="L183" s="68"/>
    </row>
    <row r="184" spans="1:12" ht="12.75">
      <c r="A184" s="68"/>
      <c r="B184" s="68"/>
      <c r="C184" s="68"/>
      <c r="D184" s="68"/>
      <c r="E184" s="422"/>
      <c r="F184" s="68"/>
      <c r="G184" s="68"/>
      <c r="H184" s="68"/>
      <c r="I184" s="68"/>
      <c r="J184" s="68"/>
      <c r="K184" s="68"/>
      <c r="L184" s="68"/>
    </row>
    <row r="185" spans="1:12" ht="12.75">
      <c r="A185" s="68"/>
      <c r="B185" s="68"/>
      <c r="C185" s="68"/>
      <c r="D185" s="68"/>
      <c r="E185" s="422"/>
      <c r="F185" s="68"/>
      <c r="G185" s="68"/>
      <c r="H185" s="68"/>
      <c r="I185" s="68"/>
      <c r="J185" s="68"/>
      <c r="K185" s="68"/>
      <c r="L185" s="68"/>
    </row>
    <row r="186" spans="1:12" ht="12.75">
      <c r="A186" s="68"/>
      <c r="B186" s="68"/>
      <c r="C186" s="68"/>
      <c r="D186" s="68"/>
      <c r="E186" s="422"/>
      <c r="F186" s="68"/>
      <c r="G186" s="68"/>
      <c r="H186" s="68"/>
      <c r="I186" s="68"/>
      <c r="J186" s="68"/>
      <c r="K186" s="68"/>
      <c r="L186" s="68"/>
    </row>
    <row r="187" spans="1:12" ht="12.75">
      <c r="A187" s="68"/>
      <c r="B187" s="68"/>
      <c r="C187" s="68"/>
      <c r="D187" s="68"/>
      <c r="E187" s="422"/>
      <c r="F187" s="68"/>
      <c r="G187" s="68"/>
      <c r="H187" s="68"/>
      <c r="I187" s="68"/>
      <c r="J187" s="68"/>
      <c r="K187" s="68"/>
      <c r="L187" s="68"/>
    </row>
    <row r="188" spans="1:12" ht="12.75">
      <c r="A188" s="68"/>
      <c r="B188" s="68"/>
      <c r="C188" s="68"/>
      <c r="D188" s="68"/>
      <c r="E188" s="422"/>
      <c r="F188" s="68"/>
      <c r="G188" s="68"/>
      <c r="H188" s="68"/>
      <c r="I188" s="68"/>
      <c r="J188" s="68"/>
      <c r="K188" s="68"/>
      <c r="L188" s="68"/>
    </row>
    <row r="189" spans="1:12" ht="12.75">
      <c r="A189" s="68"/>
      <c r="B189" s="68"/>
      <c r="C189" s="68"/>
      <c r="D189" s="68"/>
      <c r="E189" s="422"/>
      <c r="F189" s="68"/>
      <c r="G189" s="68"/>
      <c r="H189" s="68"/>
      <c r="I189" s="68"/>
      <c r="J189" s="68"/>
      <c r="K189" s="68"/>
      <c r="L189" s="68"/>
    </row>
    <row r="190" spans="1:12" ht="12.75">
      <c r="A190" s="68"/>
      <c r="B190" s="68"/>
      <c r="C190" s="68"/>
      <c r="D190" s="68"/>
      <c r="E190" s="422"/>
      <c r="F190" s="68"/>
      <c r="G190" s="68"/>
      <c r="H190" s="68"/>
      <c r="I190" s="68"/>
      <c r="J190" s="68"/>
      <c r="K190" s="68"/>
      <c r="L190" s="68"/>
    </row>
    <row r="191" spans="1:12" ht="12.75">
      <c r="A191" s="68"/>
      <c r="B191" s="68"/>
      <c r="C191" s="68"/>
      <c r="D191" s="68"/>
      <c r="E191" s="422"/>
      <c r="F191" s="68"/>
      <c r="G191" s="68"/>
      <c r="H191" s="68"/>
      <c r="I191" s="68"/>
      <c r="J191" s="68"/>
      <c r="K191" s="68"/>
      <c r="L191" s="68"/>
    </row>
    <row r="192" spans="1:12" ht="12.75">
      <c r="A192" s="68"/>
      <c r="B192" s="68"/>
      <c r="C192" s="68"/>
      <c r="D192" s="68"/>
      <c r="E192" s="422"/>
      <c r="F192" s="68"/>
      <c r="G192" s="68"/>
      <c r="H192" s="68"/>
      <c r="I192" s="68"/>
      <c r="J192" s="68"/>
      <c r="K192" s="68"/>
      <c r="L192" s="68"/>
    </row>
    <row r="193" spans="1:12" ht="12.75">
      <c r="A193" s="68"/>
      <c r="B193" s="68"/>
      <c r="C193" s="68"/>
      <c r="D193" s="68"/>
      <c r="E193" s="422"/>
      <c r="F193" s="68"/>
      <c r="G193" s="68"/>
      <c r="H193" s="68"/>
      <c r="I193" s="68"/>
      <c r="J193" s="68"/>
      <c r="K193" s="68"/>
      <c r="L193" s="68"/>
    </row>
    <row r="194" spans="1:12" ht="12.75">
      <c r="A194" s="68"/>
      <c r="B194" s="68"/>
      <c r="C194" s="68"/>
      <c r="D194" s="68"/>
      <c r="E194" s="422"/>
      <c r="F194" s="68"/>
      <c r="G194" s="68"/>
      <c r="H194" s="68"/>
      <c r="I194" s="68"/>
      <c r="J194" s="68"/>
      <c r="K194" s="68"/>
      <c r="L194" s="68"/>
    </row>
    <row r="195" spans="1:12" ht="12.75">
      <c r="A195" s="68"/>
      <c r="B195" s="68"/>
      <c r="C195" s="68"/>
      <c r="D195" s="68"/>
      <c r="E195" s="422"/>
      <c r="F195" s="68"/>
      <c r="G195" s="68"/>
      <c r="H195" s="68"/>
      <c r="I195" s="68"/>
      <c r="J195" s="68"/>
      <c r="K195" s="68"/>
      <c r="L195" s="68"/>
    </row>
    <row r="196" spans="1:12" ht="12.75">
      <c r="A196" s="68"/>
      <c r="B196" s="68"/>
      <c r="C196" s="68"/>
      <c r="D196" s="68"/>
      <c r="E196" s="422"/>
      <c r="F196" s="68"/>
      <c r="G196" s="68"/>
      <c r="H196" s="68"/>
      <c r="I196" s="68"/>
      <c r="J196" s="68"/>
      <c r="K196" s="68"/>
      <c r="L196" s="68"/>
    </row>
    <row r="197" spans="1:12" ht="12.75">
      <c r="A197" s="68"/>
      <c r="B197" s="68"/>
      <c r="C197" s="68"/>
      <c r="D197" s="68"/>
      <c r="E197" s="422"/>
      <c r="F197" s="68"/>
      <c r="G197" s="68"/>
      <c r="H197" s="68"/>
      <c r="I197" s="68"/>
      <c r="J197" s="68"/>
      <c r="K197" s="68"/>
      <c r="L197" s="68"/>
    </row>
    <row r="198" spans="1:12" ht="12.75">
      <c r="A198" s="68"/>
      <c r="B198" s="68"/>
      <c r="C198" s="68"/>
      <c r="D198" s="68"/>
      <c r="E198" s="422"/>
      <c r="F198" s="68"/>
      <c r="G198" s="68"/>
      <c r="H198" s="68"/>
      <c r="I198" s="68"/>
      <c r="J198" s="68"/>
      <c r="K198" s="68"/>
      <c r="L198" s="68"/>
    </row>
    <row r="199" spans="1:12" ht="12.75">
      <c r="A199" s="68"/>
      <c r="B199" s="68"/>
      <c r="C199" s="68"/>
      <c r="D199" s="68"/>
      <c r="E199" s="422"/>
      <c r="F199" s="68"/>
      <c r="G199" s="68"/>
      <c r="H199" s="68"/>
      <c r="I199" s="68"/>
      <c r="J199" s="68"/>
      <c r="K199" s="68"/>
      <c r="L199" s="68"/>
    </row>
    <row r="200" spans="1:12" ht="12.75">
      <c r="A200" s="68"/>
      <c r="B200" s="68"/>
      <c r="C200" s="68"/>
      <c r="D200" s="68"/>
      <c r="E200" s="422"/>
      <c r="F200" s="68"/>
      <c r="G200" s="68"/>
      <c r="H200" s="68"/>
      <c r="I200" s="68"/>
      <c r="J200" s="68"/>
      <c r="K200" s="68"/>
      <c r="L200" s="68"/>
    </row>
    <row r="201" spans="1:12" ht="12.75">
      <c r="A201" s="68"/>
      <c r="B201" s="68"/>
      <c r="C201" s="68"/>
      <c r="D201" s="68"/>
      <c r="E201" s="422"/>
      <c r="F201" s="68"/>
      <c r="G201" s="68"/>
      <c r="H201" s="68"/>
      <c r="I201" s="68"/>
      <c r="J201" s="68"/>
      <c r="K201" s="68"/>
      <c r="L201" s="68"/>
    </row>
    <row r="202" spans="1:12" ht="12.75">
      <c r="A202" s="68"/>
      <c r="B202" s="68"/>
      <c r="C202" s="68"/>
      <c r="D202" s="68"/>
      <c r="E202" s="422"/>
      <c r="F202" s="68"/>
      <c r="G202" s="68"/>
      <c r="H202" s="68"/>
      <c r="I202" s="68"/>
      <c r="J202" s="68"/>
      <c r="K202" s="68"/>
      <c r="L202" s="68"/>
    </row>
    <row r="203" spans="1:12" ht="12.75">
      <c r="A203" s="68"/>
      <c r="B203" s="68"/>
      <c r="C203" s="68"/>
      <c r="D203" s="68"/>
      <c r="E203" s="422"/>
      <c r="F203" s="68"/>
      <c r="G203" s="68"/>
      <c r="H203" s="68"/>
      <c r="I203" s="68"/>
      <c r="J203" s="68"/>
      <c r="K203" s="68"/>
      <c r="L203" s="68"/>
    </row>
    <row r="204" spans="1:12" ht="12.75">
      <c r="A204" s="68"/>
      <c r="B204" s="68"/>
      <c r="C204" s="68"/>
      <c r="D204" s="68"/>
      <c r="E204" s="422"/>
      <c r="F204" s="68"/>
      <c r="G204" s="68"/>
      <c r="H204" s="68"/>
      <c r="I204" s="68"/>
      <c r="J204" s="68"/>
      <c r="K204" s="68"/>
      <c r="L204" s="68"/>
    </row>
    <row r="205" spans="1:12" ht="12.75">
      <c r="A205" s="68"/>
      <c r="B205" s="68"/>
      <c r="C205" s="68"/>
      <c r="D205" s="68"/>
      <c r="E205" s="422"/>
      <c r="F205" s="68"/>
      <c r="G205" s="68"/>
      <c r="H205" s="68"/>
      <c r="I205" s="68"/>
      <c r="J205" s="68"/>
      <c r="K205" s="68"/>
      <c r="L205" s="68"/>
    </row>
    <row r="206" spans="1:12" ht="12.75">
      <c r="A206" s="68"/>
      <c r="B206" s="68"/>
      <c r="C206" s="68"/>
      <c r="D206" s="68"/>
      <c r="E206" s="422"/>
      <c r="F206" s="68"/>
      <c r="G206" s="68"/>
      <c r="H206" s="68"/>
      <c r="I206" s="68"/>
      <c r="J206" s="68"/>
      <c r="K206" s="68"/>
      <c r="L206" s="68"/>
    </row>
    <row r="207" spans="1:12" ht="12.75">
      <c r="A207" s="68"/>
      <c r="B207" s="68"/>
      <c r="C207" s="68"/>
      <c r="D207" s="68"/>
      <c r="E207" s="422"/>
      <c r="F207" s="68"/>
      <c r="G207" s="68"/>
      <c r="H207" s="68"/>
      <c r="I207" s="68"/>
      <c r="J207" s="68"/>
      <c r="K207" s="68"/>
      <c r="L207" s="68"/>
    </row>
    <row r="208" spans="1:12" ht="12.75">
      <c r="A208" s="68"/>
      <c r="B208" s="68"/>
      <c r="C208" s="68"/>
      <c r="D208" s="68"/>
      <c r="E208" s="422"/>
      <c r="F208" s="68"/>
      <c r="G208" s="68"/>
      <c r="H208" s="68"/>
      <c r="I208" s="68"/>
      <c r="J208" s="68"/>
      <c r="K208" s="68"/>
      <c r="L208" s="68"/>
    </row>
    <row r="209" spans="1:12" ht="12.75">
      <c r="A209" s="68"/>
      <c r="B209" s="68"/>
      <c r="C209" s="68"/>
      <c r="D209" s="68"/>
      <c r="E209" s="422"/>
      <c r="F209" s="68"/>
      <c r="G209" s="68"/>
      <c r="H209" s="68"/>
      <c r="I209" s="68"/>
      <c r="J209" s="68"/>
      <c r="K209" s="68"/>
      <c r="L209" s="68"/>
    </row>
    <row r="210" spans="1:12" ht="12.75">
      <c r="A210" s="68"/>
      <c r="B210" s="68"/>
      <c r="C210" s="68"/>
      <c r="D210" s="68"/>
      <c r="E210" s="422"/>
      <c r="F210" s="68"/>
      <c r="G210" s="68"/>
      <c r="H210" s="68"/>
      <c r="I210" s="68"/>
      <c r="J210" s="68"/>
      <c r="K210" s="68"/>
      <c r="L210" s="68"/>
    </row>
    <row r="211" spans="1:12" ht="12.75">
      <c r="A211" s="68"/>
      <c r="B211" s="68"/>
      <c r="C211" s="68"/>
      <c r="D211" s="68"/>
      <c r="E211" s="422"/>
      <c r="F211" s="68"/>
      <c r="G211" s="68"/>
      <c r="H211" s="68"/>
      <c r="I211" s="68"/>
      <c r="J211" s="68"/>
      <c r="K211" s="68"/>
      <c r="L211" s="68"/>
    </row>
    <row r="212" spans="1:12" ht="12.75">
      <c r="A212" s="68"/>
      <c r="B212" s="68"/>
      <c r="C212" s="68"/>
      <c r="D212" s="68"/>
      <c r="E212" s="422"/>
      <c r="F212" s="68"/>
      <c r="G212" s="68"/>
      <c r="H212" s="68"/>
      <c r="I212" s="68"/>
      <c r="J212" s="68"/>
      <c r="K212" s="68"/>
      <c r="L212" s="68"/>
    </row>
    <row r="213" spans="1:12" ht="12.75">
      <c r="A213" s="68"/>
      <c r="B213" s="68"/>
      <c r="C213" s="68"/>
      <c r="D213" s="68"/>
      <c r="E213" s="422"/>
      <c r="F213" s="68"/>
      <c r="G213" s="68"/>
      <c r="H213" s="68"/>
      <c r="I213" s="68"/>
      <c r="J213" s="68"/>
      <c r="K213" s="68"/>
      <c r="L213" s="68"/>
    </row>
    <row r="214" spans="1:12" ht="12.75">
      <c r="A214" s="68"/>
      <c r="B214" s="68"/>
      <c r="C214" s="68"/>
      <c r="D214" s="68"/>
      <c r="E214" s="422"/>
      <c r="F214" s="68"/>
      <c r="G214" s="68"/>
      <c r="H214" s="68"/>
      <c r="I214" s="68"/>
      <c r="J214" s="68"/>
      <c r="K214" s="68"/>
      <c r="L214" s="68"/>
    </row>
    <row r="215" spans="1:12" ht="12.75">
      <c r="A215" s="68"/>
      <c r="B215" s="68"/>
      <c r="C215" s="68"/>
      <c r="D215" s="68"/>
      <c r="E215" s="422"/>
      <c r="F215" s="68"/>
      <c r="G215" s="68"/>
      <c r="H215" s="68"/>
      <c r="I215" s="68"/>
      <c r="J215" s="68"/>
      <c r="K215" s="68"/>
      <c r="L215" s="68"/>
    </row>
    <row r="216" spans="1:12" ht="12.75">
      <c r="A216" s="68"/>
      <c r="B216" s="68"/>
      <c r="C216" s="68"/>
      <c r="D216" s="68"/>
      <c r="E216" s="422"/>
      <c r="F216" s="68"/>
      <c r="G216" s="68"/>
      <c r="H216" s="68"/>
      <c r="I216" s="68"/>
      <c r="J216" s="68"/>
      <c r="K216" s="68"/>
      <c r="L216" s="68"/>
    </row>
    <row r="217" spans="1:12" ht="12.75">
      <c r="A217" s="68"/>
      <c r="B217" s="68"/>
      <c r="C217" s="68"/>
      <c r="D217" s="68"/>
      <c r="E217" s="422"/>
      <c r="F217" s="68"/>
      <c r="G217" s="68"/>
      <c r="H217" s="68"/>
      <c r="I217" s="68"/>
      <c r="J217" s="68"/>
      <c r="K217" s="68"/>
      <c r="L217" s="68"/>
    </row>
    <row r="218" spans="1:12" ht="12.75">
      <c r="A218" s="68"/>
      <c r="B218" s="68"/>
      <c r="C218" s="68"/>
      <c r="D218" s="68"/>
      <c r="E218" s="422"/>
      <c r="F218" s="68"/>
      <c r="G218" s="68"/>
      <c r="H218" s="68"/>
      <c r="I218" s="68"/>
      <c r="J218" s="68"/>
      <c r="K218" s="68"/>
      <c r="L218" s="68"/>
    </row>
    <row r="219" spans="1:12" ht="12.75">
      <c r="A219" s="68"/>
      <c r="B219" s="68"/>
      <c r="C219" s="68"/>
      <c r="D219" s="68"/>
      <c r="E219" s="422"/>
      <c r="F219" s="68"/>
      <c r="G219" s="68"/>
      <c r="H219" s="68"/>
      <c r="I219" s="68"/>
      <c r="J219" s="68"/>
      <c r="K219" s="68"/>
      <c r="L219" s="68"/>
    </row>
    <row r="220" spans="1:12" ht="12.75">
      <c r="A220" s="68"/>
      <c r="B220" s="68"/>
      <c r="C220" s="68"/>
      <c r="D220" s="68"/>
      <c r="E220" s="422"/>
      <c r="F220" s="68"/>
      <c r="G220" s="68"/>
      <c r="H220" s="68"/>
      <c r="I220" s="68"/>
      <c r="J220" s="68"/>
      <c r="K220" s="68"/>
      <c r="L220" s="68"/>
    </row>
    <row r="221" spans="1:12" ht="12.75">
      <c r="A221" s="68"/>
      <c r="B221" s="68"/>
      <c r="C221" s="68"/>
      <c r="D221" s="68"/>
      <c r="E221" s="422"/>
      <c r="F221" s="68"/>
      <c r="G221" s="68"/>
      <c r="H221" s="68"/>
      <c r="I221" s="68"/>
      <c r="J221" s="68"/>
      <c r="K221" s="68"/>
      <c r="L221" s="68"/>
    </row>
    <row r="222" spans="1:12" ht="12.75">
      <c r="A222" s="68"/>
      <c r="B222" s="68"/>
      <c r="C222" s="68"/>
      <c r="D222" s="68"/>
      <c r="E222" s="422"/>
      <c r="F222" s="68"/>
      <c r="G222" s="68"/>
      <c r="H222" s="68"/>
      <c r="I222" s="68"/>
      <c r="J222" s="68"/>
      <c r="K222" s="68"/>
      <c r="L222" s="68"/>
    </row>
    <row r="223" spans="1:12" ht="12.75">
      <c r="A223" s="68"/>
      <c r="B223" s="68"/>
      <c r="C223" s="68"/>
      <c r="D223" s="68"/>
      <c r="E223" s="422"/>
      <c r="F223" s="68"/>
      <c r="G223" s="68"/>
      <c r="H223" s="68"/>
      <c r="I223" s="68"/>
      <c r="J223" s="68"/>
      <c r="K223" s="68"/>
      <c r="L223" s="68"/>
    </row>
    <row r="224" spans="1:12" ht="12.75">
      <c r="A224" s="68"/>
      <c r="B224" s="68"/>
      <c r="C224" s="68"/>
      <c r="D224" s="68"/>
      <c r="E224" s="422"/>
      <c r="F224" s="68"/>
      <c r="G224" s="68"/>
      <c r="H224" s="68"/>
      <c r="I224" s="68"/>
      <c r="J224" s="68"/>
      <c r="K224" s="68"/>
      <c r="L224" s="68"/>
    </row>
    <row r="225" spans="1:12" ht="12.75">
      <c r="A225" s="68"/>
      <c r="B225" s="68"/>
      <c r="C225" s="68"/>
      <c r="D225" s="68"/>
      <c r="E225" s="422"/>
      <c r="F225" s="68"/>
      <c r="G225" s="68"/>
      <c r="H225" s="68"/>
      <c r="I225" s="68"/>
      <c r="J225" s="68"/>
      <c r="K225" s="68"/>
      <c r="L225" s="68"/>
    </row>
    <row r="226" spans="1:12" ht="12.75">
      <c r="A226" s="68"/>
      <c r="B226" s="68"/>
      <c r="C226" s="68"/>
      <c r="D226" s="68"/>
      <c r="E226" s="422"/>
      <c r="F226" s="68"/>
      <c r="G226" s="68"/>
      <c r="H226" s="68"/>
      <c r="I226" s="68"/>
      <c r="J226" s="68"/>
      <c r="K226" s="68"/>
      <c r="L226" s="68"/>
    </row>
    <row r="227" spans="1:12" ht="12.75">
      <c r="A227" s="68"/>
      <c r="B227" s="68"/>
      <c r="C227" s="68"/>
      <c r="D227" s="68"/>
      <c r="E227" s="422"/>
      <c r="F227" s="68"/>
      <c r="G227" s="68"/>
      <c r="H227" s="68"/>
      <c r="I227" s="68"/>
      <c r="J227" s="68"/>
      <c r="K227" s="68"/>
      <c r="L227" s="68"/>
    </row>
    <row r="228" spans="1:12" ht="12.75">
      <c r="A228" s="68"/>
      <c r="B228" s="68"/>
      <c r="C228" s="68"/>
      <c r="D228" s="68"/>
      <c r="E228" s="422"/>
      <c r="F228" s="68"/>
      <c r="G228" s="68"/>
      <c r="H228" s="68"/>
      <c r="I228" s="68"/>
      <c r="J228" s="68"/>
      <c r="K228" s="68"/>
      <c r="L228" s="68"/>
    </row>
    <row r="229" spans="1:12" ht="12.75">
      <c r="A229" s="68"/>
      <c r="B229" s="68"/>
      <c r="C229" s="68"/>
      <c r="D229" s="68"/>
      <c r="E229" s="422"/>
      <c r="F229" s="68"/>
      <c r="G229" s="68"/>
      <c r="H229" s="68"/>
      <c r="I229" s="68"/>
      <c r="J229" s="68"/>
      <c r="K229" s="68"/>
      <c r="L229" s="68"/>
    </row>
    <row r="230" spans="1:12" ht="12.75">
      <c r="A230" s="68"/>
      <c r="B230" s="68"/>
      <c r="C230" s="68"/>
      <c r="D230" s="68"/>
      <c r="E230" s="422"/>
      <c r="F230" s="68"/>
      <c r="G230" s="68"/>
      <c r="H230" s="68"/>
      <c r="I230" s="68"/>
      <c r="J230" s="68"/>
      <c r="K230" s="68"/>
      <c r="L230" s="68"/>
    </row>
    <row r="231" spans="1:12" ht="12.75">
      <c r="A231" s="68"/>
      <c r="B231" s="68"/>
      <c r="C231" s="68"/>
      <c r="D231" s="68"/>
      <c r="E231" s="422"/>
      <c r="F231" s="68"/>
      <c r="G231" s="68"/>
      <c r="H231" s="68"/>
      <c r="I231" s="68"/>
      <c r="J231" s="68"/>
      <c r="K231" s="68"/>
      <c r="L231" s="68"/>
    </row>
    <row r="232" spans="1:12" ht="12.75">
      <c r="A232" s="68"/>
      <c r="B232" s="68"/>
      <c r="C232" s="68"/>
      <c r="D232" s="68"/>
      <c r="E232" s="422"/>
      <c r="F232" s="68"/>
      <c r="G232" s="68"/>
      <c r="H232" s="68"/>
      <c r="I232" s="68"/>
      <c r="J232" s="68"/>
      <c r="K232" s="68"/>
      <c r="L232" s="68"/>
    </row>
    <row r="233" spans="1:12" ht="12.75">
      <c r="A233" s="68"/>
      <c r="B233" s="68"/>
      <c r="C233" s="68"/>
      <c r="D233" s="68"/>
      <c r="E233" s="422"/>
      <c r="F233" s="68"/>
      <c r="G233" s="68"/>
      <c r="H233" s="68"/>
      <c r="I233" s="68"/>
      <c r="J233" s="68"/>
      <c r="K233" s="68"/>
      <c r="L233" s="68"/>
    </row>
    <row r="234" spans="1:12" ht="12.75">
      <c r="A234" s="68"/>
      <c r="B234" s="68"/>
      <c r="C234" s="68"/>
      <c r="D234" s="68"/>
      <c r="E234" s="422"/>
      <c r="F234" s="68"/>
      <c r="G234" s="68"/>
      <c r="H234" s="68"/>
      <c r="I234" s="68"/>
      <c r="J234" s="68"/>
      <c r="K234" s="68"/>
      <c r="L234" s="68"/>
    </row>
    <row r="235" spans="1:12" ht="12.75">
      <c r="A235" s="68"/>
      <c r="B235" s="68"/>
      <c r="C235" s="68"/>
      <c r="D235" s="68"/>
      <c r="E235" s="422"/>
      <c r="F235" s="68"/>
      <c r="G235" s="68"/>
      <c r="H235" s="68"/>
      <c r="I235" s="68"/>
      <c r="J235" s="68"/>
      <c r="K235" s="68"/>
      <c r="L235" s="68"/>
    </row>
    <row r="236" spans="1:12" ht="12.75">
      <c r="A236" s="68"/>
      <c r="B236" s="68"/>
      <c r="C236" s="68"/>
      <c r="D236" s="68"/>
      <c r="E236" s="422"/>
      <c r="F236" s="68"/>
      <c r="G236" s="68"/>
      <c r="H236" s="68"/>
      <c r="I236" s="68"/>
      <c r="J236" s="68"/>
      <c r="K236" s="68"/>
      <c r="L236" s="68"/>
    </row>
    <row r="237" spans="1:12" ht="12.75">
      <c r="A237" s="68"/>
      <c r="B237" s="68"/>
      <c r="C237" s="68"/>
      <c r="D237" s="68"/>
      <c r="E237" s="422"/>
      <c r="F237" s="68"/>
      <c r="G237" s="68"/>
      <c r="H237" s="68"/>
      <c r="I237" s="68"/>
      <c r="J237" s="68"/>
      <c r="K237" s="68"/>
      <c r="L237" s="68"/>
    </row>
    <row r="238" spans="1:12" ht="12.75">
      <c r="A238" s="68"/>
      <c r="B238" s="68"/>
      <c r="C238" s="68"/>
      <c r="D238" s="68"/>
      <c r="E238" s="422"/>
      <c r="F238" s="68"/>
      <c r="G238" s="68"/>
      <c r="H238" s="68"/>
      <c r="I238" s="68"/>
      <c r="J238" s="68"/>
      <c r="K238" s="68"/>
      <c r="L238" s="68"/>
    </row>
    <row r="239" spans="1:12" ht="12.75">
      <c r="A239" s="68"/>
      <c r="B239" s="68"/>
      <c r="C239" s="68"/>
      <c r="D239" s="68"/>
      <c r="E239" s="422"/>
      <c r="F239" s="68"/>
      <c r="G239" s="68"/>
      <c r="H239" s="68"/>
      <c r="I239" s="68"/>
      <c r="J239" s="68"/>
      <c r="K239" s="68"/>
      <c r="L239" s="68"/>
    </row>
    <row r="240" spans="1:12" ht="12.75">
      <c r="A240" s="68"/>
      <c r="B240" s="68"/>
      <c r="C240" s="68"/>
      <c r="D240" s="68"/>
      <c r="E240" s="422"/>
      <c r="F240" s="68"/>
      <c r="G240" s="68"/>
      <c r="H240" s="68"/>
      <c r="I240" s="68"/>
      <c r="J240" s="68"/>
      <c r="K240" s="68"/>
      <c r="L240" s="68"/>
    </row>
    <row r="241" spans="1:12" ht="12.75">
      <c r="A241" s="68"/>
      <c r="B241" s="68"/>
      <c r="C241" s="68"/>
      <c r="D241" s="68"/>
      <c r="E241" s="422"/>
      <c r="F241" s="68"/>
      <c r="G241" s="68"/>
      <c r="H241" s="68"/>
      <c r="I241" s="68"/>
      <c r="J241" s="68"/>
      <c r="K241" s="68"/>
      <c r="L241" s="68"/>
    </row>
    <row r="242" spans="1:12" ht="12.75">
      <c r="A242" s="68"/>
      <c r="B242" s="68"/>
      <c r="C242" s="68"/>
      <c r="D242" s="68"/>
      <c r="E242" s="422"/>
      <c r="F242" s="68"/>
      <c r="G242" s="68"/>
      <c r="H242" s="68"/>
      <c r="I242" s="68"/>
      <c r="J242" s="68"/>
      <c r="K242" s="68"/>
      <c r="L242" s="68"/>
    </row>
    <row r="243" spans="1:12" ht="12.75">
      <c r="A243" s="68"/>
      <c r="B243" s="68"/>
      <c r="C243" s="68"/>
      <c r="D243" s="68"/>
      <c r="E243" s="422"/>
      <c r="F243" s="68"/>
      <c r="G243" s="68"/>
      <c r="H243" s="68"/>
      <c r="I243" s="68"/>
      <c r="J243" s="68"/>
      <c r="K243" s="68"/>
      <c r="L243" s="68"/>
    </row>
    <row r="244" spans="1:12" ht="12.75">
      <c r="A244" s="68"/>
      <c r="B244" s="68"/>
      <c r="C244" s="68"/>
      <c r="D244" s="68"/>
      <c r="E244" s="422"/>
      <c r="F244" s="68"/>
      <c r="G244" s="68"/>
      <c r="H244" s="68"/>
      <c r="I244" s="68"/>
      <c r="J244" s="68"/>
      <c r="K244" s="68"/>
      <c r="L244" s="68"/>
    </row>
    <row r="245" spans="1:12" ht="12.75">
      <c r="A245" s="68"/>
      <c r="B245" s="68"/>
      <c r="C245" s="68"/>
      <c r="D245" s="68"/>
      <c r="E245" s="422"/>
      <c r="F245" s="68"/>
      <c r="G245" s="68"/>
      <c r="H245" s="68"/>
      <c r="I245" s="68"/>
      <c r="J245" s="68"/>
      <c r="K245" s="68"/>
      <c r="L245" s="68"/>
    </row>
    <row r="246" spans="1:12" ht="12.75">
      <c r="A246" s="68"/>
      <c r="B246" s="68"/>
      <c r="C246" s="68"/>
      <c r="D246" s="68"/>
      <c r="E246" s="422"/>
      <c r="F246" s="68"/>
      <c r="G246" s="68"/>
      <c r="H246" s="68"/>
      <c r="I246" s="68"/>
      <c r="J246" s="68"/>
      <c r="K246" s="68"/>
      <c r="L246" s="68"/>
    </row>
    <row r="247" spans="1:12" ht="12.75">
      <c r="A247" s="68"/>
      <c r="B247" s="68"/>
      <c r="C247" s="68"/>
      <c r="D247" s="68"/>
      <c r="E247" s="422"/>
      <c r="F247" s="68"/>
      <c r="G247" s="68"/>
      <c r="H247" s="68"/>
      <c r="I247" s="68"/>
      <c r="J247" s="68"/>
      <c r="K247" s="68"/>
      <c r="L247" s="68"/>
    </row>
    <row r="248" spans="1:12" ht="12.75">
      <c r="A248" s="68"/>
      <c r="B248" s="68"/>
      <c r="C248" s="68"/>
      <c r="D248" s="68"/>
      <c r="E248" s="422"/>
      <c r="F248" s="68"/>
      <c r="G248" s="68"/>
      <c r="H248" s="68"/>
      <c r="I248" s="68"/>
      <c r="J248" s="68"/>
      <c r="K248" s="68"/>
      <c r="L248" s="68"/>
    </row>
    <row r="249" spans="1:12" ht="12.75">
      <c r="A249" s="68"/>
      <c r="B249" s="68"/>
      <c r="C249" s="68"/>
      <c r="D249" s="68"/>
      <c r="E249" s="422"/>
      <c r="F249" s="68"/>
      <c r="G249" s="68"/>
      <c r="H249" s="68"/>
      <c r="I249" s="68"/>
      <c r="J249" s="68"/>
      <c r="K249" s="68"/>
      <c r="L249" s="68"/>
    </row>
    <row r="250" spans="1:12" ht="12.75">
      <c r="A250" s="68"/>
      <c r="B250" s="68"/>
      <c r="C250" s="68"/>
      <c r="D250" s="68"/>
      <c r="E250" s="422"/>
      <c r="F250" s="68"/>
      <c r="G250" s="68"/>
      <c r="H250" s="68"/>
      <c r="I250" s="68"/>
      <c r="J250" s="68"/>
      <c r="K250" s="68"/>
      <c r="L250" s="68"/>
    </row>
    <row r="251" spans="1:12" ht="12.75">
      <c r="A251" s="68"/>
      <c r="B251" s="68"/>
      <c r="C251" s="68"/>
      <c r="D251" s="68"/>
      <c r="E251" s="422"/>
      <c r="F251" s="68"/>
      <c r="G251" s="68"/>
      <c r="H251" s="68"/>
      <c r="I251" s="68"/>
      <c r="J251" s="68"/>
      <c r="K251" s="68"/>
      <c r="L251" s="68"/>
    </row>
    <row r="252" spans="1:12" ht="12.75">
      <c r="A252" s="68"/>
      <c r="B252" s="68"/>
      <c r="C252" s="68"/>
      <c r="D252" s="68"/>
      <c r="E252" s="422"/>
      <c r="F252" s="68"/>
      <c r="G252" s="68"/>
      <c r="H252" s="68"/>
      <c r="I252" s="68"/>
      <c r="J252" s="68"/>
      <c r="K252" s="68"/>
      <c r="L252" s="68"/>
    </row>
    <row r="253" spans="1:12" ht="12.75">
      <c r="A253" s="68"/>
      <c r="B253" s="68"/>
      <c r="C253" s="68"/>
      <c r="D253" s="68"/>
      <c r="E253" s="422"/>
      <c r="F253" s="68"/>
      <c r="G253" s="68"/>
      <c r="H253" s="68"/>
      <c r="I253" s="68"/>
      <c r="J253" s="68"/>
      <c r="K253" s="68"/>
      <c r="L253" s="68"/>
    </row>
    <row r="254" spans="1:12" ht="12.75">
      <c r="A254" s="68"/>
      <c r="B254" s="68"/>
      <c r="C254" s="68"/>
      <c r="D254" s="68"/>
      <c r="E254" s="422"/>
      <c r="F254" s="68"/>
      <c r="G254" s="68"/>
      <c r="H254" s="68"/>
      <c r="I254" s="68"/>
      <c r="J254" s="68"/>
      <c r="K254" s="68"/>
      <c r="L254" s="68"/>
    </row>
    <row r="255" spans="1:12" ht="12.75">
      <c r="A255" s="68"/>
      <c r="B255" s="68"/>
      <c r="C255" s="68"/>
      <c r="D255" s="68"/>
      <c r="E255" s="422"/>
      <c r="F255" s="68"/>
      <c r="G255" s="68"/>
      <c r="H255" s="68"/>
      <c r="I255" s="68"/>
      <c r="J255" s="68"/>
      <c r="K255" s="68"/>
      <c r="L255" s="68"/>
    </row>
    <row r="256" spans="1:12" ht="12.75">
      <c r="A256" s="68"/>
      <c r="B256" s="68"/>
      <c r="C256" s="68"/>
      <c r="D256" s="68"/>
      <c r="E256" s="422"/>
      <c r="F256" s="68"/>
      <c r="G256" s="68"/>
      <c r="H256" s="68"/>
      <c r="I256" s="68"/>
      <c r="J256" s="68"/>
      <c r="K256" s="68"/>
      <c r="L256" s="68"/>
    </row>
    <row r="257" spans="1:12" ht="12.75">
      <c r="A257" s="68"/>
      <c r="B257" s="68"/>
      <c r="C257" s="68"/>
      <c r="D257" s="68"/>
      <c r="E257" s="422"/>
      <c r="F257" s="68"/>
      <c r="G257" s="68"/>
      <c r="H257" s="68"/>
      <c r="I257" s="68"/>
      <c r="J257" s="68"/>
      <c r="K257" s="68"/>
      <c r="L257" s="68"/>
    </row>
    <row r="258" spans="1:12" ht="12.75">
      <c r="A258" s="68"/>
      <c r="B258" s="68"/>
      <c r="C258" s="68"/>
      <c r="D258" s="68"/>
      <c r="E258" s="422"/>
      <c r="F258" s="68"/>
      <c r="G258" s="68"/>
      <c r="H258" s="68"/>
      <c r="I258" s="68"/>
      <c r="J258" s="68"/>
      <c r="K258" s="68"/>
      <c r="L258" s="68"/>
    </row>
    <row r="259" spans="1:12" ht="12.75">
      <c r="A259" s="68"/>
      <c r="B259" s="68"/>
      <c r="C259" s="68"/>
      <c r="D259" s="68"/>
      <c r="E259" s="422"/>
      <c r="F259" s="68"/>
      <c r="G259" s="68"/>
      <c r="H259" s="68"/>
      <c r="I259" s="68"/>
      <c r="J259" s="68"/>
      <c r="K259" s="68"/>
      <c r="L259" s="68"/>
    </row>
    <row r="260" spans="1:12" ht="12.75">
      <c r="A260" s="68"/>
      <c r="B260" s="68"/>
      <c r="C260" s="68"/>
      <c r="D260" s="68"/>
      <c r="E260" s="422"/>
      <c r="F260" s="68"/>
      <c r="G260" s="68"/>
      <c r="H260" s="68"/>
      <c r="I260" s="68"/>
      <c r="J260" s="68"/>
      <c r="K260" s="68"/>
      <c r="L260" s="68"/>
    </row>
    <row r="261" spans="1:12" ht="12.75">
      <c r="A261" s="68"/>
      <c r="B261" s="68"/>
      <c r="C261" s="68"/>
      <c r="D261" s="68"/>
      <c r="E261" s="422"/>
      <c r="F261" s="68"/>
      <c r="G261" s="68"/>
      <c r="H261" s="68"/>
      <c r="I261" s="68"/>
      <c r="J261" s="68"/>
      <c r="K261" s="68"/>
      <c r="L261" s="68"/>
    </row>
    <row r="262" spans="1:12" ht="12.75">
      <c r="A262" s="68"/>
      <c r="B262" s="68"/>
      <c r="C262" s="68"/>
      <c r="D262" s="68"/>
      <c r="E262" s="422"/>
      <c r="F262" s="68"/>
      <c r="G262" s="68"/>
      <c r="H262" s="68"/>
      <c r="I262" s="68"/>
      <c r="J262" s="68"/>
      <c r="K262" s="68"/>
      <c r="L262" s="68"/>
    </row>
    <row r="263" spans="1:12" ht="12.75">
      <c r="A263" s="68"/>
      <c r="B263" s="68"/>
      <c r="C263" s="68"/>
      <c r="D263" s="68"/>
      <c r="E263" s="422"/>
      <c r="F263" s="68"/>
      <c r="G263" s="68"/>
      <c r="H263" s="68"/>
      <c r="I263" s="68"/>
      <c r="J263" s="68"/>
      <c r="K263" s="68"/>
      <c r="L263" s="68"/>
    </row>
    <row r="264" spans="1:12" ht="12.75">
      <c r="A264" s="68"/>
      <c r="B264" s="68"/>
      <c r="C264" s="68"/>
      <c r="D264" s="68"/>
      <c r="E264" s="422"/>
      <c r="F264" s="68"/>
      <c r="G264" s="68"/>
      <c r="H264" s="68"/>
      <c r="I264" s="68"/>
      <c r="J264" s="68"/>
      <c r="K264" s="68"/>
      <c r="L264" s="68"/>
    </row>
    <row r="265" spans="1:12" ht="12.75">
      <c r="A265" s="68"/>
      <c r="B265" s="68"/>
      <c r="C265" s="68"/>
      <c r="D265" s="68"/>
      <c r="E265" s="422"/>
      <c r="F265" s="68"/>
      <c r="G265" s="68"/>
      <c r="H265" s="68"/>
      <c r="I265" s="68"/>
      <c r="J265" s="68"/>
      <c r="K265" s="68"/>
      <c r="L265" s="68"/>
    </row>
    <row r="266" spans="1:12" ht="12.75">
      <c r="A266" s="68"/>
      <c r="B266" s="68"/>
      <c r="C266" s="68"/>
      <c r="D266" s="68"/>
      <c r="E266" s="422"/>
      <c r="F266" s="68"/>
      <c r="G266" s="68"/>
      <c r="H266" s="68"/>
      <c r="I266" s="68"/>
      <c r="J266" s="68"/>
      <c r="K266" s="68"/>
      <c r="L266" s="68"/>
    </row>
    <row r="267" spans="1:12" ht="12.75">
      <c r="A267" s="68"/>
      <c r="B267" s="68"/>
      <c r="C267" s="68"/>
      <c r="D267" s="68"/>
      <c r="E267" s="422"/>
      <c r="F267" s="68"/>
      <c r="G267" s="68"/>
      <c r="H267" s="68"/>
      <c r="I267" s="68"/>
      <c r="J267" s="68"/>
      <c r="K267" s="68"/>
      <c r="L267" s="68"/>
    </row>
    <row r="268" spans="1:12" ht="12.75">
      <c r="A268" s="68"/>
      <c r="B268" s="68"/>
      <c r="C268" s="68"/>
      <c r="D268" s="68"/>
      <c r="E268" s="422"/>
      <c r="F268" s="68"/>
      <c r="G268" s="68"/>
      <c r="H268" s="68"/>
      <c r="I268" s="68"/>
      <c r="J268" s="68"/>
      <c r="K268" s="68"/>
      <c r="L268" s="68"/>
    </row>
    <row r="269" spans="1:12" ht="12.75">
      <c r="A269" s="68"/>
      <c r="B269" s="68"/>
      <c r="C269" s="68"/>
      <c r="D269" s="68"/>
      <c r="E269" s="422"/>
      <c r="F269" s="68"/>
      <c r="G269" s="68"/>
      <c r="H269" s="68"/>
      <c r="I269" s="68"/>
      <c r="J269" s="68"/>
      <c r="K269" s="68"/>
      <c r="L269" s="68"/>
    </row>
    <row r="270" spans="1:12" ht="12.75">
      <c r="A270" s="68"/>
      <c r="B270" s="68"/>
      <c r="C270" s="68"/>
      <c r="D270" s="68"/>
      <c r="E270" s="422"/>
      <c r="F270" s="68"/>
      <c r="G270" s="68"/>
      <c r="H270" s="68"/>
      <c r="I270" s="68"/>
      <c r="J270" s="68"/>
      <c r="K270" s="68"/>
      <c r="L270" s="68"/>
    </row>
    <row r="271" spans="1:12" ht="12.75">
      <c r="A271" s="68"/>
      <c r="B271" s="68"/>
      <c r="C271" s="68"/>
      <c r="D271" s="68"/>
      <c r="E271" s="422"/>
      <c r="F271" s="68"/>
      <c r="G271" s="68"/>
      <c r="H271" s="68"/>
      <c r="I271" s="68"/>
      <c r="J271" s="68"/>
      <c r="K271" s="68"/>
      <c r="L271" s="68"/>
    </row>
    <row r="272" spans="1:12" ht="12.75">
      <c r="A272" s="68"/>
      <c r="B272" s="68"/>
      <c r="C272" s="68"/>
      <c r="D272" s="68"/>
      <c r="E272" s="422"/>
      <c r="F272" s="68"/>
      <c r="G272" s="68"/>
      <c r="H272" s="68"/>
      <c r="I272" s="68"/>
      <c r="J272" s="68"/>
      <c r="K272" s="68"/>
      <c r="L272" s="68"/>
    </row>
    <row r="273" spans="1:12" ht="12.75">
      <c r="A273" s="68"/>
      <c r="B273" s="68"/>
      <c r="C273" s="68"/>
      <c r="D273" s="68"/>
      <c r="E273" s="422"/>
      <c r="F273" s="68"/>
      <c r="G273" s="68"/>
      <c r="H273" s="68"/>
      <c r="I273" s="68"/>
      <c r="J273" s="68"/>
      <c r="K273" s="68"/>
      <c r="L273" s="68"/>
    </row>
    <row r="274" spans="1:12" ht="12.75">
      <c r="A274" s="68"/>
      <c r="B274" s="68"/>
      <c r="C274" s="68"/>
      <c r="D274" s="68"/>
      <c r="E274" s="422"/>
      <c r="F274" s="68"/>
      <c r="G274" s="68"/>
      <c r="H274" s="68"/>
      <c r="I274" s="68"/>
      <c r="J274" s="68"/>
      <c r="K274" s="68"/>
      <c r="L274" s="68"/>
    </row>
    <row r="275" spans="1:12" ht="12.75">
      <c r="A275" s="68"/>
      <c r="B275" s="68"/>
      <c r="C275" s="68"/>
      <c r="D275" s="68"/>
      <c r="E275" s="422"/>
      <c r="F275" s="68"/>
      <c r="G275" s="68"/>
      <c r="H275" s="68"/>
      <c r="I275" s="68"/>
      <c r="J275" s="68"/>
      <c r="K275" s="68"/>
      <c r="L275" s="68"/>
    </row>
    <row r="276" spans="1:12" ht="12.75">
      <c r="A276" s="68"/>
      <c r="B276" s="68"/>
      <c r="C276" s="68"/>
      <c r="D276" s="68"/>
      <c r="E276" s="422"/>
      <c r="F276" s="68"/>
      <c r="G276" s="68"/>
      <c r="H276" s="68"/>
      <c r="I276" s="68"/>
      <c r="J276" s="68"/>
      <c r="K276" s="68"/>
      <c r="L276" s="68"/>
    </row>
    <row r="277" spans="1:12" ht="12.75">
      <c r="A277" s="68"/>
      <c r="B277" s="68"/>
      <c r="C277" s="68"/>
      <c r="D277" s="68"/>
      <c r="E277" s="422"/>
      <c r="F277" s="68"/>
      <c r="G277" s="68"/>
      <c r="H277" s="68"/>
      <c r="I277" s="68"/>
      <c r="J277" s="68"/>
      <c r="K277" s="68"/>
      <c r="L277" s="68"/>
    </row>
    <row r="278" spans="1:12" ht="12.75">
      <c r="A278" s="68"/>
      <c r="B278" s="68"/>
      <c r="C278" s="68"/>
      <c r="D278" s="68"/>
      <c r="E278" s="422"/>
      <c r="F278" s="68"/>
      <c r="G278" s="68"/>
      <c r="H278" s="68"/>
      <c r="I278" s="68"/>
      <c r="J278" s="68"/>
      <c r="K278" s="68"/>
      <c r="L278" s="68"/>
    </row>
    <row r="279" spans="1:12" ht="12.75">
      <c r="A279" s="68"/>
      <c r="B279" s="68"/>
      <c r="C279" s="68"/>
      <c r="D279" s="68"/>
      <c r="E279" s="422"/>
      <c r="F279" s="68"/>
      <c r="G279" s="68"/>
      <c r="H279" s="68"/>
      <c r="I279" s="68"/>
      <c r="J279" s="68"/>
      <c r="K279" s="68"/>
      <c r="L279" s="68"/>
    </row>
    <row r="280" spans="1:12" ht="12.75">
      <c r="A280" s="68"/>
      <c r="B280" s="68"/>
      <c r="C280" s="68"/>
      <c r="D280" s="68"/>
      <c r="E280" s="422"/>
      <c r="F280" s="68"/>
      <c r="G280" s="68"/>
      <c r="H280" s="68"/>
      <c r="I280" s="68"/>
      <c r="J280" s="68"/>
      <c r="K280" s="68"/>
      <c r="L280" s="68"/>
    </row>
    <row r="281" spans="1:12" ht="12.75">
      <c r="A281" s="68"/>
      <c r="B281" s="68"/>
      <c r="C281" s="68"/>
      <c r="D281" s="68"/>
      <c r="E281" s="422"/>
      <c r="F281" s="68"/>
      <c r="G281" s="68"/>
      <c r="H281" s="68"/>
      <c r="I281" s="68"/>
      <c r="J281" s="68"/>
      <c r="K281" s="68"/>
      <c r="L281" s="68"/>
    </row>
    <row r="282" spans="1:12" ht="12.75">
      <c r="A282" s="68"/>
      <c r="B282" s="68"/>
      <c r="C282" s="68"/>
      <c r="D282" s="68"/>
      <c r="E282" s="422"/>
      <c r="F282" s="68"/>
      <c r="G282" s="68"/>
      <c r="H282" s="68"/>
      <c r="I282" s="68"/>
      <c r="J282" s="68"/>
      <c r="K282" s="68"/>
      <c r="L282" s="68"/>
    </row>
    <row r="283" spans="1:12" ht="12.75">
      <c r="A283" s="68"/>
      <c r="B283" s="68"/>
      <c r="C283" s="68"/>
      <c r="D283" s="68"/>
      <c r="E283" s="422"/>
      <c r="F283" s="68"/>
      <c r="G283" s="68"/>
      <c r="H283" s="68"/>
      <c r="I283" s="68"/>
      <c r="J283" s="68"/>
      <c r="K283" s="68"/>
      <c r="L283" s="68"/>
    </row>
    <row r="284" spans="1:12" ht="12.75">
      <c r="A284" s="68"/>
      <c r="B284" s="68"/>
      <c r="C284" s="68"/>
      <c r="D284" s="68"/>
      <c r="E284" s="422"/>
      <c r="F284" s="68"/>
      <c r="G284" s="68"/>
      <c r="H284" s="68"/>
      <c r="I284" s="68"/>
      <c r="J284" s="68"/>
      <c r="K284" s="68"/>
      <c r="L284" s="68"/>
    </row>
    <row r="285" spans="1:12" ht="12.75">
      <c r="A285" s="68"/>
      <c r="B285" s="68"/>
      <c r="C285" s="68"/>
      <c r="D285" s="68"/>
      <c r="E285" s="422"/>
      <c r="F285" s="68"/>
      <c r="G285" s="68"/>
      <c r="H285" s="68"/>
      <c r="I285" s="68"/>
      <c r="J285" s="68"/>
      <c r="K285" s="68"/>
      <c r="L285" s="68"/>
    </row>
    <row r="286" spans="1:12" ht="12.75">
      <c r="A286" s="68"/>
      <c r="B286" s="68"/>
      <c r="C286" s="68"/>
      <c r="D286" s="68"/>
      <c r="E286" s="422"/>
      <c r="F286" s="68"/>
      <c r="G286" s="68"/>
      <c r="H286" s="68"/>
      <c r="I286" s="68"/>
      <c r="J286" s="68"/>
      <c r="K286" s="68"/>
      <c r="L286" s="68"/>
    </row>
    <row r="287" spans="1:12" ht="12.75">
      <c r="A287" s="68"/>
      <c r="B287" s="68"/>
      <c r="C287" s="68"/>
      <c r="D287" s="68"/>
      <c r="E287" s="422"/>
      <c r="F287" s="68"/>
      <c r="G287" s="68"/>
      <c r="H287" s="68"/>
      <c r="I287" s="68"/>
      <c r="J287" s="68"/>
      <c r="K287" s="68"/>
      <c r="L287" s="68"/>
    </row>
    <row r="288" spans="1:12" ht="12.75">
      <c r="A288" s="68"/>
      <c r="B288" s="68"/>
      <c r="C288" s="68"/>
      <c r="D288" s="68"/>
      <c r="E288" s="422"/>
      <c r="F288" s="68"/>
      <c r="G288" s="68"/>
      <c r="H288" s="68"/>
      <c r="I288" s="68"/>
      <c r="J288" s="68"/>
      <c r="K288" s="68"/>
      <c r="L288" s="68"/>
    </row>
    <row r="289" spans="1:12" ht="12.75">
      <c r="A289" s="68"/>
      <c r="B289" s="68"/>
      <c r="C289" s="68"/>
      <c r="D289" s="68"/>
      <c r="E289" s="422"/>
      <c r="F289" s="68"/>
      <c r="G289" s="68"/>
      <c r="H289" s="68"/>
      <c r="I289" s="68"/>
      <c r="J289" s="68"/>
      <c r="K289" s="68"/>
      <c r="L289" s="68"/>
    </row>
    <row r="290" spans="1:12" ht="12.75">
      <c r="A290" s="68"/>
      <c r="B290" s="68"/>
      <c r="C290" s="68"/>
      <c r="D290" s="68"/>
      <c r="E290" s="422"/>
      <c r="F290" s="68"/>
      <c r="G290" s="68"/>
      <c r="H290" s="68"/>
      <c r="I290" s="68"/>
      <c r="J290" s="68"/>
      <c r="K290" s="68"/>
      <c r="L290" s="68"/>
    </row>
    <row r="291" spans="1:12" ht="12.75">
      <c r="A291" s="68"/>
      <c r="B291" s="68"/>
      <c r="C291" s="68"/>
      <c r="D291" s="68"/>
      <c r="E291" s="422"/>
      <c r="F291" s="68"/>
      <c r="G291" s="68"/>
      <c r="H291" s="68"/>
      <c r="I291" s="68"/>
      <c r="J291" s="68"/>
      <c r="K291" s="68"/>
      <c r="L291" s="68"/>
    </row>
    <row r="292" spans="1:12" ht="12.75">
      <c r="A292" s="68"/>
      <c r="B292" s="68"/>
      <c r="C292" s="68"/>
      <c r="D292" s="68"/>
      <c r="E292" s="422"/>
      <c r="F292" s="68"/>
      <c r="G292" s="68"/>
      <c r="H292" s="68"/>
      <c r="I292" s="68"/>
      <c r="J292" s="68"/>
      <c r="K292" s="68"/>
      <c r="L292" s="68"/>
    </row>
    <row r="293" spans="1:12" ht="12.75">
      <c r="A293" s="68"/>
      <c r="B293" s="68"/>
      <c r="C293" s="68"/>
      <c r="D293" s="68"/>
      <c r="E293" s="422"/>
      <c r="F293" s="68"/>
      <c r="G293" s="68"/>
      <c r="H293" s="68"/>
      <c r="I293" s="68"/>
      <c r="J293" s="68"/>
      <c r="K293" s="68"/>
      <c r="L293" s="68"/>
    </row>
    <row r="294" spans="1:12" ht="12.75">
      <c r="A294" s="68"/>
      <c r="B294" s="68"/>
      <c r="C294" s="68"/>
      <c r="D294" s="68"/>
      <c r="E294" s="422"/>
      <c r="F294" s="68"/>
      <c r="G294" s="68"/>
      <c r="H294" s="68"/>
      <c r="I294" s="68"/>
      <c r="J294" s="68"/>
      <c r="K294" s="68"/>
      <c r="L294" s="68"/>
    </row>
    <row r="295" spans="1:12" ht="12.75">
      <c r="A295" s="68"/>
      <c r="B295" s="68"/>
      <c r="C295" s="68"/>
      <c r="D295" s="68"/>
      <c r="E295" s="422"/>
      <c r="F295" s="68"/>
      <c r="G295" s="68"/>
      <c r="H295" s="68"/>
      <c r="I295" s="68"/>
      <c r="J295" s="68"/>
      <c r="K295" s="68"/>
      <c r="L295" s="68"/>
    </row>
    <row r="296" spans="1:12" ht="12.75">
      <c r="A296" s="68"/>
      <c r="B296" s="68"/>
      <c r="C296" s="68"/>
      <c r="D296" s="68"/>
      <c r="E296" s="422"/>
      <c r="F296" s="68"/>
      <c r="G296" s="68"/>
      <c r="H296" s="68"/>
      <c r="I296" s="68"/>
      <c r="J296" s="68"/>
      <c r="K296" s="68"/>
      <c r="L296" s="68"/>
    </row>
    <row r="297" spans="1:12" ht="12.75">
      <c r="A297" s="68"/>
      <c r="B297" s="68"/>
      <c r="C297" s="68"/>
      <c r="D297" s="68"/>
      <c r="E297" s="422"/>
      <c r="F297" s="68"/>
      <c r="G297" s="68"/>
      <c r="H297" s="68"/>
      <c r="I297" s="68"/>
      <c r="J297" s="68"/>
      <c r="K297" s="68"/>
      <c r="L297" s="68"/>
    </row>
    <row r="298" spans="1:12" ht="12.75">
      <c r="A298" s="68"/>
      <c r="B298" s="68"/>
      <c r="C298" s="68"/>
      <c r="D298" s="68"/>
      <c r="E298" s="422"/>
      <c r="F298" s="68"/>
      <c r="G298" s="68"/>
      <c r="H298" s="68"/>
      <c r="I298" s="68"/>
      <c r="J298" s="68"/>
      <c r="K298" s="68"/>
      <c r="L298" s="68"/>
    </row>
    <row r="299" spans="1:12" ht="12.75">
      <c r="A299" s="68"/>
      <c r="B299" s="68"/>
      <c r="C299" s="68"/>
      <c r="D299" s="68"/>
      <c r="E299" s="422"/>
      <c r="F299" s="68"/>
      <c r="G299" s="68"/>
      <c r="H299" s="68"/>
      <c r="I299" s="68"/>
      <c r="J299" s="68"/>
      <c r="K299" s="68"/>
      <c r="L299" s="68"/>
    </row>
    <row r="300" spans="1:12" ht="12.75">
      <c r="A300" s="68"/>
      <c r="B300" s="68"/>
      <c r="C300" s="68"/>
      <c r="D300" s="68"/>
      <c r="E300" s="422"/>
      <c r="F300" s="68"/>
      <c r="G300" s="68"/>
      <c r="H300" s="68"/>
      <c r="I300" s="68"/>
      <c r="J300" s="68"/>
      <c r="K300" s="68"/>
      <c r="L300" s="68"/>
    </row>
    <row r="301" spans="1:12" ht="12.75">
      <c r="A301" s="68"/>
      <c r="B301" s="68"/>
      <c r="C301" s="68"/>
      <c r="D301" s="68"/>
      <c r="E301" s="422"/>
      <c r="F301" s="68"/>
      <c r="G301" s="68"/>
      <c r="H301" s="68"/>
      <c r="I301" s="68"/>
      <c r="J301" s="68"/>
      <c r="K301" s="68"/>
      <c r="L301" s="68"/>
    </row>
    <row r="302" spans="1:12" ht="12.75">
      <c r="A302" s="68"/>
      <c r="B302" s="68"/>
      <c r="C302" s="68"/>
      <c r="D302" s="68"/>
      <c r="E302" s="422"/>
      <c r="F302" s="68"/>
      <c r="G302" s="68"/>
      <c r="H302" s="68"/>
      <c r="I302" s="68"/>
      <c r="J302" s="68"/>
      <c r="K302" s="68"/>
      <c r="L302" s="68"/>
    </row>
    <row r="303" spans="1:12" ht="12.75">
      <c r="A303" s="68"/>
      <c r="B303" s="68"/>
      <c r="C303" s="68"/>
      <c r="D303" s="68"/>
      <c r="E303" s="422"/>
      <c r="F303" s="68"/>
      <c r="G303" s="68"/>
      <c r="H303" s="68"/>
      <c r="I303" s="68"/>
      <c r="J303" s="68"/>
      <c r="K303" s="68"/>
      <c r="L303" s="68"/>
    </row>
    <row r="304" spans="1:12" ht="12.75">
      <c r="A304" s="68"/>
      <c r="B304" s="68"/>
      <c r="C304" s="68"/>
      <c r="D304" s="68"/>
      <c r="E304" s="422"/>
      <c r="F304" s="68"/>
      <c r="G304" s="68"/>
      <c r="H304" s="68"/>
      <c r="I304" s="68"/>
      <c r="J304" s="68"/>
      <c r="K304" s="68"/>
      <c r="L304" s="68"/>
    </row>
    <row r="305" spans="1:12" ht="12.75">
      <c r="A305" s="68"/>
      <c r="B305" s="68"/>
      <c r="C305" s="68"/>
      <c r="D305" s="68"/>
      <c r="E305" s="422"/>
      <c r="F305" s="68"/>
      <c r="G305" s="68"/>
      <c r="H305" s="68"/>
      <c r="I305" s="68"/>
      <c r="J305" s="68"/>
      <c r="K305" s="68"/>
      <c r="L305" s="68"/>
    </row>
    <row r="306" spans="1:12" ht="12.75">
      <c r="A306" s="68"/>
      <c r="B306" s="68"/>
      <c r="C306" s="68"/>
      <c r="D306" s="68"/>
      <c r="E306" s="422"/>
      <c r="F306" s="68"/>
      <c r="G306" s="68"/>
      <c r="H306" s="68"/>
      <c r="I306" s="68"/>
      <c r="J306" s="68"/>
      <c r="K306" s="68"/>
      <c r="L306" s="68"/>
    </row>
    <row r="307" spans="1:12" ht="12.75">
      <c r="A307" s="68"/>
      <c r="B307" s="68"/>
      <c r="C307" s="68"/>
      <c r="D307" s="68"/>
      <c r="E307" s="422"/>
      <c r="F307" s="68"/>
      <c r="G307" s="68"/>
      <c r="H307" s="68"/>
      <c r="I307" s="68"/>
      <c r="J307" s="68"/>
      <c r="K307" s="68"/>
      <c r="L307" s="68"/>
    </row>
    <row r="308" spans="1:12" ht="12.75">
      <c r="A308" s="68"/>
      <c r="B308" s="68"/>
      <c r="C308" s="68"/>
      <c r="D308" s="68"/>
      <c r="E308" s="422"/>
      <c r="F308" s="68"/>
      <c r="G308" s="68"/>
      <c r="H308" s="68"/>
      <c r="I308" s="68"/>
      <c r="J308" s="68"/>
      <c r="K308" s="68"/>
      <c r="L308" s="68"/>
    </row>
    <row r="309" spans="1:12" ht="12.75">
      <c r="A309" s="68"/>
      <c r="B309" s="68"/>
      <c r="C309" s="68"/>
      <c r="D309" s="68"/>
      <c r="E309" s="422"/>
      <c r="F309" s="68"/>
      <c r="G309" s="68"/>
      <c r="H309" s="68"/>
      <c r="I309" s="68"/>
      <c r="J309" s="68"/>
      <c r="K309" s="68"/>
      <c r="L309" s="68"/>
    </row>
    <row r="310" spans="1:12" ht="12.75">
      <c r="A310" s="68"/>
      <c r="B310" s="68"/>
      <c r="C310" s="68"/>
      <c r="D310" s="68"/>
      <c r="E310" s="422"/>
      <c r="F310" s="68"/>
      <c r="G310" s="68"/>
      <c r="H310" s="68"/>
      <c r="I310" s="68"/>
      <c r="J310" s="68"/>
      <c r="K310" s="68"/>
      <c r="L310" s="68"/>
    </row>
    <row r="311" spans="1:12" ht="12.75">
      <c r="A311" s="68"/>
      <c r="B311" s="68"/>
      <c r="C311" s="68"/>
      <c r="D311" s="68"/>
      <c r="E311" s="422"/>
      <c r="F311" s="68"/>
      <c r="G311" s="68"/>
      <c r="H311" s="68"/>
      <c r="I311" s="68"/>
      <c r="J311" s="68"/>
      <c r="K311" s="68"/>
      <c r="L311" s="68"/>
    </row>
    <row r="312" spans="1:12" ht="12.75">
      <c r="A312" s="68"/>
      <c r="B312" s="68"/>
      <c r="C312" s="68"/>
      <c r="D312" s="68"/>
      <c r="E312" s="422"/>
      <c r="F312" s="68"/>
      <c r="G312" s="68"/>
      <c r="H312" s="68"/>
      <c r="I312" s="68"/>
      <c r="J312" s="68"/>
      <c r="K312" s="68"/>
      <c r="L312" s="68"/>
    </row>
    <row r="313" spans="1:12" ht="12.75">
      <c r="A313" s="68"/>
      <c r="B313" s="68"/>
      <c r="C313" s="68"/>
      <c r="D313" s="68"/>
      <c r="E313" s="422"/>
      <c r="F313" s="68"/>
      <c r="G313" s="68"/>
      <c r="H313" s="68"/>
      <c r="I313" s="68"/>
      <c r="J313" s="68"/>
      <c r="K313" s="68"/>
      <c r="L313" s="68"/>
    </row>
    <row r="314" spans="1:12" ht="12.75">
      <c r="A314" s="68"/>
      <c r="B314" s="68"/>
      <c r="C314" s="68"/>
      <c r="D314" s="68"/>
      <c r="E314" s="422"/>
      <c r="F314" s="68"/>
      <c r="G314" s="68"/>
      <c r="H314" s="68"/>
      <c r="I314" s="68"/>
      <c r="J314" s="68"/>
      <c r="K314" s="68"/>
      <c r="L314" s="68"/>
    </row>
    <row r="315" spans="1:12" ht="12.75">
      <c r="A315" s="68"/>
      <c r="B315" s="68"/>
      <c r="C315" s="68"/>
      <c r="D315" s="68"/>
      <c r="E315" s="422"/>
      <c r="F315" s="68"/>
      <c r="G315" s="68"/>
      <c r="H315" s="68"/>
      <c r="I315" s="68"/>
      <c r="J315" s="68"/>
      <c r="K315" s="68"/>
      <c r="L315" s="68"/>
    </row>
    <row r="316" spans="1:12" ht="12.75">
      <c r="A316" s="68"/>
      <c r="B316" s="68"/>
      <c r="C316" s="68"/>
      <c r="D316" s="68"/>
      <c r="E316" s="422"/>
      <c r="F316" s="68"/>
      <c r="G316" s="68"/>
      <c r="H316" s="68"/>
      <c r="I316" s="68"/>
      <c r="J316" s="68"/>
      <c r="K316" s="68"/>
      <c r="L316" s="68"/>
    </row>
    <row r="317" spans="1:12" ht="12.75">
      <c r="A317" s="68"/>
      <c r="B317" s="68"/>
      <c r="C317" s="68"/>
      <c r="D317" s="68"/>
      <c r="E317" s="422"/>
      <c r="F317" s="68"/>
      <c r="G317" s="68"/>
      <c r="H317" s="68"/>
      <c r="I317" s="68"/>
      <c r="J317" s="68"/>
      <c r="K317" s="68"/>
      <c r="L317" s="68"/>
    </row>
    <row r="318" spans="1:12" ht="12.75">
      <c r="A318" s="68"/>
      <c r="B318" s="68"/>
      <c r="C318" s="68"/>
      <c r="D318" s="68"/>
      <c r="E318" s="422"/>
      <c r="F318" s="68"/>
      <c r="G318" s="68"/>
      <c r="H318" s="68"/>
      <c r="I318" s="68"/>
      <c r="J318" s="68"/>
      <c r="K318" s="68"/>
      <c r="L318" s="68"/>
    </row>
    <row r="319" spans="1:12" ht="12.75">
      <c r="A319" s="68"/>
      <c r="B319" s="68"/>
      <c r="C319" s="68"/>
      <c r="D319" s="68"/>
      <c r="E319" s="422"/>
      <c r="F319" s="68"/>
      <c r="G319" s="68"/>
      <c r="H319" s="68"/>
      <c r="I319" s="68"/>
      <c r="J319" s="68"/>
      <c r="K319" s="68"/>
      <c r="L319" s="68"/>
    </row>
    <row r="320" spans="1:12" ht="12.75">
      <c r="A320" s="68"/>
      <c r="B320" s="68"/>
      <c r="C320" s="68"/>
      <c r="D320" s="68"/>
      <c r="E320" s="422"/>
      <c r="F320" s="68"/>
      <c r="G320" s="68"/>
      <c r="H320" s="68"/>
      <c r="I320" s="68"/>
      <c r="J320" s="68"/>
      <c r="K320" s="68"/>
      <c r="L320" s="68"/>
    </row>
    <row r="321" spans="1:12" ht="12.75">
      <c r="A321" s="68"/>
      <c r="B321" s="68"/>
      <c r="C321" s="68"/>
      <c r="D321" s="68"/>
      <c r="E321" s="422"/>
      <c r="F321" s="68"/>
      <c r="G321" s="68"/>
      <c r="H321" s="68"/>
      <c r="I321" s="68"/>
      <c r="J321" s="68"/>
      <c r="K321" s="68"/>
      <c r="L321" s="68"/>
    </row>
    <row r="322" spans="1:12" ht="12.75">
      <c r="A322" s="68"/>
      <c r="B322" s="68"/>
      <c r="C322" s="68"/>
      <c r="D322" s="68"/>
      <c r="E322" s="422"/>
      <c r="F322" s="68"/>
      <c r="G322" s="68"/>
      <c r="H322" s="68"/>
      <c r="I322" s="68"/>
      <c r="J322" s="68"/>
      <c r="K322" s="68"/>
      <c r="L322" s="68"/>
    </row>
    <row r="323" spans="1:12" ht="12.75">
      <c r="A323" s="68"/>
      <c r="B323" s="68"/>
      <c r="C323" s="68"/>
      <c r="D323" s="68"/>
      <c r="E323" s="422"/>
      <c r="F323" s="68"/>
      <c r="G323" s="68"/>
      <c r="H323" s="68"/>
      <c r="I323" s="68"/>
      <c r="J323" s="68"/>
      <c r="K323" s="68"/>
      <c r="L323" s="68"/>
    </row>
    <row r="324" spans="1:12" ht="12.75">
      <c r="A324" s="68"/>
      <c r="B324" s="68"/>
      <c r="C324" s="68"/>
      <c r="D324" s="68"/>
      <c r="E324" s="422"/>
      <c r="F324" s="68"/>
      <c r="G324" s="68"/>
      <c r="H324" s="68"/>
      <c r="I324" s="68"/>
      <c r="J324" s="68"/>
      <c r="K324" s="68"/>
      <c r="L324" s="68"/>
    </row>
    <row r="325" spans="1:12" ht="12.75">
      <c r="A325" s="68"/>
      <c r="B325" s="68"/>
      <c r="C325" s="68"/>
      <c r="D325" s="68"/>
      <c r="E325" s="422"/>
      <c r="F325" s="68"/>
      <c r="G325" s="68"/>
      <c r="H325" s="68"/>
      <c r="I325" s="68"/>
      <c r="J325" s="68"/>
      <c r="K325" s="68"/>
      <c r="L325" s="68"/>
    </row>
    <row r="326" spans="1:12" ht="12.75">
      <c r="A326" s="68"/>
      <c r="B326" s="68"/>
      <c r="C326" s="68"/>
      <c r="D326" s="68"/>
      <c r="E326" s="422"/>
      <c r="F326" s="68"/>
      <c r="G326" s="68"/>
      <c r="H326" s="68"/>
      <c r="I326" s="68"/>
      <c r="J326" s="68"/>
      <c r="K326" s="68"/>
      <c r="L326" s="68"/>
    </row>
    <row r="327" spans="1:12" ht="12.75">
      <c r="A327" s="68"/>
      <c r="B327" s="68"/>
      <c r="C327" s="68"/>
      <c r="D327" s="68"/>
      <c r="E327" s="422"/>
      <c r="F327" s="68"/>
      <c r="G327" s="68"/>
      <c r="H327" s="68"/>
      <c r="I327" s="68"/>
      <c r="J327" s="68"/>
      <c r="K327" s="68"/>
      <c r="L327" s="68"/>
    </row>
    <row r="328" spans="1:12" ht="12.75">
      <c r="A328" s="68"/>
      <c r="B328" s="68"/>
      <c r="C328" s="68"/>
      <c r="D328" s="68"/>
      <c r="E328" s="422"/>
      <c r="F328" s="68"/>
      <c r="G328" s="68"/>
      <c r="H328" s="68"/>
      <c r="I328" s="68"/>
      <c r="J328" s="68"/>
      <c r="K328" s="68"/>
      <c r="L328" s="68"/>
    </row>
    <row r="329" spans="1:12" ht="12.75">
      <c r="A329" s="68"/>
      <c r="B329" s="68"/>
      <c r="C329" s="68"/>
      <c r="D329" s="68"/>
      <c r="E329" s="422"/>
      <c r="F329" s="68"/>
      <c r="G329" s="68"/>
      <c r="H329" s="68"/>
      <c r="I329" s="68"/>
      <c r="J329" s="68"/>
      <c r="K329" s="68"/>
      <c r="L329" s="68"/>
    </row>
    <row r="330" spans="1:12" ht="12.75">
      <c r="A330" s="68"/>
      <c r="B330" s="68"/>
      <c r="C330" s="68"/>
      <c r="D330" s="68"/>
      <c r="E330" s="422"/>
      <c r="F330" s="68"/>
      <c r="G330" s="68"/>
      <c r="H330" s="68"/>
      <c r="I330" s="68"/>
      <c r="J330" s="68"/>
      <c r="K330" s="68"/>
      <c r="L330" s="68"/>
    </row>
    <row r="331" spans="1:12" ht="12.75">
      <c r="A331" s="68"/>
      <c r="B331" s="68"/>
      <c r="C331" s="68"/>
      <c r="D331" s="68"/>
      <c r="E331" s="422"/>
      <c r="F331" s="68"/>
      <c r="G331" s="68"/>
      <c r="H331" s="68"/>
      <c r="I331" s="68"/>
      <c r="J331" s="68"/>
      <c r="K331" s="68"/>
      <c r="L331" s="68"/>
    </row>
    <row r="332" spans="1:12" ht="12.75">
      <c r="A332" s="68"/>
      <c r="B332" s="68"/>
      <c r="C332" s="68"/>
      <c r="D332" s="68"/>
      <c r="E332" s="422"/>
      <c r="F332" s="68"/>
      <c r="G332" s="68"/>
      <c r="H332" s="68"/>
      <c r="I332" s="68"/>
      <c r="J332" s="68"/>
      <c r="K332" s="68"/>
      <c r="L332" s="68"/>
    </row>
    <row r="333" spans="1:12" ht="12.75">
      <c r="A333" s="68"/>
      <c r="B333" s="68"/>
      <c r="C333" s="68"/>
      <c r="D333" s="68"/>
      <c r="E333" s="422"/>
      <c r="F333" s="68"/>
      <c r="G333" s="68"/>
      <c r="H333" s="68"/>
      <c r="I333" s="68"/>
      <c r="J333" s="68"/>
      <c r="K333" s="68"/>
      <c r="L333" s="68"/>
    </row>
    <row r="334" spans="1:12" ht="12.75">
      <c r="A334" s="68"/>
      <c r="B334" s="68"/>
      <c r="C334" s="68"/>
      <c r="D334" s="68"/>
      <c r="E334" s="422"/>
      <c r="F334" s="68"/>
      <c r="G334" s="68"/>
      <c r="H334" s="68"/>
      <c r="I334" s="68"/>
      <c r="J334" s="68"/>
      <c r="K334" s="68"/>
      <c r="L334" s="68"/>
    </row>
    <row r="335" spans="1:12" ht="12.75">
      <c r="A335" s="68"/>
      <c r="B335" s="68"/>
      <c r="C335" s="68"/>
      <c r="D335" s="68"/>
      <c r="E335" s="422"/>
      <c r="F335" s="68"/>
      <c r="G335" s="68"/>
      <c r="H335" s="68"/>
      <c r="I335" s="68"/>
      <c r="J335" s="68"/>
      <c r="K335" s="68"/>
      <c r="L335" s="68"/>
    </row>
    <row r="336" spans="1:12" ht="12.75">
      <c r="A336" s="68"/>
      <c r="B336" s="68"/>
      <c r="C336" s="68"/>
      <c r="D336" s="68"/>
      <c r="E336" s="422"/>
      <c r="F336" s="68"/>
      <c r="G336" s="68"/>
      <c r="H336" s="68"/>
      <c r="I336" s="68"/>
      <c r="J336" s="68"/>
      <c r="K336" s="68"/>
      <c r="L336" s="68"/>
    </row>
    <row r="337" spans="1:12" ht="12.75">
      <c r="A337" s="68"/>
      <c r="B337" s="68"/>
      <c r="C337" s="68"/>
      <c r="D337" s="68"/>
      <c r="E337" s="422"/>
      <c r="F337" s="68"/>
      <c r="G337" s="68"/>
      <c r="H337" s="68"/>
      <c r="I337" s="68"/>
      <c r="J337" s="68"/>
      <c r="K337" s="68"/>
      <c r="L337" s="68"/>
    </row>
    <row r="338" spans="1:12" ht="12.75">
      <c r="A338" s="68"/>
      <c r="B338" s="68"/>
      <c r="C338" s="68"/>
      <c r="D338" s="68"/>
      <c r="E338" s="422"/>
      <c r="F338" s="68"/>
      <c r="G338" s="68"/>
      <c r="H338" s="68"/>
      <c r="I338" s="68"/>
      <c r="J338" s="68"/>
      <c r="K338" s="68"/>
      <c r="L338" s="68"/>
    </row>
    <row r="339" spans="1:12" ht="12.75">
      <c r="A339" s="68"/>
      <c r="B339" s="68"/>
      <c r="C339" s="68"/>
      <c r="D339" s="68"/>
      <c r="E339" s="422"/>
      <c r="F339" s="68"/>
      <c r="G339" s="68"/>
      <c r="H339" s="68"/>
      <c r="I339" s="68"/>
      <c r="J339" s="68"/>
      <c r="K339" s="68"/>
      <c r="L339" s="68"/>
    </row>
    <row r="340" spans="1:12" ht="12.75">
      <c r="A340" s="68"/>
      <c r="B340" s="68"/>
      <c r="C340" s="68"/>
      <c r="D340" s="68"/>
      <c r="E340" s="422"/>
      <c r="F340" s="68"/>
      <c r="G340" s="68"/>
      <c r="H340" s="68"/>
      <c r="I340" s="68"/>
      <c r="J340" s="68"/>
      <c r="K340" s="68"/>
      <c r="L340" s="68"/>
    </row>
    <row r="341" spans="1:12" ht="12.75">
      <c r="A341" s="68"/>
      <c r="B341" s="68"/>
      <c r="C341" s="68"/>
      <c r="D341" s="68"/>
      <c r="E341" s="422"/>
      <c r="F341" s="68"/>
      <c r="G341" s="68"/>
      <c r="H341" s="68"/>
      <c r="I341" s="68"/>
      <c r="J341" s="68"/>
      <c r="K341" s="68"/>
      <c r="L341" s="68"/>
    </row>
    <row r="342" spans="1:12" ht="12.75">
      <c r="A342" s="68"/>
      <c r="B342" s="68"/>
      <c r="C342" s="68"/>
      <c r="D342" s="68"/>
      <c r="E342" s="422"/>
      <c r="F342" s="68"/>
      <c r="G342" s="68"/>
      <c r="H342" s="68"/>
      <c r="I342" s="68"/>
      <c r="J342" s="68"/>
      <c r="K342" s="68"/>
      <c r="L342" s="68"/>
    </row>
    <row r="343" spans="1:12" ht="12.75">
      <c r="A343" s="68"/>
      <c r="B343" s="68"/>
      <c r="C343" s="68"/>
      <c r="D343" s="68"/>
      <c r="E343" s="422"/>
      <c r="F343" s="68"/>
      <c r="G343" s="68"/>
      <c r="H343" s="68"/>
      <c r="I343" s="68"/>
      <c r="J343" s="68"/>
      <c r="K343" s="68"/>
      <c r="L343" s="68"/>
    </row>
    <row r="344" spans="1:12" ht="12.75">
      <c r="A344" s="68"/>
      <c r="B344" s="68"/>
      <c r="C344" s="68"/>
      <c r="D344" s="68"/>
      <c r="E344" s="422"/>
      <c r="F344" s="68"/>
      <c r="G344" s="68"/>
      <c r="H344" s="68"/>
      <c r="I344" s="68"/>
      <c r="J344" s="68"/>
      <c r="K344" s="68"/>
      <c r="L344" s="68"/>
    </row>
    <row r="345" spans="1:12" ht="12.75">
      <c r="A345" s="68"/>
      <c r="B345" s="68"/>
      <c r="C345" s="68"/>
      <c r="D345" s="68"/>
      <c r="E345" s="422"/>
      <c r="F345" s="68"/>
      <c r="G345" s="68"/>
      <c r="H345" s="68"/>
      <c r="I345" s="68"/>
      <c r="J345" s="68"/>
      <c r="K345" s="68"/>
      <c r="L345" s="68"/>
    </row>
    <row r="346" spans="1:12" ht="12.75">
      <c r="A346" s="68"/>
      <c r="B346" s="68"/>
      <c r="C346" s="68"/>
      <c r="D346" s="68"/>
      <c r="E346" s="422"/>
      <c r="F346" s="68"/>
      <c r="G346" s="68"/>
      <c r="H346" s="68"/>
      <c r="I346" s="68"/>
      <c r="J346" s="68"/>
      <c r="K346" s="68"/>
      <c r="L346" s="68"/>
    </row>
    <row r="347" spans="1:12" ht="12.75">
      <c r="A347" s="68"/>
      <c r="B347" s="68"/>
      <c r="C347" s="68"/>
      <c r="D347" s="68"/>
      <c r="E347" s="422"/>
      <c r="F347" s="68"/>
      <c r="G347" s="68"/>
      <c r="H347" s="68"/>
      <c r="I347" s="68"/>
      <c r="J347" s="68"/>
      <c r="K347" s="68"/>
      <c r="L347" s="68"/>
    </row>
    <row r="348" spans="1:12" ht="12.75">
      <c r="A348" s="68"/>
      <c r="B348" s="68"/>
      <c r="C348" s="68"/>
      <c r="D348" s="68"/>
      <c r="E348" s="422"/>
      <c r="F348" s="68"/>
      <c r="G348" s="68"/>
      <c r="H348" s="68"/>
      <c r="I348" s="68"/>
      <c r="J348" s="68"/>
      <c r="K348" s="68"/>
      <c r="L348" s="68"/>
    </row>
    <row r="349" spans="1:12" ht="12.75">
      <c r="A349" s="68"/>
      <c r="B349" s="68"/>
      <c r="C349" s="68"/>
      <c r="D349" s="68"/>
      <c r="E349" s="422"/>
      <c r="F349" s="68"/>
      <c r="G349" s="68"/>
      <c r="H349" s="68"/>
      <c r="I349" s="68"/>
      <c r="J349" s="68"/>
      <c r="K349" s="68"/>
      <c r="L349" s="68"/>
    </row>
    <row r="350" spans="1:12" ht="12.75">
      <c r="A350" s="68"/>
      <c r="B350" s="68"/>
      <c r="C350" s="68"/>
      <c r="D350" s="68"/>
      <c r="E350" s="422"/>
      <c r="F350" s="68"/>
      <c r="G350" s="68"/>
      <c r="H350" s="68"/>
      <c r="I350" s="68"/>
      <c r="J350" s="68"/>
      <c r="K350" s="68"/>
      <c r="L350" s="68"/>
    </row>
    <row r="351" spans="1:12" ht="12.75">
      <c r="A351" s="68"/>
      <c r="B351" s="68"/>
      <c r="C351" s="68"/>
      <c r="D351" s="68"/>
      <c r="E351" s="422"/>
      <c r="F351" s="68"/>
      <c r="G351" s="68"/>
      <c r="H351" s="68"/>
      <c r="I351" s="68"/>
      <c r="J351" s="68"/>
      <c r="K351" s="68"/>
      <c r="L351" s="68"/>
    </row>
    <row r="352" spans="1:12" ht="12.75">
      <c r="A352" s="68"/>
      <c r="B352" s="68"/>
      <c r="C352" s="68"/>
      <c r="D352" s="68"/>
      <c r="E352" s="422"/>
      <c r="F352" s="68"/>
      <c r="G352" s="68"/>
      <c r="H352" s="68"/>
      <c r="I352" s="68"/>
      <c r="J352" s="68"/>
      <c r="K352" s="68"/>
      <c r="L352" s="68"/>
    </row>
    <row r="353" spans="1:12" ht="12.75">
      <c r="A353" s="68"/>
      <c r="B353" s="68"/>
      <c r="C353" s="68"/>
      <c r="D353" s="68"/>
      <c r="E353" s="422"/>
      <c r="F353" s="68"/>
      <c r="G353" s="68"/>
      <c r="H353" s="68"/>
      <c r="I353" s="68"/>
      <c r="J353" s="68"/>
      <c r="K353" s="68"/>
      <c r="L353" s="68"/>
    </row>
    <row r="354" spans="1:12" ht="12.75">
      <c r="A354" s="68"/>
      <c r="B354" s="68"/>
      <c r="C354" s="68"/>
      <c r="D354" s="68"/>
      <c r="E354" s="422"/>
      <c r="F354" s="68"/>
      <c r="G354" s="68"/>
      <c r="H354" s="68"/>
      <c r="I354" s="68"/>
      <c r="J354" s="68"/>
      <c r="K354" s="68"/>
      <c r="L354" s="68"/>
    </row>
    <row r="355" spans="1:12" ht="12.75">
      <c r="A355" s="68"/>
      <c r="B355" s="68"/>
      <c r="C355" s="68"/>
      <c r="D355" s="68"/>
      <c r="E355" s="422"/>
      <c r="F355" s="68"/>
      <c r="G355" s="68"/>
      <c r="H355" s="68"/>
      <c r="I355" s="68"/>
      <c r="J355" s="68"/>
      <c r="K355" s="68"/>
      <c r="L355" s="68"/>
    </row>
    <row r="356" spans="1:12" ht="12.75">
      <c r="A356" s="68"/>
      <c r="B356" s="68"/>
      <c r="C356" s="68"/>
      <c r="D356" s="68"/>
      <c r="E356" s="422"/>
      <c r="F356" s="68"/>
      <c r="G356" s="68"/>
      <c r="H356" s="68"/>
      <c r="I356" s="68"/>
      <c r="J356" s="68"/>
      <c r="K356" s="68"/>
      <c r="L356" s="68"/>
    </row>
    <row r="357" spans="1:12" ht="12.75">
      <c r="A357" s="68"/>
      <c r="B357" s="68"/>
      <c r="C357" s="68"/>
      <c r="D357" s="68"/>
      <c r="E357" s="422"/>
      <c r="F357" s="68"/>
      <c r="G357" s="68"/>
      <c r="H357" s="68"/>
      <c r="I357" s="68"/>
      <c r="J357" s="68"/>
      <c r="K357" s="68"/>
      <c r="L357" s="68"/>
    </row>
    <row r="358" spans="1:12" ht="12.75">
      <c r="A358" s="68"/>
      <c r="B358" s="68"/>
      <c r="C358" s="68"/>
      <c r="D358" s="68"/>
      <c r="E358" s="422"/>
      <c r="F358" s="68"/>
      <c r="G358" s="68"/>
      <c r="H358" s="68"/>
      <c r="I358" s="68"/>
      <c r="J358" s="68"/>
      <c r="K358" s="68"/>
      <c r="L358" s="68"/>
    </row>
    <row r="359" spans="1:12" ht="12.75">
      <c r="A359" s="68"/>
      <c r="B359" s="68"/>
      <c r="C359" s="68"/>
      <c r="D359" s="68"/>
      <c r="E359" s="422"/>
      <c r="F359" s="68"/>
      <c r="G359" s="68"/>
      <c r="H359" s="68"/>
      <c r="I359" s="68"/>
      <c r="J359" s="68"/>
      <c r="K359" s="68"/>
      <c r="L359" s="68"/>
    </row>
    <row r="360" spans="1:12" ht="12.75">
      <c r="A360" s="68"/>
      <c r="B360" s="68"/>
      <c r="C360" s="68"/>
      <c r="D360" s="68"/>
      <c r="E360" s="422"/>
      <c r="F360" s="68"/>
      <c r="G360" s="68"/>
      <c r="H360" s="68"/>
      <c r="I360" s="68"/>
      <c r="J360" s="68"/>
      <c r="K360" s="68"/>
      <c r="L360" s="68"/>
    </row>
    <row r="361" spans="1:12" ht="12.75">
      <c r="A361" s="68"/>
      <c r="B361" s="68"/>
      <c r="C361" s="68"/>
      <c r="D361" s="68"/>
      <c r="E361" s="422"/>
      <c r="F361" s="68"/>
      <c r="G361" s="68"/>
      <c r="H361" s="68"/>
      <c r="I361" s="68"/>
      <c r="J361" s="68"/>
      <c r="K361" s="68"/>
      <c r="L361" s="68"/>
    </row>
    <row r="362" spans="1:12" ht="12.75">
      <c r="A362" s="68"/>
      <c r="B362" s="68"/>
      <c r="C362" s="68"/>
      <c r="D362" s="68"/>
      <c r="E362" s="422"/>
      <c r="F362" s="68"/>
      <c r="G362" s="68"/>
      <c r="H362" s="68"/>
      <c r="I362" s="68"/>
      <c r="J362" s="68"/>
      <c r="K362" s="68"/>
      <c r="L362" s="68"/>
    </row>
    <row r="363" spans="1:12" ht="12.75">
      <c r="A363" s="68"/>
      <c r="B363" s="68"/>
      <c r="C363" s="68"/>
      <c r="D363" s="68"/>
      <c r="E363" s="422"/>
      <c r="F363" s="68"/>
      <c r="G363" s="68"/>
      <c r="H363" s="68"/>
      <c r="I363" s="68"/>
      <c r="J363" s="68"/>
      <c r="K363" s="68"/>
      <c r="L363" s="68"/>
    </row>
    <row r="364" spans="1:12" ht="12.75">
      <c r="A364" s="68"/>
      <c r="B364" s="68"/>
      <c r="C364" s="68"/>
      <c r="D364" s="68"/>
      <c r="E364" s="422"/>
      <c r="F364" s="68"/>
      <c r="G364" s="68"/>
      <c r="H364" s="68"/>
      <c r="I364" s="68"/>
      <c r="J364" s="68"/>
      <c r="K364" s="68"/>
      <c r="L364" s="68"/>
    </row>
    <row r="365" spans="1:12" ht="12.75">
      <c r="A365" s="68"/>
      <c r="B365" s="68"/>
      <c r="C365" s="68"/>
      <c r="D365" s="68"/>
      <c r="E365" s="422"/>
      <c r="F365" s="68"/>
      <c r="G365" s="68"/>
      <c r="H365" s="68"/>
      <c r="I365" s="68"/>
      <c r="J365" s="68"/>
      <c r="K365" s="68"/>
      <c r="L365" s="68"/>
    </row>
    <row r="366" spans="1:12" ht="12.75">
      <c r="A366" s="68"/>
      <c r="B366" s="68"/>
      <c r="C366" s="68"/>
      <c r="D366" s="68"/>
      <c r="E366" s="422"/>
      <c r="F366" s="68"/>
      <c r="G366" s="68"/>
      <c r="H366" s="68"/>
      <c r="I366" s="68"/>
      <c r="J366" s="68"/>
      <c r="K366" s="68"/>
      <c r="L366" s="68"/>
    </row>
    <row r="367" spans="1:12" ht="12.75">
      <c r="A367" s="68"/>
      <c r="B367" s="68"/>
      <c r="C367" s="68"/>
      <c r="D367" s="68"/>
      <c r="E367" s="422"/>
      <c r="F367" s="68"/>
      <c r="G367" s="68"/>
      <c r="H367" s="68"/>
      <c r="I367" s="68"/>
      <c r="J367" s="68"/>
      <c r="K367" s="68"/>
      <c r="L367" s="68"/>
    </row>
    <row r="368" spans="1:12" ht="12.75">
      <c r="A368" s="68"/>
      <c r="B368" s="68"/>
      <c r="C368" s="68"/>
      <c r="D368" s="68"/>
      <c r="E368" s="422"/>
      <c r="F368" s="68"/>
      <c r="G368" s="68"/>
      <c r="H368" s="68"/>
      <c r="I368" s="68"/>
      <c r="J368" s="68"/>
      <c r="K368" s="68"/>
      <c r="L368" s="68"/>
    </row>
    <row r="369" spans="1:12" ht="12.75">
      <c r="A369" s="68"/>
      <c r="B369" s="68"/>
      <c r="C369" s="68"/>
      <c r="D369" s="68"/>
      <c r="E369" s="422"/>
      <c r="F369" s="68"/>
      <c r="G369" s="68"/>
      <c r="H369" s="68"/>
      <c r="I369" s="68"/>
      <c r="J369" s="68"/>
      <c r="K369" s="68"/>
      <c r="L369" s="68"/>
    </row>
    <row r="370" spans="1:12" ht="12.75">
      <c r="A370" s="68"/>
      <c r="B370" s="68"/>
      <c r="C370" s="68"/>
      <c r="D370" s="68"/>
      <c r="E370" s="422"/>
      <c r="F370" s="68"/>
      <c r="G370" s="68"/>
      <c r="H370" s="68"/>
      <c r="I370" s="68"/>
      <c r="J370" s="68"/>
      <c r="K370" s="68"/>
      <c r="L370" s="68"/>
    </row>
    <row r="371" spans="1:12" ht="12.75">
      <c r="A371" s="68"/>
      <c r="B371" s="68"/>
      <c r="C371" s="68"/>
      <c r="D371" s="68"/>
      <c r="E371" s="422"/>
      <c r="F371" s="68"/>
      <c r="G371" s="68"/>
      <c r="H371" s="68"/>
      <c r="I371" s="68"/>
      <c r="J371" s="68"/>
      <c r="K371" s="68"/>
      <c r="L371" s="68"/>
    </row>
    <row r="372" spans="1:12" ht="12.75">
      <c r="A372" s="68"/>
      <c r="B372" s="68"/>
      <c r="C372" s="68"/>
      <c r="D372" s="68"/>
      <c r="E372" s="422"/>
      <c r="F372" s="68"/>
      <c r="G372" s="68"/>
      <c r="H372" s="68"/>
      <c r="I372" s="68"/>
      <c r="J372" s="68"/>
      <c r="K372" s="68"/>
      <c r="L372" s="68"/>
    </row>
    <row r="373" spans="1:12" ht="12.75">
      <c r="A373" s="68"/>
      <c r="B373" s="68"/>
      <c r="C373" s="68"/>
      <c r="D373" s="68"/>
      <c r="E373" s="422"/>
      <c r="F373" s="68"/>
      <c r="G373" s="68"/>
      <c r="H373" s="68"/>
      <c r="I373" s="68"/>
      <c r="J373" s="68"/>
      <c r="K373" s="68"/>
      <c r="L373" s="68"/>
    </row>
    <row r="374" spans="1:12" ht="12.75">
      <c r="A374" s="68"/>
      <c r="B374" s="68"/>
      <c r="C374" s="68"/>
      <c r="D374" s="68"/>
      <c r="E374" s="422"/>
      <c r="F374" s="68"/>
      <c r="G374" s="68"/>
      <c r="H374" s="68"/>
      <c r="I374" s="68"/>
      <c r="J374" s="68"/>
      <c r="K374" s="68"/>
      <c r="L374" s="68"/>
    </row>
    <row r="375" spans="1:12" ht="12.75">
      <c r="A375" s="68"/>
      <c r="B375" s="68"/>
      <c r="C375" s="68"/>
      <c r="D375" s="68"/>
      <c r="E375" s="422"/>
      <c r="F375" s="68"/>
      <c r="G375" s="68"/>
      <c r="H375" s="68"/>
      <c r="I375" s="68"/>
      <c r="J375" s="68"/>
      <c r="K375" s="68"/>
      <c r="L375" s="68"/>
    </row>
    <row r="376" spans="1:12" ht="12.75">
      <c r="A376" s="68"/>
      <c r="B376" s="68"/>
      <c r="C376" s="68"/>
      <c r="D376" s="68"/>
      <c r="E376" s="422"/>
      <c r="F376" s="68"/>
      <c r="G376" s="68"/>
      <c r="H376" s="68"/>
      <c r="I376" s="68"/>
      <c r="J376" s="68"/>
      <c r="K376" s="68"/>
      <c r="L376" s="68"/>
    </row>
    <row r="377" spans="1:12" ht="12.75">
      <c r="A377" s="68"/>
      <c r="B377" s="68"/>
      <c r="C377" s="68"/>
      <c r="D377" s="68"/>
      <c r="E377" s="422"/>
      <c r="F377" s="68"/>
      <c r="G377" s="68"/>
      <c r="H377" s="68"/>
      <c r="I377" s="68"/>
      <c r="J377" s="68"/>
      <c r="K377" s="68"/>
      <c r="L377" s="68"/>
    </row>
    <row r="378" spans="1:12" ht="12.75">
      <c r="A378" s="68"/>
      <c r="B378" s="68"/>
      <c r="C378" s="68"/>
      <c r="D378" s="68"/>
      <c r="E378" s="422"/>
      <c r="F378" s="68"/>
      <c r="G378" s="68"/>
      <c r="H378" s="68"/>
      <c r="I378" s="68"/>
      <c r="J378" s="68"/>
      <c r="K378" s="68"/>
      <c r="L378" s="68"/>
    </row>
    <row r="379" spans="1:12" ht="12.75">
      <c r="A379" s="68"/>
      <c r="B379" s="68"/>
      <c r="C379" s="68"/>
      <c r="D379" s="68"/>
      <c r="E379" s="422"/>
      <c r="F379" s="68"/>
      <c r="G379" s="68"/>
      <c r="H379" s="68"/>
      <c r="I379" s="68"/>
      <c r="J379" s="68"/>
      <c r="K379" s="68"/>
      <c r="L379" s="68"/>
    </row>
    <row r="380" spans="1:12" ht="12.75">
      <c r="A380" s="68"/>
      <c r="B380" s="68"/>
      <c r="C380" s="68"/>
      <c r="D380" s="68"/>
      <c r="E380" s="422"/>
      <c r="F380" s="68"/>
      <c r="G380" s="68"/>
      <c r="H380" s="68"/>
      <c r="I380" s="68"/>
      <c r="J380" s="68"/>
      <c r="K380" s="68"/>
      <c r="L380" s="68"/>
    </row>
    <row r="381" spans="1:12" ht="12.75">
      <c r="A381" s="68"/>
      <c r="B381" s="68"/>
      <c r="C381" s="68"/>
      <c r="D381" s="68"/>
      <c r="E381" s="422"/>
      <c r="F381" s="68"/>
      <c r="G381" s="68"/>
      <c r="H381" s="68"/>
      <c r="I381" s="68"/>
      <c r="J381" s="68"/>
      <c r="K381" s="68"/>
      <c r="L381" s="68"/>
    </row>
    <row r="382" spans="1:12" ht="12.75">
      <c r="A382" s="68"/>
      <c r="B382" s="68"/>
      <c r="C382" s="68"/>
      <c r="D382" s="68"/>
      <c r="E382" s="422"/>
      <c r="F382" s="68"/>
      <c r="G382" s="68"/>
      <c r="H382" s="68"/>
      <c r="I382" s="68"/>
      <c r="J382" s="68"/>
      <c r="K382" s="68"/>
      <c r="L382" s="68"/>
    </row>
    <row r="383" spans="1:12" ht="12.75">
      <c r="A383" s="68"/>
      <c r="B383" s="68"/>
      <c r="C383" s="68"/>
      <c r="D383" s="68"/>
      <c r="E383" s="422"/>
      <c r="F383" s="68"/>
      <c r="G383" s="68"/>
      <c r="H383" s="68"/>
      <c r="I383" s="68"/>
      <c r="J383" s="68"/>
      <c r="K383" s="68"/>
      <c r="L383" s="68"/>
    </row>
    <row r="384" spans="1:12" ht="12.75">
      <c r="A384" s="68"/>
      <c r="B384" s="68"/>
      <c r="C384" s="68"/>
      <c r="D384" s="68"/>
      <c r="E384" s="422"/>
      <c r="F384" s="68"/>
      <c r="G384" s="68"/>
      <c r="H384" s="68"/>
      <c r="I384" s="68"/>
      <c r="J384" s="68"/>
      <c r="K384" s="68"/>
      <c r="L384" s="68"/>
    </row>
    <row r="385" spans="1:12" ht="12.75">
      <c r="A385" s="68"/>
      <c r="B385" s="68"/>
      <c r="C385" s="68"/>
      <c r="D385" s="68"/>
      <c r="E385" s="422"/>
      <c r="F385" s="68"/>
      <c r="G385" s="68"/>
      <c r="H385" s="68"/>
      <c r="I385" s="68"/>
      <c r="J385" s="68"/>
      <c r="K385" s="68"/>
      <c r="L385" s="68"/>
    </row>
    <row r="386" spans="1:12" ht="12.75">
      <c r="A386" s="68"/>
      <c r="B386" s="68"/>
      <c r="C386" s="68"/>
      <c r="D386" s="68"/>
      <c r="E386" s="422"/>
      <c r="F386" s="68"/>
      <c r="G386" s="68"/>
      <c r="H386" s="68"/>
      <c r="I386" s="68"/>
      <c r="J386" s="68"/>
      <c r="K386" s="68"/>
      <c r="L386" s="68"/>
    </row>
    <row r="387" spans="1:12" ht="12.75">
      <c r="A387" s="68"/>
      <c r="B387" s="68"/>
      <c r="C387" s="68"/>
      <c r="D387" s="68"/>
      <c r="E387" s="422"/>
      <c r="F387" s="68"/>
      <c r="G387" s="68"/>
      <c r="H387" s="68"/>
      <c r="I387" s="68"/>
      <c r="J387" s="68"/>
      <c r="K387" s="68"/>
      <c r="L387" s="68"/>
    </row>
    <row r="388" spans="1:12" ht="12.75">
      <c r="A388" s="68"/>
      <c r="B388" s="68"/>
      <c r="C388" s="68"/>
      <c r="D388" s="68"/>
      <c r="E388" s="422"/>
      <c r="F388" s="68"/>
      <c r="G388" s="68"/>
      <c r="H388" s="68"/>
      <c r="I388" s="68"/>
      <c r="J388" s="68"/>
      <c r="K388" s="68"/>
      <c r="L388" s="68"/>
    </row>
    <row r="389" spans="1:12" ht="12.75">
      <c r="A389" s="68"/>
      <c r="B389" s="68"/>
      <c r="C389" s="68"/>
      <c r="D389" s="68"/>
      <c r="E389" s="422"/>
      <c r="F389" s="68"/>
      <c r="G389" s="68"/>
      <c r="H389" s="68"/>
      <c r="I389" s="68"/>
      <c r="J389" s="68"/>
      <c r="K389" s="68"/>
      <c r="L389" s="68"/>
    </row>
    <row r="390" spans="1:12" ht="12.75">
      <c r="A390" s="68"/>
      <c r="B390" s="68"/>
      <c r="C390" s="68"/>
      <c r="D390" s="68"/>
      <c r="E390" s="422"/>
      <c r="F390" s="68"/>
      <c r="G390" s="68"/>
      <c r="H390" s="68"/>
      <c r="I390" s="68"/>
      <c r="J390" s="68"/>
      <c r="K390" s="68"/>
      <c r="L390" s="68"/>
    </row>
    <row r="391" spans="1:12" ht="12.75">
      <c r="A391" s="68"/>
      <c r="B391" s="68"/>
      <c r="C391" s="68"/>
      <c r="D391" s="68"/>
      <c r="E391" s="422"/>
      <c r="F391" s="68"/>
      <c r="G391" s="68"/>
      <c r="H391" s="68"/>
      <c r="I391" s="68"/>
      <c r="J391" s="68"/>
      <c r="K391" s="68"/>
      <c r="L391" s="68"/>
    </row>
    <row r="392" spans="1:12" ht="12.75">
      <c r="A392" s="68"/>
      <c r="B392" s="68"/>
      <c r="C392" s="68"/>
      <c r="D392" s="68"/>
      <c r="E392" s="422"/>
      <c r="F392" s="68"/>
      <c r="G392" s="68"/>
      <c r="H392" s="68"/>
      <c r="I392" s="68"/>
      <c r="J392" s="68"/>
      <c r="K392" s="68"/>
      <c r="L392" s="68"/>
    </row>
    <row r="393" spans="1:12" ht="12.75">
      <c r="A393" s="68"/>
      <c r="B393" s="68"/>
      <c r="C393" s="68"/>
      <c r="D393" s="68"/>
      <c r="E393" s="422"/>
      <c r="F393" s="68"/>
      <c r="G393" s="68"/>
      <c r="H393" s="68"/>
      <c r="I393" s="68"/>
      <c r="J393" s="68"/>
      <c r="K393" s="68"/>
      <c r="L393" s="68"/>
    </row>
    <row r="394" spans="1:12" ht="12.75">
      <c r="A394" s="68"/>
      <c r="B394" s="68"/>
      <c r="C394" s="68"/>
      <c r="D394" s="68"/>
      <c r="E394" s="422"/>
      <c r="F394" s="68"/>
      <c r="G394" s="68"/>
      <c r="H394" s="68"/>
      <c r="I394" s="68"/>
      <c r="J394" s="68"/>
      <c r="K394" s="68"/>
      <c r="L394" s="68"/>
    </row>
    <row r="395" spans="1:12" ht="12.75">
      <c r="A395" s="68"/>
      <c r="B395" s="68"/>
      <c r="C395" s="68"/>
      <c r="D395" s="68"/>
      <c r="E395" s="422"/>
      <c r="F395" s="68"/>
      <c r="G395" s="68"/>
      <c r="H395" s="68"/>
      <c r="I395" s="68"/>
      <c r="J395" s="68"/>
      <c r="K395" s="68"/>
      <c r="L395" s="68"/>
    </row>
    <row r="396" spans="1:12" ht="12.75">
      <c r="A396" s="68"/>
      <c r="B396" s="68"/>
      <c r="C396" s="68"/>
      <c r="D396" s="68"/>
      <c r="E396" s="422"/>
      <c r="F396" s="68"/>
      <c r="G396" s="68"/>
      <c r="H396" s="68"/>
      <c r="I396" s="68"/>
      <c r="J396" s="68"/>
      <c r="K396" s="68"/>
      <c r="L396" s="68"/>
    </row>
    <row r="397" spans="1:12" ht="12.75">
      <c r="A397" s="68"/>
      <c r="B397" s="68"/>
      <c r="C397" s="68"/>
      <c r="D397" s="68"/>
      <c r="E397" s="422"/>
      <c r="F397" s="68"/>
      <c r="G397" s="68"/>
      <c r="H397" s="68"/>
      <c r="I397" s="68"/>
      <c r="J397" s="68"/>
      <c r="K397" s="68"/>
      <c r="L397" s="68"/>
    </row>
    <row r="398" spans="1:12" ht="12.75">
      <c r="A398" s="68"/>
      <c r="B398" s="68"/>
      <c r="C398" s="68"/>
      <c r="D398" s="68"/>
      <c r="E398" s="422"/>
      <c r="F398" s="68"/>
      <c r="G398" s="68"/>
      <c r="H398" s="68"/>
      <c r="I398" s="68"/>
      <c r="J398" s="68"/>
      <c r="K398" s="68"/>
      <c r="L398" s="68"/>
    </row>
    <row r="399" spans="1:12" ht="12.75">
      <c r="A399" s="68"/>
      <c r="B399" s="68"/>
      <c r="C399" s="68"/>
      <c r="D399" s="68"/>
      <c r="E399" s="422"/>
      <c r="F399" s="68"/>
      <c r="G399" s="68"/>
      <c r="H399" s="68"/>
      <c r="I399" s="68"/>
      <c r="J399" s="68"/>
      <c r="K399" s="68"/>
      <c r="L399" s="68"/>
    </row>
    <row r="400" spans="1:12" ht="12.75">
      <c r="A400" s="68"/>
      <c r="B400" s="68"/>
      <c r="C400" s="68"/>
      <c r="D400" s="68"/>
      <c r="E400" s="422"/>
      <c r="F400" s="68"/>
      <c r="G400" s="68"/>
      <c r="H400" s="68"/>
      <c r="I400" s="68"/>
      <c r="J400" s="68"/>
      <c r="K400" s="68"/>
      <c r="L400" s="68"/>
    </row>
    <row r="401" spans="1:12" ht="12.75">
      <c r="A401" s="68"/>
      <c r="B401" s="68"/>
      <c r="C401" s="68"/>
      <c r="D401" s="68"/>
      <c r="E401" s="422"/>
      <c r="F401" s="68"/>
      <c r="G401" s="68"/>
      <c r="H401" s="68"/>
      <c r="I401" s="68"/>
      <c r="J401" s="68"/>
      <c r="K401" s="68"/>
      <c r="L401" s="68"/>
    </row>
    <row r="402" spans="1:12" ht="12.75">
      <c r="A402" s="68"/>
      <c r="B402" s="68"/>
      <c r="C402" s="68"/>
      <c r="D402" s="68"/>
      <c r="E402" s="422"/>
      <c r="F402" s="68"/>
      <c r="G402" s="68"/>
      <c r="H402" s="68"/>
      <c r="I402" s="68"/>
      <c r="J402" s="68"/>
      <c r="K402" s="68"/>
      <c r="L402" s="68"/>
    </row>
    <row r="403" spans="1:12" ht="12.75">
      <c r="A403" s="68"/>
      <c r="B403" s="68"/>
      <c r="C403" s="68"/>
      <c r="D403" s="68"/>
      <c r="E403" s="422"/>
      <c r="F403" s="68"/>
      <c r="G403" s="68"/>
      <c r="H403" s="68"/>
      <c r="I403" s="68"/>
      <c r="J403" s="68"/>
      <c r="K403" s="68"/>
      <c r="L403" s="68"/>
    </row>
    <row r="404" spans="1:12" ht="12.75">
      <c r="A404" s="68"/>
      <c r="B404" s="68"/>
      <c r="C404" s="68"/>
      <c r="D404" s="68"/>
      <c r="E404" s="422"/>
      <c r="F404" s="68"/>
      <c r="G404" s="68"/>
      <c r="H404" s="68"/>
      <c r="I404" s="68"/>
      <c r="J404" s="68"/>
      <c r="K404" s="68"/>
      <c r="L404" s="68"/>
    </row>
    <row r="405" spans="1:12" ht="12.75">
      <c r="A405" s="68"/>
      <c r="B405" s="68"/>
      <c r="C405" s="68"/>
      <c r="D405" s="68"/>
      <c r="E405" s="422"/>
      <c r="F405" s="68"/>
      <c r="G405" s="68"/>
      <c r="H405" s="68"/>
      <c r="I405" s="68"/>
      <c r="J405" s="68"/>
      <c r="K405" s="68"/>
      <c r="L405" s="68"/>
    </row>
    <row r="406" spans="1:12" ht="12.75">
      <c r="A406" s="68"/>
      <c r="B406" s="68"/>
      <c r="C406" s="68"/>
      <c r="D406" s="68"/>
      <c r="E406" s="422"/>
      <c r="F406" s="68"/>
      <c r="G406" s="68"/>
      <c r="H406" s="68"/>
      <c r="I406" s="68"/>
      <c r="J406" s="68"/>
      <c r="K406" s="68"/>
      <c r="L406" s="68"/>
    </row>
    <row r="407" spans="1:12" ht="12.75">
      <c r="A407" s="68"/>
      <c r="B407" s="68"/>
      <c r="C407" s="68"/>
      <c r="D407" s="68"/>
      <c r="E407" s="422"/>
      <c r="F407" s="68"/>
      <c r="G407" s="68"/>
      <c r="H407" s="68"/>
      <c r="I407" s="68"/>
      <c r="J407" s="68"/>
      <c r="K407" s="68"/>
      <c r="L407" s="68"/>
    </row>
    <row r="408" spans="1:12" ht="12.75">
      <c r="A408" s="68"/>
      <c r="B408" s="68"/>
      <c r="C408" s="68"/>
      <c r="D408" s="68"/>
      <c r="E408" s="422"/>
      <c r="F408" s="68"/>
      <c r="G408" s="68"/>
      <c r="H408" s="68"/>
      <c r="I408" s="68"/>
      <c r="J408" s="68"/>
      <c r="K408" s="68"/>
      <c r="L408" s="68"/>
    </row>
    <row r="409" spans="1:12" ht="12.75">
      <c r="A409" s="68"/>
      <c r="B409" s="68"/>
      <c r="C409" s="68"/>
      <c r="D409" s="68"/>
      <c r="E409" s="422"/>
      <c r="F409" s="68"/>
      <c r="G409" s="68"/>
      <c r="H409" s="68"/>
      <c r="I409" s="68"/>
      <c r="J409" s="68"/>
      <c r="K409" s="68"/>
      <c r="L409" s="68"/>
    </row>
    <row r="410" spans="1:12" ht="12.75">
      <c r="A410" s="68"/>
      <c r="B410" s="68"/>
      <c r="C410" s="68"/>
      <c r="D410" s="68"/>
      <c r="E410" s="422"/>
      <c r="F410" s="68"/>
      <c r="G410" s="68"/>
      <c r="H410" s="68"/>
      <c r="I410" s="68"/>
      <c r="J410" s="68"/>
      <c r="K410" s="68"/>
      <c r="L410" s="68"/>
    </row>
    <row r="411" spans="1:12" ht="12.75">
      <c r="A411" s="68"/>
      <c r="B411" s="68"/>
      <c r="C411" s="68"/>
      <c r="D411" s="68"/>
      <c r="E411" s="422"/>
      <c r="F411" s="68"/>
      <c r="G411" s="68"/>
      <c r="H411" s="68"/>
      <c r="I411" s="68"/>
      <c r="J411" s="68"/>
      <c r="K411" s="68"/>
      <c r="L411" s="68"/>
    </row>
    <row r="412" spans="1:12" ht="12.75">
      <c r="A412" s="68"/>
      <c r="B412" s="68"/>
      <c r="C412" s="68"/>
      <c r="D412" s="68"/>
      <c r="E412" s="422"/>
      <c r="F412" s="68"/>
      <c r="G412" s="68"/>
      <c r="H412" s="68"/>
      <c r="I412" s="68"/>
      <c r="J412" s="68"/>
      <c r="K412" s="68"/>
      <c r="L412" s="68"/>
    </row>
    <row r="413" spans="1:12" ht="12.75">
      <c r="A413" s="68"/>
      <c r="B413" s="68"/>
      <c r="C413" s="68"/>
      <c r="D413" s="68"/>
      <c r="E413" s="422"/>
      <c r="F413" s="68"/>
      <c r="G413" s="68"/>
      <c r="H413" s="68"/>
      <c r="I413" s="68"/>
      <c r="J413" s="68"/>
      <c r="K413" s="68"/>
      <c r="L413" s="68"/>
    </row>
    <row r="414" spans="1:12" ht="12.75">
      <c r="A414" s="68"/>
      <c r="B414" s="68"/>
      <c r="C414" s="68"/>
      <c r="D414" s="68"/>
      <c r="E414" s="422"/>
      <c r="F414" s="68"/>
      <c r="G414" s="68"/>
      <c r="H414" s="68"/>
      <c r="I414" s="68"/>
      <c r="J414" s="68"/>
      <c r="K414" s="68"/>
      <c r="L414" s="68"/>
    </row>
    <row r="415" spans="1:12" ht="12.75">
      <c r="A415" s="68"/>
      <c r="B415" s="68"/>
      <c r="C415" s="68"/>
      <c r="D415" s="68"/>
      <c r="E415" s="422"/>
      <c r="F415" s="68"/>
      <c r="G415" s="68"/>
      <c r="H415" s="68"/>
      <c r="I415" s="68"/>
      <c r="J415" s="68"/>
      <c r="K415" s="68"/>
      <c r="L415" s="68"/>
    </row>
    <row r="416" spans="1:12" ht="12.75">
      <c r="A416" s="68"/>
      <c r="B416" s="68"/>
      <c r="C416" s="68"/>
      <c r="D416" s="68"/>
      <c r="E416" s="422"/>
      <c r="F416" s="68"/>
      <c r="G416" s="68"/>
      <c r="H416" s="68"/>
      <c r="I416" s="68"/>
      <c r="J416" s="68"/>
      <c r="K416" s="68"/>
      <c r="L416" s="68"/>
    </row>
    <row r="417" spans="1:12" ht="12.75">
      <c r="A417" s="68"/>
      <c r="B417" s="68"/>
      <c r="C417" s="68"/>
      <c r="D417" s="68"/>
      <c r="E417" s="422"/>
      <c r="F417" s="68"/>
      <c r="G417" s="68"/>
      <c r="H417" s="68"/>
      <c r="I417" s="68"/>
      <c r="J417" s="68"/>
      <c r="K417" s="68"/>
      <c r="L417" s="68"/>
    </row>
    <row r="418" spans="1:12" ht="12.75">
      <c r="A418" s="68"/>
      <c r="B418" s="68"/>
      <c r="C418" s="68"/>
      <c r="D418" s="68"/>
      <c r="E418" s="422"/>
      <c r="F418" s="68"/>
      <c r="G418" s="68"/>
      <c r="H418" s="68"/>
      <c r="I418" s="68"/>
      <c r="J418" s="68"/>
      <c r="K418" s="68"/>
      <c r="L418" s="68"/>
    </row>
    <row r="419" spans="1:12" ht="12.75">
      <c r="A419" s="68"/>
      <c r="B419" s="68"/>
      <c r="C419" s="68"/>
      <c r="D419" s="68"/>
      <c r="E419" s="422"/>
      <c r="F419" s="68"/>
      <c r="G419" s="68"/>
      <c r="H419" s="68"/>
      <c r="I419" s="68"/>
      <c r="J419" s="68"/>
      <c r="K419" s="68"/>
      <c r="L419" s="68"/>
    </row>
    <row r="420" spans="1:12" ht="12.75">
      <c r="A420" s="68"/>
      <c r="B420" s="68"/>
      <c r="C420" s="68"/>
      <c r="D420" s="68"/>
      <c r="E420" s="422"/>
      <c r="F420" s="68"/>
      <c r="G420" s="68"/>
      <c r="H420" s="68"/>
      <c r="I420" s="68"/>
      <c r="J420" s="68"/>
      <c r="K420" s="68"/>
      <c r="L420" s="68"/>
    </row>
    <row r="421" spans="1:12" ht="12.75">
      <c r="A421" s="68"/>
      <c r="B421" s="68"/>
      <c r="C421" s="68"/>
      <c r="D421" s="68"/>
      <c r="E421" s="422"/>
      <c r="F421" s="68"/>
      <c r="G421" s="68"/>
      <c r="H421" s="68"/>
      <c r="I421" s="68"/>
      <c r="J421" s="68"/>
      <c r="K421" s="68"/>
      <c r="L421" s="68"/>
    </row>
    <row r="422" spans="1:12" ht="12.75">
      <c r="A422" s="68"/>
      <c r="B422" s="68"/>
      <c r="C422" s="68"/>
      <c r="D422" s="68"/>
      <c r="E422" s="422"/>
      <c r="F422" s="68"/>
      <c r="G422" s="68"/>
      <c r="H422" s="68"/>
      <c r="I422" s="68"/>
      <c r="J422" s="68"/>
      <c r="K422" s="68"/>
      <c r="L422" s="68"/>
    </row>
    <row r="423" spans="1:12" ht="12.75">
      <c r="A423" s="68"/>
      <c r="B423" s="68"/>
      <c r="C423" s="68"/>
      <c r="D423" s="68"/>
      <c r="E423" s="422"/>
      <c r="F423" s="68"/>
      <c r="G423" s="68"/>
      <c r="H423" s="68"/>
      <c r="I423" s="68"/>
      <c r="J423" s="68"/>
      <c r="K423" s="68"/>
      <c r="L423" s="68"/>
    </row>
    <row r="424" spans="1:12" ht="12.75">
      <c r="A424" s="68"/>
      <c r="B424" s="68"/>
      <c r="C424" s="68"/>
      <c r="D424" s="68"/>
      <c r="E424" s="422"/>
      <c r="F424" s="68"/>
      <c r="G424" s="68"/>
      <c r="H424" s="68"/>
      <c r="I424" s="68"/>
      <c r="J424" s="68"/>
      <c r="K424" s="68"/>
      <c r="L424" s="68"/>
    </row>
    <row r="425" spans="1:12" ht="12.75">
      <c r="A425" s="68"/>
      <c r="B425" s="68"/>
      <c r="C425" s="68"/>
      <c r="D425" s="68"/>
      <c r="E425" s="422"/>
      <c r="F425" s="68"/>
      <c r="G425" s="68"/>
      <c r="H425" s="68"/>
      <c r="I425" s="68"/>
      <c r="J425" s="68"/>
      <c r="K425" s="68"/>
      <c r="L425" s="68"/>
    </row>
    <row r="426" spans="1:12" ht="12.75">
      <c r="A426" s="68"/>
      <c r="B426" s="68"/>
      <c r="C426" s="68"/>
      <c r="D426" s="68"/>
      <c r="E426" s="422"/>
      <c r="F426" s="68"/>
      <c r="G426" s="68"/>
      <c r="H426" s="68"/>
      <c r="I426" s="68"/>
      <c r="J426" s="68"/>
      <c r="K426" s="68"/>
      <c r="L426" s="68"/>
    </row>
    <row r="427" spans="1:12" ht="12.75">
      <c r="A427" s="68"/>
      <c r="B427" s="68"/>
      <c r="C427" s="68"/>
      <c r="D427" s="68"/>
      <c r="E427" s="422"/>
      <c r="F427" s="68"/>
      <c r="G427" s="68"/>
      <c r="H427" s="68"/>
      <c r="I427" s="68"/>
      <c r="J427" s="68"/>
      <c r="K427" s="68"/>
      <c r="L427" s="68"/>
    </row>
    <row r="428" spans="1:12" ht="12.75">
      <c r="A428" s="68"/>
      <c r="B428" s="68"/>
      <c r="C428" s="68"/>
      <c r="D428" s="68"/>
      <c r="E428" s="422"/>
      <c r="F428" s="68"/>
      <c r="G428" s="68"/>
      <c r="H428" s="68"/>
      <c r="I428" s="68"/>
      <c r="J428" s="68"/>
      <c r="K428" s="68"/>
      <c r="L428" s="68"/>
    </row>
    <row r="429" spans="1:12" ht="12.75">
      <c r="A429" s="68"/>
      <c r="B429" s="68"/>
      <c r="C429" s="68"/>
      <c r="D429" s="68"/>
      <c r="E429" s="422"/>
      <c r="F429" s="68"/>
      <c r="G429" s="68"/>
      <c r="H429" s="68"/>
      <c r="I429" s="68"/>
      <c r="J429" s="68"/>
      <c r="K429" s="68"/>
      <c r="L429" s="68"/>
    </row>
    <row r="430" spans="1:12" ht="12.75">
      <c r="A430" s="68"/>
      <c r="B430" s="68"/>
      <c r="C430" s="68"/>
      <c r="D430" s="68"/>
      <c r="E430" s="422"/>
      <c r="F430" s="68"/>
      <c r="G430" s="68"/>
      <c r="H430" s="68"/>
      <c r="I430" s="68"/>
      <c r="J430" s="68"/>
      <c r="K430" s="68"/>
      <c r="L430" s="68"/>
    </row>
    <row r="431" spans="1:12" ht="12.75">
      <c r="A431" s="68"/>
      <c r="B431" s="68"/>
      <c r="C431" s="68"/>
      <c r="D431" s="68"/>
      <c r="E431" s="422"/>
      <c r="F431" s="68"/>
      <c r="G431" s="68"/>
      <c r="H431" s="68"/>
      <c r="I431" s="68"/>
      <c r="J431" s="68"/>
      <c r="K431" s="68"/>
      <c r="L431" s="68"/>
    </row>
    <row r="432" spans="1:12" ht="12.75">
      <c r="A432" s="68"/>
      <c r="B432" s="68"/>
      <c r="C432" s="68"/>
      <c r="D432" s="68"/>
      <c r="E432" s="422"/>
      <c r="F432" s="68"/>
      <c r="G432" s="68"/>
      <c r="H432" s="68"/>
      <c r="I432" s="68"/>
      <c r="J432" s="68"/>
      <c r="K432" s="68"/>
      <c r="L432" s="68"/>
    </row>
    <row r="433" spans="1:12" ht="12.75">
      <c r="A433" s="68"/>
      <c r="B433" s="68"/>
      <c r="C433" s="68"/>
      <c r="D433" s="68"/>
      <c r="E433" s="422"/>
      <c r="F433" s="68"/>
      <c r="G433" s="68"/>
      <c r="H433" s="68"/>
      <c r="I433" s="68"/>
      <c r="J433" s="68"/>
      <c r="K433" s="68"/>
      <c r="L433" s="68"/>
    </row>
    <row r="434" spans="1:12" ht="12.75">
      <c r="A434" s="68"/>
      <c r="B434" s="68"/>
      <c r="C434" s="68"/>
      <c r="D434" s="68"/>
      <c r="E434" s="422"/>
      <c r="F434" s="68"/>
      <c r="G434" s="68"/>
      <c r="H434" s="68"/>
      <c r="I434" s="68"/>
      <c r="J434" s="68"/>
      <c r="K434" s="68"/>
      <c r="L434" s="68"/>
    </row>
    <row r="435" spans="1:12" ht="12.75">
      <c r="A435" s="68"/>
      <c r="B435" s="68"/>
      <c r="C435" s="68"/>
      <c r="D435" s="68"/>
      <c r="E435" s="422"/>
      <c r="F435" s="68"/>
      <c r="G435" s="68"/>
      <c r="H435" s="68"/>
      <c r="I435" s="68"/>
      <c r="J435" s="68"/>
      <c r="K435" s="68"/>
      <c r="L435" s="68"/>
    </row>
    <row r="436" spans="1:12" ht="12.75">
      <c r="A436" s="68"/>
      <c r="B436" s="68"/>
      <c r="C436" s="68"/>
      <c r="D436" s="68"/>
      <c r="E436" s="422"/>
      <c r="F436" s="68"/>
      <c r="G436" s="68"/>
      <c r="H436" s="68"/>
      <c r="I436" s="68"/>
      <c r="J436" s="68"/>
      <c r="K436" s="68"/>
      <c r="L436" s="68"/>
    </row>
    <row r="437" spans="1:12" ht="12.75">
      <c r="A437" s="68"/>
      <c r="B437" s="68"/>
      <c r="C437" s="68"/>
      <c r="D437" s="68"/>
      <c r="E437" s="422"/>
      <c r="F437" s="68"/>
      <c r="G437" s="68"/>
      <c r="H437" s="68"/>
      <c r="I437" s="68"/>
      <c r="J437" s="68"/>
      <c r="K437" s="68"/>
      <c r="L437" s="68"/>
    </row>
    <row r="438" spans="1:12" ht="12.75">
      <c r="A438" s="68"/>
      <c r="B438" s="68"/>
      <c r="C438" s="68"/>
      <c r="D438" s="68"/>
      <c r="E438" s="422"/>
      <c r="F438" s="68"/>
      <c r="G438" s="68"/>
      <c r="H438" s="68"/>
      <c r="I438" s="68"/>
      <c r="J438" s="68"/>
      <c r="K438" s="68"/>
      <c r="L438" s="68"/>
    </row>
    <row r="439" spans="1:12" ht="12.75">
      <c r="A439" s="68"/>
      <c r="B439" s="68"/>
      <c r="C439" s="68"/>
      <c r="D439" s="68"/>
      <c r="E439" s="422"/>
      <c r="F439" s="68"/>
      <c r="G439" s="68"/>
      <c r="H439" s="68"/>
      <c r="I439" s="68"/>
      <c r="J439" s="68"/>
      <c r="K439" s="68"/>
      <c r="L439" s="68"/>
    </row>
    <row r="440" spans="1:12" ht="12.75">
      <c r="A440" s="68"/>
      <c r="B440" s="68"/>
      <c r="C440" s="68"/>
      <c r="D440" s="68"/>
      <c r="E440" s="422"/>
      <c r="F440" s="68"/>
      <c r="G440" s="68"/>
      <c r="H440" s="68"/>
      <c r="I440" s="68"/>
      <c r="J440" s="68"/>
      <c r="K440" s="68"/>
      <c r="L440" s="68"/>
    </row>
    <row r="441" spans="1:12" ht="12.75">
      <c r="A441" s="68"/>
      <c r="B441" s="68"/>
      <c r="C441" s="68"/>
      <c r="D441" s="68"/>
      <c r="E441" s="422"/>
      <c r="F441" s="68"/>
      <c r="G441" s="68"/>
      <c r="H441" s="68"/>
      <c r="I441" s="68"/>
      <c r="J441" s="68"/>
      <c r="K441" s="68"/>
      <c r="L441" s="68"/>
    </row>
    <row r="442" spans="1:12" ht="12.75">
      <c r="A442" s="68"/>
      <c r="B442" s="68"/>
      <c r="C442" s="68"/>
      <c r="D442" s="68"/>
      <c r="E442" s="422"/>
      <c r="F442" s="68"/>
      <c r="G442" s="68"/>
      <c r="H442" s="68"/>
      <c r="I442" s="68"/>
      <c r="J442" s="68"/>
      <c r="K442" s="68"/>
      <c r="L442" s="68"/>
    </row>
    <row r="443" spans="1:12" ht="12.75">
      <c r="A443" s="68"/>
      <c r="B443" s="68"/>
      <c r="C443" s="68"/>
      <c r="D443" s="68"/>
      <c r="E443" s="422"/>
      <c r="F443" s="68"/>
      <c r="G443" s="68"/>
      <c r="H443" s="68"/>
      <c r="I443" s="68"/>
      <c r="J443" s="68"/>
      <c r="K443" s="68"/>
      <c r="L443" s="68"/>
    </row>
    <row r="444" spans="1:12" ht="12.75">
      <c r="A444" s="68"/>
      <c r="B444" s="68"/>
      <c r="C444" s="68"/>
      <c r="D444" s="68"/>
      <c r="E444" s="422"/>
      <c r="F444" s="68"/>
      <c r="G444" s="68"/>
      <c r="H444" s="68"/>
      <c r="I444" s="68"/>
      <c r="J444" s="68"/>
      <c r="K444" s="68"/>
      <c r="L444" s="68"/>
    </row>
    <row r="445" spans="1:12" ht="12.75">
      <c r="A445" s="68"/>
      <c r="B445" s="68"/>
      <c r="C445" s="68"/>
      <c r="D445" s="68"/>
      <c r="E445" s="422"/>
      <c r="F445" s="68"/>
      <c r="G445" s="68"/>
      <c r="H445" s="68"/>
      <c r="I445" s="68"/>
      <c r="J445" s="68"/>
      <c r="K445" s="68"/>
      <c r="L445" s="68"/>
    </row>
    <row r="446" spans="1:12" ht="12.75">
      <c r="A446" s="68"/>
      <c r="B446" s="68"/>
      <c r="C446" s="68"/>
      <c r="D446" s="68"/>
      <c r="E446" s="422"/>
      <c r="F446" s="68"/>
      <c r="G446" s="68"/>
      <c r="H446" s="68"/>
      <c r="I446" s="68"/>
      <c r="J446" s="68"/>
      <c r="K446" s="68"/>
      <c r="L446" s="68"/>
    </row>
    <row r="447" spans="1:12" ht="12.75">
      <c r="A447" s="68"/>
      <c r="B447" s="68"/>
      <c r="C447" s="68"/>
      <c r="D447" s="68"/>
      <c r="E447" s="422"/>
      <c r="F447" s="68"/>
      <c r="G447" s="68"/>
      <c r="H447" s="68"/>
      <c r="I447" s="68"/>
      <c r="J447" s="68"/>
      <c r="K447" s="68"/>
      <c r="L447" s="68"/>
    </row>
    <row r="448" spans="1:12" ht="12.75">
      <c r="A448" s="68"/>
      <c r="B448" s="68"/>
      <c r="C448" s="68"/>
      <c r="D448" s="68"/>
      <c r="E448" s="422"/>
      <c r="F448" s="68"/>
      <c r="G448" s="68"/>
      <c r="H448" s="68"/>
      <c r="I448" s="68"/>
      <c r="J448" s="68"/>
      <c r="K448" s="68"/>
      <c r="L448" s="68"/>
    </row>
    <row r="449" spans="1:12" ht="12.75">
      <c r="A449" s="68"/>
      <c r="B449" s="68"/>
      <c r="C449" s="68"/>
      <c r="D449" s="68"/>
      <c r="E449" s="422"/>
      <c r="F449" s="68"/>
      <c r="G449" s="68"/>
      <c r="H449" s="68"/>
      <c r="I449" s="68"/>
      <c r="J449" s="68"/>
      <c r="K449" s="68"/>
      <c r="L449" s="68"/>
    </row>
    <row r="450" spans="1:12" ht="12.75">
      <c r="A450" s="68"/>
      <c r="B450" s="68"/>
      <c r="C450" s="68"/>
      <c r="D450" s="68"/>
      <c r="E450" s="422"/>
      <c r="F450" s="68"/>
      <c r="G450" s="68"/>
      <c r="H450" s="68"/>
      <c r="I450" s="68"/>
      <c r="J450" s="68"/>
      <c r="K450" s="68"/>
      <c r="L450" s="68"/>
    </row>
    <row r="451" spans="1:12" ht="12.75">
      <c r="A451" s="68"/>
      <c r="B451" s="68"/>
      <c r="C451" s="68"/>
      <c r="D451" s="68"/>
      <c r="E451" s="422"/>
      <c r="F451" s="68"/>
      <c r="G451" s="68"/>
      <c r="H451" s="68"/>
      <c r="I451" s="68"/>
      <c r="J451" s="68"/>
      <c r="K451" s="68"/>
      <c r="L451" s="68"/>
    </row>
    <row r="452" spans="1:12" ht="12.75">
      <c r="A452" s="68"/>
      <c r="B452" s="68"/>
      <c r="C452" s="68"/>
      <c r="D452" s="68"/>
      <c r="E452" s="422"/>
      <c r="F452" s="68"/>
      <c r="G452" s="68"/>
      <c r="H452" s="68"/>
      <c r="I452" s="68"/>
      <c r="J452" s="68"/>
      <c r="K452" s="68"/>
      <c r="L452" s="68"/>
    </row>
    <row r="453" spans="1:12" ht="12.75">
      <c r="A453" s="68"/>
      <c r="B453" s="68"/>
      <c r="C453" s="68"/>
      <c r="D453" s="68"/>
      <c r="E453" s="422"/>
      <c r="F453" s="68"/>
      <c r="G453" s="68"/>
      <c r="H453" s="68"/>
      <c r="I453" s="68"/>
      <c r="J453" s="68"/>
      <c r="K453" s="68"/>
      <c r="L453" s="68"/>
    </row>
    <row r="454" spans="1:12" ht="12.75">
      <c r="A454" s="68"/>
      <c r="B454" s="68"/>
      <c r="C454" s="68"/>
      <c r="D454" s="68"/>
      <c r="E454" s="422"/>
      <c r="F454" s="68"/>
      <c r="G454" s="68"/>
      <c r="H454" s="68"/>
      <c r="I454" s="68"/>
      <c r="J454" s="68"/>
      <c r="K454" s="68"/>
      <c r="L454" s="68"/>
    </row>
    <row r="455" spans="1:12" ht="12.75">
      <c r="A455" s="68"/>
      <c r="B455" s="68"/>
      <c r="C455" s="68"/>
      <c r="D455" s="68"/>
      <c r="E455" s="422"/>
      <c r="F455" s="68"/>
      <c r="G455" s="68"/>
      <c r="H455" s="68"/>
      <c r="I455" s="68"/>
      <c r="J455" s="68"/>
      <c r="K455" s="68"/>
      <c r="L455" s="68"/>
    </row>
    <row r="456" spans="1:12" ht="12.75">
      <c r="A456" s="68"/>
      <c r="B456" s="68"/>
      <c r="C456" s="68"/>
      <c r="D456" s="68"/>
      <c r="E456" s="422"/>
      <c r="F456" s="68"/>
      <c r="G456" s="68"/>
      <c r="H456" s="68"/>
      <c r="I456" s="68"/>
      <c r="J456" s="68"/>
      <c r="K456" s="68"/>
      <c r="L456" s="68"/>
    </row>
    <row r="457" spans="1:12" ht="12.75">
      <c r="A457" s="68"/>
      <c r="B457" s="68"/>
      <c r="C457" s="68"/>
      <c r="D457" s="68"/>
      <c r="E457" s="422"/>
      <c r="F457" s="68"/>
      <c r="G457" s="68"/>
      <c r="H457" s="68"/>
      <c r="I457" s="68"/>
      <c r="J457" s="68"/>
      <c r="K457" s="68"/>
      <c r="L457" s="68"/>
    </row>
    <row r="458" spans="1:12" ht="12.75">
      <c r="A458" s="68"/>
      <c r="B458" s="68"/>
      <c r="C458" s="68"/>
      <c r="D458" s="68"/>
      <c r="E458" s="422"/>
      <c r="F458" s="68"/>
      <c r="G458" s="68"/>
      <c r="H458" s="68"/>
      <c r="I458" s="68"/>
      <c r="J458" s="68"/>
      <c r="K458" s="68"/>
      <c r="L458" s="68"/>
    </row>
    <row r="459" spans="1:12" ht="12.75">
      <c r="A459" s="68"/>
      <c r="B459" s="68"/>
      <c r="C459" s="68"/>
      <c r="D459" s="68"/>
      <c r="E459" s="422"/>
      <c r="F459" s="68"/>
      <c r="G459" s="68"/>
      <c r="H459" s="68"/>
      <c r="I459" s="68"/>
      <c r="J459" s="68"/>
      <c r="K459" s="68"/>
      <c r="L459" s="68"/>
    </row>
    <row r="460" spans="1:12" ht="12.75">
      <c r="A460" s="68"/>
      <c r="B460" s="68"/>
      <c r="C460" s="68"/>
      <c r="D460" s="68"/>
      <c r="E460" s="422"/>
      <c r="F460" s="68"/>
      <c r="G460" s="68"/>
      <c r="H460" s="68"/>
      <c r="I460" s="68"/>
      <c r="J460" s="68"/>
      <c r="K460" s="68"/>
      <c r="L460" s="68"/>
    </row>
    <row r="461" spans="1:12" ht="12.75">
      <c r="A461" s="68"/>
      <c r="B461" s="68"/>
      <c r="C461" s="68"/>
      <c r="D461" s="68"/>
      <c r="E461" s="422"/>
      <c r="F461" s="68"/>
      <c r="G461" s="68"/>
      <c r="H461" s="68"/>
      <c r="I461" s="68"/>
      <c r="J461" s="68"/>
      <c r="K461" s="68"/>
      <c r="L461" s="68"/>
    </row>
    <row r="462" spans="1:12" ht="12.75">
      <c r="A462" s="68"/>
      <c r="B462" s="68"/>
      <c r="C462" s="68"/>
      <c r="D462" s="68"/>
      <c r="E462" s="422"/>
      <c r="F462" s="68"/>
      <c r="G462" s="68"/>
      <c r="H462" s="68"/>
      <c r="I462" s="68"/>
      <c r="J462" s="68"/>
      <c r="K462" s="68"/>
      <c r="L462" s="68"/>
    </row>
    <row r="463" spans="1:12" ht="12.75">
      <c r="A463" s="68"/>
      <c r="B463" s="68"/>
      <c r="C463" s="68"/>
      <c r="D463" s="68"/>
      <c r="E463" s="422"/>
      <c r="F463" s="68"/>
      <c r="G463" s="68"/>
      <c r="H463" s="68"/>
      <c r="I463" s="68"/>
      <c r="J463" s="68"/>
      <c r="K463" s="68"/>
      <c r="L463" s="68"/>
    </row>
    <row r="464" spans="1:12" ht="12.75">
      <c r="A464" s="68"/>
      <c r="B464" s="68"/>
      <c r="C464" s="68"/>
      <c r="D464" s="68"/>
      <c r="E464" s="422"/>
      <c r="F464" s="68"/>
      <c r="G464" s="68"/>
      <c r="H464" s="68"/>
      <c r="I464" s="68"/>
      <c r="J464" s="68"/>
      <c r="K464" s="68"/>
      <c r="L464" s="68"/>
    </row>
    <row r="465" spans="1:12" ht="12.75">
      <c r="A465" s="68"/>
      <c r="B465" s="68"/>
      <c r="C465" s="68"/>
      <c r="D465" s="68"/>
      <c r="E465" s="422"/>
      <c r="F465" s="68"/>
      <c r="G465" s="68"/>
      <c r="H465" s="68"/>
      <c r="I465" s="68"/>
      <c r="J465" s="68"/>
      <c r="K465" s="68"/>
      <c r="L465" s="68"/>
    </row>
    <row r="466" spans="1:12" ht="12.75">
      <c r="A466" s="68"/>
      <c r="B466" s="68"/>
      <c r="C466" s="68"/>
      <c r="D466" s="68"/>
      <c r="E466" s="422"/>
      <c r="F466" s="68"/>
      <c r="G466" s="68"/>
      <c r="H466" s="68"/>
      <c r="I466" s="68"/>
      <c r="J466" s="68"/>
      <c r="K466" s="68"/>
      <c r="L466" s="68"/>
    </row>
    <row r="467" spans="1:12" ht="12.75">
      <c r="A467" s="68"/>
      <c r="B467" s="68"/>
      <c r="C467" s="68"/>
      <c r="D467" s="68"/>
      <c r="E467" s="422"/>
      <c r="F467" s="68"/>
      <c r="G467" s="68"/>
      <c r="H467" s="68"/>
      <c r="I467" s="68"/>
      <c r="J467" s="68"/>
      <c r="K467" s="68"/>
      <c r="L467" s="68"/>
    </row>
    <row r="468" spans="1:12" ht="12.75">
      <c r="A468" s="68"/>
      <c r="B468" s="68"/>
      <c r="C468" s="68"/>
      <c r="D468" s="68"/>
      <c r="E468" s="422"/>
      <c r="F468" s="68"/>
      <c r="G468" s="68"/>
      <c r="H468" s="68"/>
      <c r="I468" s="68"/>
      <c r="J468" s="68"/>
      <c r="K468" s="68"/>
      <c r="L468" s="68"/>
    </row>
    <row r="469" spans="1:12" ht="12.75">
      <c r="A469" s="68"/>
      <c r="B469" s="68"/>
      <c r="C469" s="68"/>
      <c r="D469" s="68"/>
      <c r="E469" s="422"/>
      <c r="F469" s="68"/>
      <c r="G469" s="68"/>
      <c r="H469" s="68"/>
      <c r="I469" s="68"/>
      <c r="J469" s="68"/>
      <c r="K469" s="68"/>
      <c r="L469" s="68"/>
    </row>
    <row r="470" spans="1:12" ht="12.75">
      <c r="A470" s="68"/>
      <c r="B470" s="68"/>
      <c r="C470" s="68"/>
      <c r="D470" s="68"/>
      <c r="E470" s="422"/>
      <c r="F470" s="68"/>
      <c r="G470" s="68"/>
      <c r="H470" s="68"/>
      <c r="I470" s="68"/>
      <c r="J470" s="68"/>
      <c r="K470" s="68"/>
      <c r="L470" s="68"/>
    </row>
    <row r="471" spans="1:12" ht="12.75">
      <c r="A471" s="68"/>
      <c r="B471" s="68"/>
      <c r="C471" s="68"/>
      <c r="D471" s="68"/>
      <c r="E471" s="422"/>
      <c r="F471" s="68"/>
      <c r="G471" s="68"/>
      <c r="H471" s="68"/>
      <c r="I471" s="68"/>
      <c r="J471" s="68"/>
      <c r="K471" s="68"/>
      <c r="L471" s="68"/>
    </row>
    <row r="472" spans="1:12" ht="12.75">
      <c r="A472" s="68"/>
      <c r="B472" s="68"/>
      <c r="C472" s="68"/>
      <c r="D472" s="68"/>
      <c r="E472" s="422"/>
      <c r="F472" s="68"/>
      <c r="G472" s="68"/>
      <c r="H472" s="68"/>
      <c r="I472" s="68"/>
      <c r="J472" s="68"/>
      <c r="K472" s="68"/>
      <c r="L472" s="68"/>
    </row>
    <row r="473" spans="1:12" ht="12.75">
      <c r="A473" s="68"/>
      <c r="B473" s="68"/>
      <c r="C473" s="68"/>
      <c r="D473" s="68"/>
      <c r="E473" s="422"/>
      <c r="F473" s="68"/>
      <c r="G473" s="68"/>
      <c r="H473" s="68"/>
      <c r="I473" s="68"/>
      <c r="J473" s="68"/>
      <c r="K473" s="68"/>
      <c r="L473" s="68"/>
    </row>
    <row r="474" spans="1:12" ht="12.75">
      <c r="A474" s="68"/>
      <c r="B474" s="68"/>
      <c r="C474" s="68"/>
      <c r="D474" s="68"/>
      <c r="E474" s="422"/>
      <c r="F474" s="68"/>
      <c r="G474" s="68"/>
      <c r="H474" s="68"/>
      <c r="I474" s="68"/>
      <c r="J474" s="68"/>
      <c r="K474" s="68"/>
      <c r="L474" s="68"/>
    </row>
    <row r="475" spans="1:12" ht="12.75">
      <c r="A475" s="68"/>
      <c r="B475" s="68"/>
      <c r="C475" s="68"/>
      <c r="D475" s="68"/>
      <c r="E475" s="422"/>
      <c r="F475" s="68"/>
      <c r="G475" s="68"/>
      <c r="H475" s="68"/>
      <c r="I475" s="68"/>
      <c r="J475" s="68"/>
      <c r="K475" s="68"/>
      <c r="L475" s="68"/>
    </row>
    <row r="476" spans="1:12" ht="12.75">
      <c r="A476" s="68"/>
      <c r="B476" s="68"/>
      <c r="C476" s="68"/>
      <c r="D476" s="68"/>
      <c r="E476" s="422"/>
      <c r="F476" s="68"/>
      <c r="G476" s="68"/>
      <c r="H476" s="68"/>
      <c r="I476" s="68"/>
      <c r="J476" s="68"/>
      <c r="K476" s="68"/>
      <c r="L476" s="68"/>
    </row>
    <row r="477" spans="1:12" ht="12.75">
      <c r="A477" s="68"/>
      <c r="B477" s="68"/>
      <c r="C477" s="68"/>
      <c r="D477" s="68"/>
      <c r="E477" s="422"/>
      <c r="F477" s="68"/>
      <c r="G477" s="68"/>
      <c r="H477" s="68"/>
      <c r="I477" s="68"/>
      <c r="J477" s="68"/>
      <c r="K477" s="68"/>
      <c r="L477" s="68"/>
    </row>
    <row r="478" spans="1:12" ht="12.75">
      <c r="A478" s="68"/>
      <c r="B478" s="68"/>
      <c r="C478" s="68"/>
      <c r="D478" s="68"/>
      <c r="E478" s="422"/>
      <c r="F478" s="68"/>
      <c r="G478" s="68"/>
      <c r="H478" s="68"/>
      <c r="I478" s="68"/>
      <c r="J478" s="68"/>
      <c r="K478" s="68"/>
      <c r="L478" s="68"/>
    </row>
    <row r="479" spans="1:12" ht="12.75">
      <c r="A479" s="68"/>
      <c r="B479" s="68"/>
      <c r="C479" s="68"/>
      <c r="D479" s="68"/>
      <c r="E479" s="422"/>
      <c r="F479" s="68"/>
      <c r="G479" s="68"/>
      <c r="H479" s="68"/>
      <c r="I479" s="68"/>
      <c r="J479" s="68"/>
      <c r="K479" s="68"/>
      <c r="L479" s="68"/>
    </row>
    <row r="480" spans="1:12" ht="12.75">
      <c r="A480" s="68"/>
      <c r="B480" s="68"/>
      <c r="C480" s="68"/>
      <c r="D480" s="68"/>
      <c r="E480" s="422"/>
      <c r="F480" s="68"/>
      <c r="G480" s="68"/>
      <c r="H480" s="68"/>
      <c r="I480" s="68"/>
      <c r="J480" s="68"/>
      <c r="K480" s="68"/>
      <c r="L480" s="68"/>
    </row>
    <row r="481" spans="1:12" ht="12.75">
      <c r="A481" s="68"/>
      <c r="B481" s="68"/>
      <c r="C481" s="68"/>
      <c r="D481" s="68"/>
      <c r="E481" s="422"/>
      <c r="F481" s="68"/>
      <c r="G481" s="68"/>
      <c r="H481" s="68"/>
      <c r="I481" s="68"/>
      <c r="J481" s="68"/>
      <c r="K481" s="68"/>
      <c r="L481" s="68"/>
    </row>
    <row r="482" spans="1:12" ht="12.75">
      <c r="A482" s="68"/>
      <c r="B482" s="68"/>
      <c r="C482" s="68"/>
      <c r="D482" s="68"/>
      <c r="E482" s="422"/>
      <c r="F482" s="68"/>
      <c r="G482" s="68"/>
      <c r="H482" s="68"/>
      <c r="I482" s="68"/>
      <c r="J482" s="68"/>
      <c r="K482" s="68"/>
      <c r="L482" s="68"/>
    </row>
    <row r="483" spans="1:12" ht="12.75">
      <c r="A483" s="68"/>
      <c r="B483" s="68"/>
      <c r="C483" s="68"/>
      <c r="D483" s="68"/>
      <c r="E483" s="422"/>
      <c r="F483" s="68"/>
      <c r="G483" s="68"/>
      <c r="H483" s="68"/>
      <c r="I483" s="68"/>
      <c r="J483" s="68"/>
      <c r="K483" s="68"/>
      <c r="L483" s="68"/>
    </row>
    <row r="484" spans="1:12" ht="12.75">
      <c r="A484" s="68"/>
      <c r="B484" s="68"/>
      <c r="C484" s="68"/>
      <c r="D484" s="68"/>
      <c r="E484" s="422"/>
      <c r="F484" s="68"/>
      <c r="G484" s="68"/>
      <c r="H484" s="68"/>
      <c r="I484" s="68"/>
      <c r="J484" s="68"/>
      <c r="K484" s="68"/>
      <c r="L484" s="68"/>
    </row>
    <row r="485" spans="1:12" ht="12.75">
      <c r="A485" s="68"/>
      <c r="B485" s="68"/>
      <c r="C485" s="68"/>
      <c r="D485" s="68"/>
      <c r="E485" s="422"/>
      <c r="F485" s="68"/>
      <c r="G485" s="68"/>
      <c r="H485" s="68"/>
      <c r="I485" s="68"/>
      <c r="J485" s="68"/>
      <c r="K485" s="68"/>
      <c r="L485" s="68"/>
    </row>
    <row r="486" spans="1:12" ht="12.75">
      <c r="A486" s="68"/>
      <c r="B486" s="68"/>
      <c r="C486" s="68"/>
      <c r="D486" s="68"/>
      <c r="E486" s="422"/>
      <c r="F486" s="68"/>
      <c r="G486" s="68"/>
      <c r="H486" s="68"/>
      <c r="I486" s="68"/>
      <c r="J486" s="68"/>
      <c r="K486" s="68"/>
      <c r="L486" s="68"/>
    </row>
    <row r="487" spans="1:12" ht="12.75">
      <c r="A487" s="68"/>
      <c r="B487" s="68"/>
      <c r="C487" s="68"/>
      <c r="D487" s="68"/>
      <c r="E487" s="422"/>
      <c r="F487" s="68"/>
      <c r="G487" s="68"/>
      <c r="H487" s="68"/>
      <c r="I487" s="68"/>
      <c r="J487" s="68"/>
      <c r="K487" s="68"/>
      <c r="L487" s="68"/>
    </row>
    <row r="488" spans="1:12" ht="12.75">
      <c r="A488" s="68"/>
      <c r="B488" s="68"/>
      <c r="C488" s="68"/>
      <c r="D488" s="68"/>
      <c r="E488" s="422"/>
      <c r="F488" s="68"/>
      <c r="G488" s="68"/>
      <c r="H488" s="68"/>
      <c r="I488" s="68"/>
      <c r="J488" s="68"/>
      <c r="K488" s="68"/>
      <c r="L488" s="68"/>
    </row>
    <row r="489" spans="1:12" ht="12.75">
      <c r="A489" s="68"/>
      <c r="B489" s="68"/>
      <c r="C489" s="68"/>
      <c r="D489" s="68"/>
      <c r="E489" s="422"/>
      <c r="F489" s="68"/>
      <c r="G489" s="68"/>
      <c r="H489" s="68"/>
      <c r="I489" s="68"/>
      <c r="J489" s="68"/>
      <c r="K489" s="68"/>
      <c r="L489" s="68"/>
    </row>
    <row r="490" spans="1:12" ht="12.75">
      <c r="A490" s="68"/>
      <c r="B490" s="68"/>
      <c r="C490" s="68"/>
      <c r="D490" s="68"/>
      <c r="E490" s="422"/>
      <c r="F490" s="68"/>
      <c r="G490" s="68"/>
      <c r="H490" s="68"/>
      <c r="I490" s="68"/>
      <c r="J490" s="68"/>
      <c r="K490" s="68"/>
      <c r="L490" s="68"/>
    </row>
    <row r="491" spans="1:12" ht="12.75">
      <c r="A491" s="68"/>
      <c r="B491" s="68"/>
      <c r="C491" s="68"/>
      <c r="D491" s="68"/>
      <c r="E491" s="422"/>
      <c r="F491" s="68"/>
      <c r="G491" s="68"/>
      <c r="H491" s="68"/>
      <c r="I491" s="68"/>
      <c r="J491" s="68"/>
      <c r="K491" s="68"/>
      <c r="L491" s="68"/>
    </row>
    <row r="492" spans="1:12" ht="12.75">
      <c r="A492" s="68"/>
      <c r="B492" s="68"/>
      <c r="C492" s="68"/>
      <c r="D492" s="68"/>
      <c r="E492" s="422"/>
      <c r="F492" s="68"/>
      <c r="G492" s="68"/>
      <c r="H492" s="68"/>
      <c r="I492" s="68"/>
      <c r="J492" s="68"/>
      <c r="K492" s="68"/>
      <c r="L492" s="68"/>
    </row>
    <row r="493" spans="1:12" ht="12.75">
      <c r="A493" s="68"/>
      <c r="B493" s="68"/>
      <c r="C493" s="68"/>
      <c r="D493" s="68"/>
      <c r="E493" s="422"/>
      <c r="F493" s="68"/>
      <c r="G493" s="68"/>
      <c r="H493" s="68"/>
      <c r="I493" s="68"/>
      <c r="J493" s="68"/>
      <c r="K493" s="68"/>
      <c r="L493" s="68"/>
    </row>
    <row r="494" spans="1:12" ht="12.75">
      <c r="A494" s="68"/>
      <c r="B494" s="68"/>
      <c r="C494" s="68"/>
      <c r="D494" s="68"/>
      <c r="E494" s="422"/>
      <c r="F494" s="68"/>
      <c r="G494" s="68"/>
      <c r="H494" s="68"/>
      <c r="I494" s="68"/>
      <c r="J494" s="68"/>
      <c r="K494" s="68"/>
      <c r="L494" s="68"/>
    </row>
    <row r="495" spans="1:12" ht="12.75">
      <c r="A495" s="68"/>
      <c r="B495" s="68"/>
      <c r="C495" s="68"/>
      <c r="D495" s="68"/>
      <c r="E495" s="422"/>
      <c r="F495" s="68"/>
      <c r="G495" s="68"/>
      <c r="H495" s="68"/>
      <c r="I495" s="68"/>
      <c r="J495" s="68"/>
      <c r="K495" s="68"/>
      <c r="L495" s="68"/>
    </row>
    <row r="496" spans="1:12" ht="12.75">
      <c r="A496" s="68"/>
      <c r="B496" s="68"/>
      <c r="C496" s="68"/>
      <c r="D496" s="68"/>
      <c r="E496" s="422"/>
      <c r="F496" s="68"/>
      <c r="G496" s="68"/>
      <c r="H496" s="68"/>
      <c r="I496" s="68"/>
      <c r="J496" s="68"/>
      <c r="K496" s="68"/>
      <c r="L496" s="68"/>
    </row>
    <row r="497" spans="1:12" ht="12.75">
      <c r="A497" s="68"/>
      <c r="B497" s="68"/>
      <c r="C497" s="68"/>
      <c r="D497" s="68"/>
      <c r="E497" s="422"/>
      <c r="F497" s="68"/>
      <c r="G497" s="68"/>
      <c r="H497" s="68"/>
      <c r="I497" s="68"/>
      <c r="J497" s="68"/>
      <c r="K497" s="68"/>
      <c r="L497" s="68"/>
    </row>
    <row r="498" spans="1:12" ht="12.75">
      <c r="A498" s="68"/>
      <c r="B498" s="68"/>
      <c r="C498" s="68"/>
      <c r="D498" s="68"/>
      <c r="E498" s="422"/>
      <c r="F498" s="68"/>
      <c r="G498" s="68"/>
      <c r="H498" s="68"/>
      <c r="I498" s="68"/>
      <c r="J498" s="68"/>
      <c r="K498" s="68"/>
      <c r="L498" s="68"/>
    </row>
    <row r="499" spans="1:12" ht="12.75">
      <c r="A499" s="68"/>
      <c r="B499" s="68"/>
      <c r="C499" s="68"/>
      <c r="D499" s="68"/>
      <c r="E499" s="422"/>
      <c r="F499" s="68"/>
      <c r="G499" s="68"/>
      <c r="H499" s="68"/>
      <c r="I499" s="68"/>
      <c r="J499" s="68"/>
      <c r="K499" s="68"/>
      <c r="L499" s="68"/>
    </row>
    <row r="500" spans="1:12" ht="12.75">
      <c r="A500" s="68"/>
      <c r="B500" s="68"/>
      <c r="C500" s="68"/>
      <c r="D500" s="68"/>
      <c r="E500" s="422"/>
      <c r="F500" s="68"/>
      <c r="G500" s="68"/>
      <c r="H500" s="68"/>
      <c r="I500" s="68"/>
      <c r="J500" s="68"/>
      <c r="K500" s="68"/>
      <c r="L500" s="68"/>
    </row>
    <row r="501" spans="1:12" ht="12.75">
      <c r="A501" s="68"/>
      <c r="B501" s="68"/>
      <c r="C501" s="68"/>
      <c r="D501" s="68"/>
      <c r="E501" s="422"/>
      <c r="F501" s="68"/>
      <c r="G501" s="68"/>
      <c r="H501" s="68"/>
      <c r="I501" s="68"/>
      <c r="J501" s="68"/>
      <c r="K501" s="68"/>
      <c r="L501" s="68"/>
    </row>
    <row r="502" spans="1:12" ht="12.75">
      <c r="A502" s="68"/>
      <c r="B502" s="68"/>
      <c r="C502" s="68"/>
      <c r="D502" s="68"/>
      <c r="E502" s="422"/>
      <c r="F502" s="68"/>
      <c r="G502" s="68"/>
      <c r="H502" s="68"/>
      <c r="I502" s="68"/>
      <c r="J502" s="68"/>
      <c r="K502" s="68"/>
      <c r="L502" s="68"/>
    </row>
    <row r="503" spans="1:12" ht="12.75">
      <c r="A503" s="68"/>
      <c r="B503" s="68"/>
      <c r="C503" s="68"/>
      <c r="D503" s="68"/>
      <c r="E503" s="422"/>
      <c r="F503" s="68"/>
      <c r="G503" s="68"/>
      <c r="H503" s="68"/>
      <c r="I503" s="68"/>
      <c r="J503" s="68"/>
      <c r="K503" s="68"/>
      <c r="L503" s="68"/>
    </row>
    <row r="504" spans="1:12" ht="12.75">
      <c r="A504" s="68"/>
      <c r="B504" s="68"/>
      <c r="C504" s="68"/>
      <c r="D504" s="68"/>
      <c r="E504" s="422"/>
      <c r="F504" s="68"/>
      <c r="G504" s="68"/>
      <c r="H504" s="68"/>
      <c r="I504" s="68"/>
      <c r="J504" s="68"/>
      <c r="K504" s="68"/>
      <c r="L504" s="68"/>
    </row>
    <row r="505" spans="1:12" ht="12.75">
      <c r="A505" s="68"/>
      <c r="B505" s="68"/>
      <c r="C505" s="68"/>
      <c r="D505" s="68"/>
      <c r="E505" s="422"/>
      <c r="F505" s="68"/>
      <c r="G505" s="68"/>
      <c r="H505" s="68"/>
      <c r="I505" s="68"/>
      <c r="J505" s="68"/>
      <c r="K505" s="68"/>
      <c r="L505" s="68"/>
    </row>
    <row r="506" spans="1:12" ht="12.75">
      <c r="A506" s="68"/>
      <c r="B506" s="68"/>
      <c r="C506" s="68"/>
      <c r="D506" s="68"/>
      <c r="E506" s="422"/>
      <c r="F506" s="68"/>
      <c r="G506" s="68"/>
      <c r="H506" s="68"/>
      <c r="I506" s="68"/>
      <c r="J506" s="68"/>
      <c r="K506" s="68"/>
      <c r="L506" s="68"/>
    </row>
    <row r="507" spans="1:12" ht="12.75">
      <c r="A507" s="68"/>
      <c r="B507" s="68"/>
      <c r="C507" s="68"/>
      <c r="D507" s="68"/>
      <c r="E507" s="422"/>
      <c r="F507" s="68"/>
      <c r="G507" s="68"/>
      <c r="H507" s="68"/>
      <c r="I507" s="68"/>
      <c r="J507" s="68"/>
      <c r="K507" s="68"/>
      <c r="L507" s="68"/>
    </row>
    <row r="508" spans="1:12" ht="12.75">
      <c r="A508" s="68"/>
      <c r="B508" s="68"/>
      <c r="C508" s="68"/>
      <c r="D508" s="68"/>
      <c r="E508" s="422"/>
      <c r="F508" s="68"/>
      <c r="G508" s="68"/>
      <c r="H508" s="68"/>
      <c r="I508" s="68"/>
      <c r="J508" s="68"/>
      <c r="K508" s="68"/>
      <c r="L508" s="68"/>
    </row>
    <row r="509" spans="1:12" ht="12.75">
      <c r="A509" s="68"/>
      <c r="B509" s="68"/>
      <c r="C509" s="68"/>
      <c r="D509" s="68"/>
      <c r="E509" s="422"/>
      <c r="F509" s="68"/>
      <c r="G509" s="68"/>
      <c r="H509" s="68"/>
      <c r="I509" s="68"/>
      <c r="J509" s="68"/>
      <c r="K509" s="68"/>
      <c r="L509" s="68"/>
    </row>
    <row r="510" spans="1:12" ht="12.75">
      <c r="A510" s="68"/>
      <c r="B510" s="68"/>
      <c r="C510" s="68"/>
      <c r="D510" s="68"/>
      <c r="E510" s="422"/>
      <c r="F510" s="68"/>
      <c r="G510" s="68"/>
      <c r="H510" s="68"/>
      <c r="I510" s="68"/>
      <c r="J510" s="68"/>
      <c r="K510" s="68"/>
      <c r="L510" s="68"/>
    </row>
    <row r="511" spans="1:12" ht="12.75">
      <c r="A511" s="68"/>
      <c r="B511" s="68"/>
      <c r="C511" s="68"/>
      <c r="D511" s="68"/>
      <c r="E511" s="422"/>
      <c r="F511" s="68"/>
      <c r="G511" s="68"/>
      <c r="H511" s="68"/>
      <c r="I511" s="68"/>
      <c r="J511" s="68"/>
      <c r="K511" s="68"/>
      <c r="L511" s="68"/>
    </row>
    <row r="512" spans="1:12" ht="12.75">
      <c r="A512" s="68"/>
      <c r="B512" s="68"/>
      <c r="C512" s="68"/>
      <c r="D512" s="68"/>
      <c r="E512" s="422"/>
      <c r="F512" s="68"/>
      <c r="G512" s="68"/>
      <c r="H512" s="68"/>
      <c r="I512" s="68"/>
      <c r="J512" s="68"/>
      <c r="K512" s="68"/>
      <c r="L512" s="68"/>
    </row>
    <row r="513" spans="1:12" ht="12.75">
      <c r="A513" s="68"/>
      <c r="B513" s="68"/>
      <c r="C513" s="68"/>
      <c r="D513" s="68"/>
      <c r="E513" s="422"/>
      <c r="F513" s="68"/>
      <c r="G513" s="68"/>
      <c r="H513" s="68"/>
      <c r="I513" s="68"/>
      <c r="J513" s="68"/>
      <c r="K513" s="68"/>
      <c r="L513" s="68"/>
    </row>
    <row r="514" spans="1:12" ht="12.75">
      <c r="A514" s="68"/>
      <c r="B514" s="68"/>
      <c r="C514" s="68"/>
      <c r="D514" s="68"/>
      <c r="E514" s="422"/>
      <c r="F514" s="68"/>
      <c r="G514" s="68"/>
      <c r="H514" s="68"/>
      <c r="I514" s="68"/>
      <c r="J514" s="68"/>
      <c r="K514" s="68"/>
      <c r="L514" s="68"/>
    </row>
    <row r="515" spans="1:12" ht="12.75">
      <c r="A515" s="68"/>
      <c r="B515" s="68"/>
      <c r="C515" s="68"/>
      <c r="D515" s="68"/>
      <c r="E515" s="422"/>
      <c r="F515" s="68"/>
      <c r="G515" s="68"/>
      <c r="H515" s="68"/>
      <c r="I515" s="68"/>
      <c r="J515" s="68"/>
      <c r="K515" s="68"/>
      <c r="L515" s="68"/>
    </row>
    <row r="516" spans="1:12" ht="12.75">
      <c r="A516" s="68"/>
      <c r="B516" s="68"/>
      <c r="C516" s="68"/>
      <c r="D516" s="68"/>
      <c r="E516" s="422"/>
      <c r="F516" s="68"/>
      <c r="G516" s="68"/>
      <c r="H516" s="68"/>
      <c r="I516" s="68"/>
      <c r="J516" s="68"/>
      <c r="K516" s="68"/>
      <c r="L516" s="68"/>
    </row>
    <row r="517" spans="1:12" ht="12.75">
      <c r="A517" s="68"/>
      <c r="B517" s="68"/>
      <c r="C517" s="68"/>
      <c r="D517" s="68"/>
      <c r="E517" s="422"/>
      <c r="F517" s="68"/>
      <c r="G517" s="68"/>
      <c r="H517" s="68"/>
      <c r="I517" s="68"/>
      <c r="J517" s="68"/>
      <c r="K517" s="68"/>
      <c r="L517" s="68"/>
    </row>
    <row r="518" spans="1:12" ht="12.75">
      <c r="A518" s="68"/>
      <c r="B518" s="68"/>
      <c r="C518" s="68"/>
      <c r="D518" s="68"/>
      <c r="E518" s="422"/>
      <c r="F518" s="68"/>
      <c r="G518" s="68"/>
      <c r="H518" s="68"/>
      <c r="I518" s="68"/>
      <c r="J518" s="68"/>
      <c r="K518" s="68"/>
      <c r="L518" s="68"/>
    </row>
    <row r="519" spans="1:12" ht="12.75">
      <c r="A519" s="68"/>
      <c r="B519" s="68"/>
      <c r="C519" s="68"/>
      <c r="D519" s="68"/>
      <c r="E519" s="422"/>
      <c r="F519" s="68"/>
      <c r="G519" s="68"/>
      <c r="H519" s="68"/>
      <c r="I519" s="68"/>
      <c r="J519" s="68"/>
      <c r="K519" s="68"/>
      <c r="L519" s="68"/>
    </row>
    <row r="520" spans="1:12" ht="12.75">
      <c r="A520" s="68"/>
      <c r="B520" s="68"/>
      <c r="C520" s="68"/>
      <c r="D520" s="68"/>
      <c r="E520" s="422"/>
      <c r="F520" s="68"/>
      <c r="G520" s="68"/>
      <c r="H520" s="68"/>
      <c r="I520" s="68"/>
      <c r="J520" s="68"/>
      <c r="K520" s="68"/>
      <c r="L520" s="68"/>
    </row>
    <row r="521" spans="1:12" ht="12.75">
      <c r="A521" s="68"/>
      <c r="B521" s="68"/>
      <c r="C521" s="68"/>
      <c r="D521" s="68"/>
      <c r="E521" s="422"/>
      <c r="F521" s="68"/>
      <c r="G521" s="68"/>
      <c r="H521" s="68"/>
      <c r="I521" s="68"/>
      <c r="J521" s="68"/>
      <c r="K521" s="68"/>
      <c r="L521" s="68"/>
    </row>
    <row r="522" spans="1:12" ht="12.75">
      <c r="A522" s="68"/>
      <c r="B522" s="68"/>
      <c r="C522" s="68"/>
      <c r="D522" s="68"/>
      <c r="E522" s="422"/>
      <c r="F522" s="68"/>
      <c r="G522" s="68"/>
      <c r="H522" s="68"/>
      <c r="I522" s="68"/>
      <c r="J522" s="68"/>
      <c r="K522" s="68"/>
      <c r="L522" s="68"/>
    </row>
    <row r="523" spans="1:12" ht="12.75">
      <c r="A523" s="68"/>
      <c r="B523" s="68"/>
      <c r="C523" s="68"/>
      <c r="D523" s="68"/>
      <c r="E523" s="422"/>
      <c r="F523" s="68"/>
      <c r="G523" s="68"/>
      <c r="H523" s="68"/>
      <c r="I523" s="68"/>
      <c r="J523" s="68"/>
      <c r="K523" s="68"/>
      <c r="L523" s="68"/>
    </row>
    <row r="524" spans="1:12" ht="12.75">
      <c r="A524" s="68"/>
      <c r="B524" s="68"/>
      <c r="C524" s="68"/>
      <c r="D524" s="68"/>
      <c r="E524" s="422"/>
      <c r="F524" s="68"/>
      <c r="G524" s="68"/>
      <c r="H524" s="68"/>
      <c r="I524" s="68"/>
      <c r="J524" s="68"/>
      <c r="K524" s="68"/>
      <c r="L524" s="68"/>
    </row>
    <row r="525" spans="1:12" ht="12.75">
      <c r="A525" s="68"/>
      <c r="B525" s="68"/>
      <c r="C525" s="68"/>
      <c r="D525" s="68"/>
      <c r="E525" s="422"/>
      <c r="F525" s="68"/>
      <c r="G525" s="68"/>
      <c r="H525" s="68"/>
      <c r="I525" s="68"/>
      <c r="J525" s="68"/>
      <c r="K525" s="68"/>
      <c r="L525" s="68"/>
    </row>
    <row r="526" spans="1:12" ht="12.75">
      <c r="A526" s="68"/>
      <c r="B526" s="68"/>
      <c r="C526" s="68"/>
      <c r="D526" s="68"/>
      <c r="E526" s="422"/>
      <c r="F526" s="68"/>
      <c r="G526" s="68"/>
      <c r="H526" s="68"/>
      <c r="I526" s="68"/>
      <c r="J526" s="68"/>
      <c r="K526" s="68"/>
      <c r="L526" s="68"/>
    </row>
    <row r="527" spans="1:12" ht="12.75">
      <c r="A527" s="68"/>
      <c r="B527" s="68"/>
      <c r="C527" s="68"/>
      <c r="D527" s="68"/>
      <c r="E527" s="422"/>
      <c r="F527" s="68"/>
      <c r="G527" s="68"/>
      <c r="H527" s="68"/>
      <c r="I527" s="68"/>
      <c r="J527" s="68"/>
      <c r="K527" s="68"/>
      <c r="L527" s="68"/>
    </row>
    <row r="528" spans="1:12" ht="12.75">
      <c r="A528" s="68"/>
      <c r="B528" s="68"/>
      <c r="C528" s="68"/>
      <c r="D528" s="68"/>
      <c r="E528" s="422"/>
      <c r="F528" s="68"/>
      <c r="G528" s="68"/>
      <c r="H528" s="68"/>
      <c r="I528" s="68"/>
      <c r="J528" s="68"/>
      <c r="K528" s="68"/>
      <c r="L528" s="68"/>
    </row>
  </sheetData>
  <sheetProtection/>
  <mergeCells count="287">
    <mergeCell ref="G138:G141"/>
    <mergeCell ref="H138:H141"/>
    <mergeCell ref="G142:G145"/>
    <mergeCell ref="H142:H145"/>
    <mergeCell ref="A138:A141"/>
    <mergeCell ref="B138:B141"/>
    <mergeCell ref="C138:C141"/>
    <mergeCell ref="D138:D141"/>
    <mergeCell ref="E138:E141"/>
    <mergeCell ref="F138:F141"/>
    <mergeCell ref="G130:G133"/>
    <mergeCell ref="H130:H133"/>
    <mergeCell ref="A134:A137"/>
    <mergeCell ref="B134:B137"/>
    <mergeCell ref="C134:C137"/>
    <mergeCell ref="D134:D137"/>
    <mergeCell ref="E134:E137"/>
    <mergeCell ref="F134:F137"/>
    <mergeCell ref="G134:G137"/>
    <mergeCell ref="G126:G129"/>
    <mergeCell ref="H126:H129"/>
    <mergeCell ref="H134:H137"/>
    <mergeCell ref="A130:A133"/>
    <mergeCell ref="B130:B133"/>
    <mergeCell ref="C130:C133"/>
    <mergeCell ref="D130:D133"/>
    <mergeCell ref="E130:E133"/>
    <mergeCell ref="F130:F133"/>
    <mergeCell ref="A126:A129"/>
    <mergeCell ref="B126:B129"/>
    <mergeCell ref="C126:C129"/>
    <mergeCell ref="D126:D129"/>
    <mergeCell ref="E126:E129"/>
    <mergeCell ref="F126:F129"/>
    <mergeCell ref="G118:G121"/>
    <mergeCell ref="H118:H121"/>
    <mergeCell ref="A122:A125"/>
    <mergeCell ref="B122:B125"/>
    <mergeCell ref="C122:C125"/>
    <mergeCell ref="D122:D125"/>
    <mergeCell ref="E122:E125"/>
    <mergeCell ref="F122:F125"/>
    <mergeCell ref="G122:G125"/>
    <mergeCell ref="H122:H125"/>
    <mergeCell ref="A118:A121"/>
    <mergeCell ref="B118:B121"/>
    <mergeCell ref="C118:C121"/>
    <mergeCell ref="D118:D121"/>
    <mergeCell ref="E118:E121"/>
    <mergeCell ref="F118:F121"/>
    <mergeCell ref="G110:G113"/>
    <mergeCell ref="H110:H113"/>
    <mergeCell ref="A114:A117"/>
    <mergeCell ref="B114:B117"/>
    <mergeCell ref="C114:C117"/>
    <mergeCell ref="D114:D117"/>
    <mergeCell ref="E114:E117"/>
    <mergeCell ref="F114:F117"/>
    <mergeCell ref="G114:G117"/>
    <mergeCell ref="H114:H117"/>
    <mergeCell ref="A110:A113"/>
    <mergeCell ref="B110:B113"/>
    <mergeCell ref="C110:C113"/>
    <mergeCell ref="D110:D113"/>
    <mergeCell ref="E110:E113"/>
    <mergeCell ref="F110:F113"/>
    <mergeCell ref="G102:G105"/>
    <mergeCell ref="H102:H105"/>
    <mergeCell ref="A106:A109"/>
    <mergeCell ref="B106:B109"/>
    <mergeCell ref="C106:C109"/>
    <mergeCell ref="D106:D109"/>
    <mergeCell ref="E106:E109"/>
    <mergeCell ref="F106:F109"/>
    <mergeCell ref="G106:G109"/>
    <mergeCell ref="H106:H109"/>
    <mergeCell ref="A102:A105"/>
    <mergeCell ref="B102:B105"/>
    <mergeCell ref="C102:C105"/>
    <mergeCell ref="D102:D105"/>
    <mergeCell ref="E102:E105"/>
    <mergeCell ref="F102:F105"/>
    <mergeCell ref="G94:G97"/>
    <mergeCell ref="H94:H97"/>
    <mergeCell ref="A98:A101"/>
    <mergeCell ref="B98:B101"/>
    <mergeCell ref="C98:C101"/>
    <mergeCell ref="D98:D101"/>
    <mergeCell ref="E98:E101"/>
    <mergeCell ref="F98:F101"/>
    <mergeCell ref="G98:G101"/>
    <mergeCell ref="H98:H101"/>
    <mergeCell ref="A94:A97"/>
    <mergeCell ref="B94:B97"/>
    <mergeCell ref="C94:C97"/>
    <mergeCell ref="D94:D97"/>
    <mergeCell ref="E94:E97"/>
    <mergeCell ref="F94:F97"/>
    <mergeCell ref="G86:G89"/>
    <mergeCell ref="H86:H89"/>
    <mergeCell ref="A90:A93"/>
    <mergeCell ref="B90:B93"/>
    <mergeCell ref="C90:C93"/>
    <mergeCell ref="D90:D93"/>
    <mergeCell ref="E90:E93"/>
    <mergeCell ref="F90:F93"/>
    <mergeCell ref="G90:G93"/>
    <mergeCell ref="H90:H93"/>
    <mergeCell ref="A86:A89"/>
    <mergeCell ref="B86:B89"/>
    <mergeCell ref="C86:C89"/>
    <mergeCell ref="D86:D89"/>
    <mergeCell ref="E86:E89"/>
    <mergeCell ref="F86:F89"/>
    <mergeCell ref="G78:G81"/>
    <mergeCell ref="H78:H81"/>
    <mergeCell ref="A82:A85"/>
    <mergeCell ref="B82:B85"/>
    <mergeCell ref="C82:C85"/>
    <mergeCell ref="D82:D85"/>
    <mergeCell ref="E82:E85"/>
    <mergeCell ref="F82:F85"/>
    <mergeCell ref="G82:G85"/>
    <mergeCell ref="H82:H85"/>
    <mergeCell ref="A78:A81"/>
    <mergeCell ref="B78:B81"/>
    <mergeCell ref="C78:C81"/>
    <mergeCell ref="D78:D81"/>
    <mergeCell ref="E78:E81"/>
    <mergeCell ref="F78:F81"/>
    <mergeCell ref="G70:G73"/>
    <mergeCell ref="H70:H73"/>
    <mergeCell ref="A74:A77"/>
    <mergeCell ref="B74:B77"/>
    <mergeCell ref="C74:C77"/>
    <mergeCell ref="D74:D77"/>
    <mergeCell ref="E74:E77"/>
    <mergeCell ref="F74:F77"/>
    <mergeCell ref="G74:G77"/>
    <mergeCell ref="H74:H77"/>
    <mergeCell ref="A70:A73"/>
    <mergeCell ref="B70:B73"/>
    <mergeCell ref="C70:C73"/>
    <mergeCell ref="D70:D73"/>
    <mergeCell ref="E70:E73"/>
    <mergeCell ref="F70:F73"/>
    <mergeCell ref="G62:G65"/>
    <mergeCell ref="H62:H65"/>
    <mergeCell ref="A66:A69"/>
    <mergeCell ref="B66:B69"/>
    <mergeCell ref="C66:C69"/>
    <mergeCell ref="D66:D69"/>
    <mergeCell ref="E66:E69"/>
    <mergeCell ref="F66:F69"/>
    <mergeCell ref="G66:G69"/>
    <mergeCell ref="H66:H69"/>
    <mergeCell ref="A62:A65"/>
    <mergeCell ref="B62:B65"/>
    <mergeCell ref="C62:C65"/>
    <mergeCell ref="D62:D65"/>
    <mergeCell ref="E62:E65"/>
    <mergeCell ref="F62:F65"/>
    <mergeCell ref="G54:G57"/>
    <mergeCell ref="H54:H57"/>
    <mergeCell ref="A58:A61"/>
    <mergeCell ref="B58:B61"/>
    <mergeCell ref="C58:C61"/>
    <mergeCell ref="D58:D61"/>
    <mergeCell ref="E58:E61"/>
    <mergeCell ref="F58:F61"/>
    <mergeCell ref="G58:G61"/>
    <mergeCell ref="H58:H61"/>
    <mergeCell ref="A54:A57"/>
    <mergeCell ref="B54:B57"/>
    <mergeCell ref="C54:C57"/>
    <mergeCell ref="D54:D57"/>
    <mergeCell ref="E54:E57"/>
    <mergeCell ref="F54:F57"/>
    <mergeCell ref="G46:G49"/>
    <mergeCell ref="H46:H49"/>
    <mergeCell ref="A50:A53"/>
    <mergeCell ref="B50:B53"/>
    <mergeCell ref="C50:C53"/>
    <mergeCell ref="D50:D53"/>
    <mergeCell ref="E50:E53"/>
    <mergeCell ref="F50:F53"/>
    <mergeCell ref="G50:G53"/>
    <mergeCell ref="H50:H53"/>
    <mergeCell ref="A46:A49"/>
    <mergeCell ref="B46:B49"/>
    <mergeCell ref="C46:C49"/>
    <mergeCell ref="D46:D49"/>
    <mergeCell ref="E46:E49"/>
    <mergeCell ref="F46:F49"/>
    <mergeCell ref="G38:G41"/>
    <mergeCell ref="H38:H41"/>
    <mergeCell ref="A42:A45"/>
    <mergeCell ref="B42:B45"/>
    <mergeCell ref="C42:C45"/>
    <mergeCell ref="D42:D45"/>
    <mergeCell ref="E42:E45"/>
    <mergeCell ref="F42:F45"/>
    <mergeCell ref="G42:G45"/>
    <mergeCell ref="H42:H45"/>
    <mergeCell ref="A38:A41"/>
    <mergeCell ref="B38:B41"/>
    <mergeCell ref="C38:C41"/>
    <mergeCell ref="D38:D41"/>
    <mergeCell ref="E38:E41"/>
    <mergeCell ref="F38:F41"/>
    <mergeCell ref="G30:G33"/>
    <mergeCell ref="H30:H33"/>
    <mergeCell ref="A34:A37"/>
    <mergeCell ref="B34:B37"/>
    <mergeCell ref="C34:C37"/>
    <mergeCell ref="D34:D37"/>
    <mergeCell ref="E34:E37"/>
    <mergeCell ref="F34:F37"/>
    <mergeCell ref="G34:G37"/>
    <mergeCell ref="H34:H37"/>
    <mergeCell ref="A30:A33"/>
    <mergeCell ref="B30:B33"/>
    <mergeCell ref="C30:C33"/>
    <mergeCell ref="D30:D33"/>
    <mergeCell ref="E30:E33"/>
    <mergeCell ref="F30:F33"/>
    <mergeCell ref="G22:G25"/>
    <mergeCell ref="H22:H25"/>
    <mergeCell ref="A26:A29"/>
    <mergeCell ref="B26:B29"/>
    <mergeCell ref="C26:C29"/>
    <mergeCell ref="D26:D29"/>
    <mergeCell ref="E26:E29"/>
    <mergeCell ref="F26:F29"/>
    <mergeCell ref="G26:G29"/>
    <mergeCell ref="H26:H29"/>
    <mergeCell ref="A22:A25"/>
    <mergeCell ref="B22:B25"/>
    <mergeCell ref="C22:C25"/>
    <mergeCell ref="D22:D25"/>
    <mergeCell ref="E22:E25"/>
    <mergeCell ref="F22:F25"/>
    <mergeCell ref="G14:G17"/>
    <mergeCell ref="H14:H17"/>
    <mergeCell ref="A18:A21"/>
    <mergeCell ref="B18:B21"/>
    <mergeCell ref="C18:C21"/>
    <mergeCell ref="D18:D21"/>
    <mergeCell ref="E18:E21"/>
    <mergeCell ref="F18:F21"/>
    <mergeCell ref="G18:G21"/>
    <mergeCell ref="H18:H21"/>
    <mergeCell ref="A14:A17"/>
    <mergeCell ref="B14:B17"/>
    <mergeCell ref="C14:C17"/>
    <mergeCell ref="D14:D17"/>
    <mergeCell ref="E14:E17"/>
    <mergeCell ref="F14:F17"/>
    <mergeCell ref="H6:H9"/>
    <mergeCell ref="A10:A13"/>
    <mergeCell ref="B10:B13"/>
    <mergeCell ref="C10:C13"/>
    <mergeCell ref="D10:D13"/>
    <mergeCell ref="E10:E13"/>
    <mergeCell ref="F10:F13"/>
    <mergeCell ref="G10:G13"/>
    <mergeCell ref="H10:H13"/>
    <mergeCell ref="H4:H5"/>
    <mergeCell ref="I4:I5"/>
    <mergeCell ref="J4:M4"/>
    <mergeCell ref="A6:A9"/>
    <mergeCell ref="B6:B9"/>
    <mergeCell ref="C6:C9"/>
    <mergeCell ref="D6:D9"/>
    <mergeCell ref="E6:E9"/>
    <mergeCell ref="F6:F9"/>
    <mergeCell ref="G6:G9"/>
    <mergeCell ref="J1:M1"/>
    <mergeCell ref="A142:F145"/>
    <mergeCell ref="A2:L2"/>
    <mergeCell ref="A4:A5"/>
    <mergeCell ref="B4:B5"/>
    <mergeCell ref="C4:C5"/>
    <mergeCell ref="D4:D5"/>
    <mergeCell ref="E4:E5"/>
    <mergeCell ref="F4:F5"/>
    <mergeCell ref="G4:G5"/>
  </mergeCells>
  <printOptions/>
  <pageMargins left="0.56" right="0.39" top="0.63" bottom="0.61" header="0.28" footer="0.25"/>
  <pageSetup horizontalDpi="600" verticalDpi="600" orientation="landscape" paperSize="9" r:id="rId1"/>
  <headerFooter alignWithMargins="0">
    <oddFooter>&amp;Cstrona -      -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G3" sqref="G3"/>
    </sheetView>
  </sheetViews>
  <sheetFormatPr defaultColWidth="9.00390625" defaultRowHeight="12.75"/>
  <cols>
    <col min="1" max="1" width="3.875" style="2" customWidth="1"/>
    <col min="2" max="2" width="26.25390625" style="2" customWidth="1"/>
    <col min="3" max="3" width="11.75390625" style="6" customWidth="1"/>
    <col min="4" max="4" width="11.25390625" style="6" customWidth="1"/>
    <col min="5" max="5" width="12.875" style="6" customWidth="1"/>
    <col min="6" max="6" width="13.25390625" style="6" customWidth="1"/>
    <col min="7" max="7" width="14.875" style="6" customWidth="1"/>
    <col min="8" max="8" width="14.75390625" style="6" customWidth="1"/>
  </cols>
  <sheetData>
    <row r="1" ht="15">
      <c r="G1" s="122" t="s">
        <v>208</v>
      </c>
    </row>
    <row r="2" ht="15">
      <c r="G2" s="122" t="s">
        <v>3</v>
      </c>
    </row>
    <row r="3" ht="15">
      <c r="G3" s="122" t="s">
        <v>616</v>
      </c>
    </row>
    <row r="5" ht="15.75">
      <c r="D5" s="374" t="s">
        <v>394</v>
      </c>
    </row>
    <row r="8" ht="15">
      <c r="G8" s="272" t="s">
        <v>5</v>
      </c>
    </row>
    <row r="9" spans="1:8" ht="15">
      <c r="A9" s="147"/>
      <c r="B9" s="147"/>
      <c r="C9" s="148"/>
      <c r="D9" s="382" t="s">
        <v>251</v>
      </c>
      <c r="E9" s="474" t="s">
        <v>82</v>
      </c>
      <c r="F9" s="148"/>
      <c r="G9" s="149" t="s">
        <v>222</v>
      </c>
      <c r="H9"/>
    </row>
    <row r="10" spans="1:8" ht="15">
      <c r="A10" s="150"/>
      <c r="B10" s="150"/>
      <c r="C10" s="151" t="s">
        <v>223</v>
      </c>
      <c r="D10" s="152"/>
      <c r="E10" s="148"/>
      <c r="F10" s="151" t="s">
        <v>223</v>
      </c>
      <c r="G10" s="153" t="s">
        <v>224</v>
      </c>
      <c r="H10"/>
    </row>
    <row r="11" spans="1:8" ht="15">
      <c r="A11" s="150" t="s">
        <v>149</v>
      </c>
      <c r="B11" s="150" t="s">
        <v>225</v>
      </c>
      <c r="C11" s="151" t="s">
        <v>434</v>
      </c>
      <c r="D11" s="475" t="s">
        <v>211</v>
      </c>
      <c r="E11" s="475" t="s">
        <v>211</v>
      </c>
      <c r="F11" s="151" t="s">
        <v>434</v>
      </c>
      <c r="G11" s="153" t="s">
        <v>226</v>
      </c>
      <c r="H11"/>
    </row>
    <row r="12" spans="1:8" ht="15">
      <c r="A12" s="150"/>
      <c r="B12" s="150"/>
      <c r="C12" s="151" t="s">
        <v>227</v>
      </c>
      <c r="D12" s="154"/>
      <c r="E12" s="151"/>
      <c r="F12" s="151" t="s">
        <v>228</v>
      </c>
      <c r="G12" s="153" t="s">
        <v>229</v>
      </c>
      <c r="H12"/>
    </row>
    <row r="13" spans="1:8" ht="15">
      <c r="A13" s="155"/>
      <c r="B13" s="155"/>
      <c r="C13" s="156" t="s">
        <v>230</v>
      </c>
      <c r="D13" s="375"/>
      <c r="E13" s="156"/>
      <c r="F13" s="156"/>
      <c r="G13" s="157" t="s">
        <v>395</v>
      </c>
      <c r="H13"/>
    </row>
    <row r="14" spans="1:8" ht="15">
      <c r="A14" s="158">
        <v>1</v>
      </c>
      <c r="B14" s="13">
        <v>2</v>
      </c>
      <c r="C14" s="159">
        <v>3</v>
      </c>
      <c r="D14" s="14">
        <v>4</v>
      </c>
      <c r="E14" s="14">
        <v>5</v>
      </c>
      <c r="F14" s="14">
        <v>6</v>
      </c>
      <c r="G14" s="14">
        <v>7</v>
      </c>
      <c r="H14"/>
    </row>
    <row r="15" spans="1:8" ht="15">
      <c r="A15" s="145" t="s">
        <v>231</v>
      </c>
      <c r="B15" s="269" t="s">
        <v>350</v>
      </c>
      <c r="C15" s="267"/>
      <c r="D15" s="113"/>
      <c r="E15" s="112"/>
      <c r="F15" s="113"/>
      <c r="G15" s="476"/>
      <c r="H15"/>
    </row>
    <row r="16" spans="1:8" ht="15">
      <c r="A16" s="107"/>
      <c r="B16" s="376" t="s">
        <v>351</v>
      </c>
      <c r="C16" s="268">
        <f>C18+C20+C22</f>
        <v>7104</v>
      </c>
      <c r="D16" s="51">
        <f>D18+D20+D22</f>
        <v>380400</v>
      </c>
      <c r="E16" s="160">
        <f>E18+E20+E22</f>
        <v>380370</v>
      </c>
      <c r="F16" s="51">
        <f>F18+F20+F22</f>
        <v>7134</v>
      </c>
      <c r="G16" s="477">
        <f>G18+G20+G22</f>
        <v>0</v>
      </c>
      <c r="H16"/>
    </row>
    <row r="17" spans="1:8" ht="15">
      <c r="A17" s="161" t="s">
        <v>168</v>
      </c>
      <c r="B17" s="110" t="s">
        <v>232</v>
      </c>
      <c r="C17" s="478"/>
      <c r="D17" s="117"/>
      <c r="E17" s="117"/>
      <c r="F17" s="162"/>
      <c r="G17" s="117"/>
      <c r="H17"/>
    </row>
    <row r="18" spans="1:8" ht="15">
      <c r="A18" s="163"/>
      <c r="B18" s="101" t="s">
        <v>233</v>
      </c>
      <c r="C18" s="479">
        <v>0</v>
      </c>
      <c r="D18" s="165">
        <v>30000</v>
      </c>
      <c r="E18" s="165">
        <v>30000</v>
      </c>
      <c r="F18" s="164">
        <v>0</v>
      </c>
      <c r="G18" s="165">
        <v>0</v>
      </c>
      <c r="H18"/>
    </row>
    <row r="19" spans="1:8" ht="15">
      <c r="A19" s="161" t="s">
        <v>171</v>
      </c>
      <c r="B19" s="110" t="s">
        <v>234</v>
      </c>
      <c r="C19" s="478"/>
      <c r="D19" s="117"/>
      <c r="E19" s="117"/>
      <c r="F19" s="162"/>
      <c r="G19" s="117"/>
      <c r="H19"/>
    </row>
    <row r="20" spans="1:8" ht="15">
      <c r="A20" s="163"/>
      <c r="B20" s="101" t="s">
        <v>235</v>
      </c>
      <c r="C20" s="479">
        <v>6984</v>
      </c>
      <c r="D20" s="165">
        <v>220250</v>
      </c>
      <c r="E20" s="165">
        <v>220250</v>
      </c>
      <c r="F20" s="164">
        <v>6984</v>
      </c>
      <c r="G20" s="165">
        <v>0</v>
      </c>
      <c r="H20"/>
    </row>
    <row r="21" spans="1:8" ht="15">
      <c r="A21" s="106" t="s">
        <v>173</v>
      </c>
      <c r="B21" s="95" t="s">
        <v>232</v>
      </c>
      <c r="C21" s="480"/>
      <c r="D21" s="166"/>
      <c r="E21" s="166"/>
      <c r="F21" s="109"/>
      <c r="G21" s="166"/>
      <c r="H21"/>
    </row>
    <row r="22" spans="1:8" ht="15">
      <c r="A22" s="163"/>
      <c r="B22" s="101" t="s">
        <v>236</v>
      </c>
      <c r="C22" s="479">
        <v>120</v>
      </c>
      <c r="D22" s="165">
        <v>130150</v>
      </c>
      <c r="E22" s="165">
        <v>130120</v>
      </c>
      <c r="F22" s="164">
        <v>150</v>
      </c>
      <c r="G22" s="165">
        <v>0</v>
      </c>
      <c r="H22"/>
    </row>
    <row r="23" spans="1:8" ht="14.25">
      <c r="A23" s="17"/>
      <c r="B23" s="17" t="s">
        <v>160</v>
      </c>
      <c r="C23" s="18">
        <f>C18+C20+C22</f>
        <v>7104</v>
      </c>
      <c r="D23" s="18">
        <f>D18+D20+D22</f>
        <v>380400</v>
      </c>
      <c r="E23" s="18">
        <f>E18+E20+E22</f>
        <v>380370</v>
      </c>
      <c r="F23" s="18">
        <f>F18+F20+F22</f>
        <v>7134</v>
      </c>
      <c r="G23" s="18">
        <f>G18+G20+G22</f>
        <v>0</v>
      </c>
      <c r="H23"/>
    </row>
    <row r="24" ht="15">
      <c r="H24"/>
    </row>
    <row r="25" ht="15">
      <c r="H25"/>
    </row>
    <row r="26" ht="15">
      <c r="H26"/>
    </row>
    <row r="27" ht="15">
      <c r="H27"/>
    </row>
    <row r="28" ht="15">
      <c r="H28"/>
    </row>
    <row r="29" ht="15">
      <c r="H29"/>
    </row>
    <row r="30" ht="15">
      <c r="H30"/>
    </row>
    <row r="31" ht="15">
      <c r="H31"/>
    </row>
    <row r="32" ht="15">
      <c r="H32"/>
    </row>
    <row r="33" ht="15">
      <c r="H33"/>
    </row>
    <row r="42" ht="15">
      <c r="D42" s="122"/>
    </row>
    <row r="46" ht="15">
      <c r="D46" s="6" t="s">
        <v>609</v>
      </c>
    </row>
  </sheetData>
  <sheetProtection/>
  <printOptions/>
  <pageMargins left="0.51" right="0.2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6"/>
  <sheetViews>
    <sheetView zoomScalePageLayoutView="0" workbookViewId="0" topLeftCell="A40">
      <selection activeCell="D49" sqref="D49"/>
    </sheetView>
  </sheetViews>
  <sheetFormatPr defaultColWidth="9.00390625" defaultRowHeight="12.75"/>
  <cols>
    <col min="1" max="2" width="6.75390625" style="15" customWidth="1"/>
    <col min="3" max="3" width="48.25390625" style="2" customWidth="1"/>
    <col min="4" max="4" width="18.375" style="6" customWidth="1"/>
    <col min="5" max="5" width="9.125" style="2" customWidth="1"/>
  </cols>
  <sheetData>
    <row r="1" ht="15">
      <c r="D1" s="122" t="s">
        <v>218</v>
      </c>
    </row>
    <row r="2" ht="15">
      <c r="D2" s="122" t="s">
        <v>3</v>
      </c>
    </row>
    <row r="3" ht="15">
      <c r="D3" s="122" t="s">
        <v>616</v>
      </c>
    </row>
    <row r="6" ht="16.5">
      <c r="C6" s="180" t="s">
        <v>247</v>
      </c>
    </row>
    <row r="7" ht="16.5">
      <c r="C7" s="180" t="s">
        <v>248</v>
      </c>
    </row>
    <row r="8" ht="16.5">
      <c r="B8" s="180"/>
    </row>
    <row r="9" ht="16.5">
      <c r="B9" s="180"/>
    </row>
    <row r="10" ht="15">
      <c r="D10" s="272" t="s">
        <v>5</v>
      </c>
    </row>
    <row r="11" spans="1:5" s="363" customFormat="1" ht="28.5">
      <c r="A11" s="381" t="s">
        <v>149</v>
      </c>
      <c r="B11" s="381" t="s">
        <v>352</v>
      </c>
      <c r="C11" s="380" t="s">
        <v>353</v>
      </c>
      <c r="D11" s="382" t="s">
        <v>396</v>
      </c>
      <c r="E11" s="383"/>
    </row>
    <row r="12" spans="1:4" ht="15">
      <c r="A12" s="191" t="s">
        <v>231</v>
      </c>
      <c r="B12" s="191" t="s">
        <v>161</v>
      </c>
      <c r="C12" s="62" t="s">
        <v>249</v>
      </c>
      <c r="D12" s="63">
        <v>120600</v>
      </c>
    </row>
    <row r="13" spans="1:4" ht="15">
      <c r="A13" s="192" t="s">
        <v>250</v>
      </c>
      <c r="B13" s="191" t="s">
        <v>161</v>
      </c>
      <c r="C13" s="62" t="s">
        <v>251</v>
      </c>
      <c r="D13" s="63">
        <f>SUM(D14:D15)</f>
        <v>115000</v>
      </c>
    </row>
    <row r="14" spans="1:4" ht="15">
      <c r="A14" s="10" t="s">
        <v>168</v>
      </c>
      <c r="B14" s="377">
        <v>1080</v>
      </c>
      <c r="C14" s="25" t="s">
        <v>419</v>
      </c>
      <c r="D14" s="27"/>
    </row>
    <row r="15" spans="1:4" ht="15">
      <c r="A15" s="64"/>
      <c r="B15" s="377"/>
      <c r="C15" s="25" t="s">
        <v>420</v>
      </c>
      <c r="D15" s="27">
        <v>115000</v>
      </c>
    </row>
    <row r="16" spans="1:4" ht="15">
      <c r="A16" s="168"/>
      <c r="B16" s="168"/>
      <c r="C16" s="17" t="s">
        <v>157</v>
      </c>
      <c r="D16" s="18">
        <f>D12+D13</f>
        <v>235600</v>
      </c>
    </row>
    <row r="17" spans="1:5" ht="14.25">
      <c r="A17" s="192" t="s">
        <v>252</v>
      </c>
      <c r="B17" s="191"/>
      <c r="C17" s="62" t="s">
        <v>82</v>
      </c>
      <c r="D17" s="63">
        <f>D18+D27</f>
        <v>113600</v>
      </c>
      <c r="E17" s="4"/>
    </row>
    <row r="18" spans="1:5" ht="15">
      <c r="A18" s="193" t="s">
        <v>168</v>
      </c>
      <c r="B18" s="378"/>
      <c r="C18" s="31" t="s">
        <v>253</v>
      </c>
      <c r="D18" s="23">
        <f>SUM(D19:D26)</f>
        <v>83600</v>
      </c>
      <c r="E18" s="57"/>
    </row>
    <row r="19" spans="1:4" ht="15">
      <c r="A19" s="64"/>
      <c r="B19" s="377">
        <v>2440</v>
      </c>
      <c r="C19" s="25" t="s">
        <v>421</v>
      </c>
      <c r="D19" s="27"/>
    </row>
    <row r="20" spans="1:4" ht="15">
      <c r="A20" s="64"/>
      <c r="B20" s="377"/>
      <c r="C20" s="25" t="s">
        <v>422</v>
      </c>
      <c r="D20" s="27">
        <v>46000</v>
      </c>
    </row>
    <row r="21" spans="1:4" ht="15">
      <c r="A21" s="64"/>
      <c r="B21" s="377">
        <v>4210</v>
      </c>
      <c r="C21" s="25" t="s">
        <v>356</v>
      </c>
      <c r="D21" s="27">
        <v>6000</v>
      </c>
    </row>
    <row r="22" spans="1:4" ht="15">
      <c r="A22" s="64"/>
      <c r="B22" s="377">
        <v>4300</v>
      </c>
      <c r="C22" s="25" t="s">
        <v>358</v>
      </c>
      <c r="D22" s="27">
        <v>21000</v>
      </c>
    </row>
    <row r="23" spans="1:4" ht="15">
      <c r="A23" s="64"/>
      <c r="B23" s="377">
        <v>4350</v>
      </c>
      <c r="C23" s="25" t="s">
        <v>359</v>
      </c>
      <c r="D23" s="27">
        <v>1000</v>
      </c>
    </row>
    <row r="24" spans="1:4" ht="15">
      <c r="A24" s="64"/>
      <c r="B24" s="377">
        <v>4700</v>
      </c>
      <c r="C24" s="25" t="s">
        <v>364</v>
      </c>
      <c r="D24" s="27">
        <v>5500</v>
      </c>
    </row>
    <row r="25" spans="1:4" ht="15">
      <c r="A25" s="64"/>
      <c r="B25" s="377">
        <v>4740</v>
      </c>
      <c r="C25" s="25" t="s">
        <v>423</v>
      </c>
      <c r="D25" s="27">
        <v>600</v>
      </c>
    </row>
    <row r="26" spans="1:4" ht="15">
      <c r="A26" s="80"/>
      <c r="B26" s="377">
        <v>4750</v>
      </c>
      <c r="C26" s="25" t="s">
        <v>424</v>
      </c>
      <c r="D26" s="27">
        <v>3500</v>
      </c>
    </row>
    <row r="27" spans="1:4" ht="15">
      <c r="A27" s="194" t="s">
        <v>254</v>
      </c>
      <c r="B27" s="379"/>
      <c r="C27" s="22" t="s">
        <v>255</v>
      </c>
      <c r="D27" s="23">
        <v>30000</v>
      </c>
    </row>
    <row r="28" spans="1:4" ht="15">
      <c r="A28" s="80"/>
      <c r="B28" s="377">
        <v>6110</v>
      </c>
      <c r="C28" s="25" t="s">
        <v>425</v>
      </c>
      <c r="D28" s="27">
        <v>30000</v>
      </c>
    </row>
    <row r="29" spans="1:5" ht="15">
      <c r="A29" s="191" t="s">
        <v>256</v>
      </c>
      <c r="B29" s="191" t="s">
        <v>161</v>
      </c>
      <c r="C29" s="62" t="s">
        <v>257</v>
      </c>
      <c r="D29" s="63">
        <v>122000</v>
      </c>
      <c r="E29" s="57"/>
    </row>
    <row r="30" spans="1:4" ht="15">
      <c r="A30" s="168"/>
      <c r="B30" s="168"/>
      <c r="C30" s="17" t="s">
        <v>157</v>
      </c>
      <c r="D30" s="18">
        <f>D17+D29</f>
        <v>235600</v>
      </c>
    </row>
    <row r="32" s="363" customFormat="1" ht="14.25">
      <c r="E32" s="383"/>
    </row>
    <row r="44" ht="15">
      <c r="C44" s="15" t="s">
        <v>610</v>
      </c>
    </row>
    <row r="47" ht="15">
      <c r="D47" s="122" t="s">
        <v>220</v>
      </c>
    </row>
    <row r="48" ht="15">
      <c r="D48" s="122" t="s">
        <v>3</v>
      </c>
    </row>
    <row r="49" ht="15">
      <c r="D49" s="122" t="s">
        <v>616</v>
      </c>
    </row>
    <row r="51" ht="16.5">
      <c r="C51" s="180" t="s">
        <v>247</v>
      </c>
    </row>
    <row r="52" spans="2:3" ht="16.5">
      <c r="B52" s="180"/>
      <c r="C52" s="180" t="s">
        <v>258</v>
      </c>
    </row>
    <row r="53" ht="16.5">
      <c r="B53" s="180"/>
    </row>
    <row r="54" ht="15">
      <c r="D54" s="272" t="s">
        <v>5</v>
      </c>
    </row>
    <row r="55" spans="1:4" ht="28.5">
      <c r="A55" s="381" t="s">
        <v>149</v>
      </c>
      <c r="B55" s="381" t="s">
        <v>352</v>
      </c>
      <c r="C55" s="380" t="s">
        <v>354</v>
      </c>
      <c r="D55" s="382" t="s">
        <v>396</v>
      </c>
    </row>
    <row r="56" spans="1:4" ht="15">
      <c r="A56" s="191" t="s">
        <v>231</v>
      </c>
      <c r="B56" s="191" t="s">
        <v>161</v>
      </c>
      <c r="C56" s="62" t="s">
        <v>249</v>
      </c>
      <c r="D56" s="63">
        <v>220000</v>
      </c>
    </row>
    <row r="57" spans="1:4" ht="15">
      <c r="A57" s="192" t="s">
        <v>250</v>
      </c>
      <c r="B57" s="191" t="s">
        <v>161</v>
      </c>
      <c r="C57" s="62" t="s">
        <v>251</v>
      </c>
      <c r="D57" s="63">
        <f>SUM(D58:D59)</f>
        <v>387000</v>
      </c>
    </row>
    <row r="58" spans="1:4" ht="15">
      <c r="A58" s="10" t="s">
        <v>168</v>
      </c>
      <c r="B58" s="377" t="s">
        <v>53</v>
      </c>
      <c r="C58" s="25" t="s">
        <v>54</v>
      </c>
      <c r="D58" s="27">
        <v>380000</v>
      </c>
    </row>
    <row r="59" spans="1:4" ht="15">
      <c r="A59" s="64" t="s">
        <v>171</v>
      </c>
      <c r="B59" s="377" t="s">
        <v>31</v>
      </c>
      <c r="C59" s="25" t="s">
        <v>32</v>
      </c>
      <c r="D59" s="27">
        <v>7000</v>
      </c>
    </row>
    <row r="60" spans="1:4" ht="15">
      <c r="A60" s="168"/>
      <c r="B60" s="168" t="s">
        <v>161</v>
      </c>
      <c r="C60" s="17" t="s">
        <v>157</v>
      </c>
      <c r="D60" s="18">
        <f>D56+D57</f>
        <v>607000</v>
      </c>
    </row>
    <row r="61" spans="1:4" ht="15">
      <c r="A61" s="192" t="s">
        <v>252</v>
      </c>
      <c r="B61" s="191" t="s">
        <v>161</v>
      </c>
      <c r="C61" s="62" t="s">
        <v>82</v>
      </c>
      <c r="D61" s="63">
        <f>D62+D73</f>
        <v>482500</v>
      </c>
    </row>
    <row r="62" spans="1:4" ht="15">
      <c r="A62" s="193" t="s">
        <v>168</v>
      </c>
      <c r="B62" s="378" t="s">
        <v>161</v>
      </c>
      <c r="C62" s="31" t="s">
        <v>253</v>
      </c>
      <c r="D62" s="23">
        <f>SUM(D63:D72)</f>
        <v>462500</v>
      </c>
    </row>
    <row r="63" spans="1:4" ht="15">
      <c r="A63" s="64"/>
      <c r="B63" s="377">
        <v>2960</v>
      </c>
      <c r="C63" s="25" t="s">
        <v>355</v>
      </c>
      <c r="D63" s="27">
        <v>78000</v>
      </c>
    </row>
    <row r="64" spans="1:4" ht="15">
      <c r="A64" s="64"/>
      <c r="B64" s="377">
        <v>4210</v>
      </c>
      <c r="C64" s="25" t="s">
        <v>356</v>
      </c>
      <c r="D64" s="27">
        <v>15000</v>
      </c>
    </row>
    <row r="65" spans="1:4" ht="15">
      <c r="A65" s="64"/>
      <c r="B65" s="377">
        <v>4260</v>
      </c>
      <c r="C65" s="25" t="s">
        <v>357</v>
      </c>
      <c r="D65" s="27">
        <v>25000</v>
      </c>
    </row>
    <row r="66" spans="1:4" ht="15">
      <c r="A66" s="64"/>
      <c r="B66" s="377">
        <v>4270</v>
      </c>
      <c r="C66" s="25" t="s">
        <v>427</v>
      </c>
      <c r="D66" s="27">
        <v>2000</v>
      </c>
    </row>
    <row r="67" spans="1:4" ht="15">
      <c r="A67" s="64"/>
      <c r="B67" s="377">
        <v>4300</v>
      </c>
      <c r="C67" s="25" t="s">
        <v>358</v>
      </c>
      <c r="D67" s="27">
        <v>320000</v>
      </c>
    </row>
    <row r="68" spans="1:5" s="341" customFormat="1" ht="30">
      <c r="A68" s="385"/>
      <c r="B68" s="386">
        <v>4370</v>
      </c>
      <c r="C68" s="387" t="s">
        <v>360</v>
      </c>
      <c r="D68" s="340">
        <v>4500</v>
      </c>
      <c r="E68" s="388"/>
    </row>
    <row r="69" spans="1:4" ht="15">
      <c r="A69" s="64"/>
      <c r="B69" s="377">
        <v>4430</v>
      </c>
      <c r="C69" s="25" t="s">
        <v>361</v>
      </c>
      <c r="D69" s="27">
        <v>2000</v>
      </c>
    </row>
    <row r="70" spans="1:5" s="341" customFormat="1" ht="30">
      <c r="A70" s="385"/>
      <c r="B70" s="386">
        <v>4740</v>
      </c>
      <c r="C70" s="387" t="s">
        <v>362</v>
      </c>
      <c r="D70" s="340">
        <v>5000</v>
      </c>
      <c r="E70" s="388"/>
    </row>
    <row r="71" spans="1:5" s="341" customFormat="1" ht="30">
      <c r="A71" s="385"/>
      <c r="B71" s="386">
        <v>4750</v>
      </c>
      <c r="C71" s="387" t="s">
        <v>363</v>
      </c>
      <c r="D71" s="340">
        <v>6000</v>
      </c>
      <c r="E71" s="388"/>
    </row>
    <row r="72" spans="1:4" ht="15">
      <c r="A72" s="64"/>
      <c r="B72" s="377">
        <v>4700</v>
      </c>
      <c r="C72" s="25" t="s">
        <v>364</v>
      </c>
      <c r="D72" s="27">
        <v>5000</v>
      </c>
    </row>
    <row r="73" spans="1:4" ht="15">
      <c r="A73" s="379" t="s">
        <v>254</v>
      </c>
      <c r="B73" s="379"/>
      <c r="C73" s="22" t="s">
        <v>255</v>
      </c>
      <c r="D73" s="23">
        <v>20000</v>
      </c>
    </row>
    <row r="74" spans="1:4" ht="15">
      <c r="A74" s="64"/>
      <c r="B74" s="377">
        <v>6120</v>
      </c>
      <c r="C74" s="25" t="s">
        <v>426</v>
      </c>
      <c r="D74" s="27">
        <v>20000</v>
      </c>
    </row>
    <row r="75" spans="1:4" ht="15">
      <c r="A75" s="191" t="s">
        <v>256</v>
      </c>
      <c r="B75" s="191"/>
      <c r="C75" s="62" t="s">
        <v>257</v>
      </c>
      <c r="D75" s="63">
        <v>124500</v>
      </c>
    </row>
    <row r="76" spans="1:4" ht="15">
      <c r="A76" s="168"/>
      <c r="B76" s="168"/>
      <c r="C76" s="17" t="s">
        <v>157</v>
      </c>
      <c r="D76" s="18">
        <f>D61+D75</f>
        <v>607000</v>
      </c>
    </row>
    <row r="86" ht="15">
      <c r="C86" s="15" t="s">
        <v>611</v>
      </c>
    </row>
  </sheetData>
  <sheetProtection/>
  <printOptions/>
  <pageMargins left="0.75" right="0.75" top="1.05" bottom="1.24" header="0.25" footer="0.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4.75390625" style="2" customWidth="1"/>
    <col min="2" max="2" width="6.375" style="2" customWidth="1"/>
    <col min="3" max="3" width="9.125" style="2" customWidth="1"/>
    <col min="4" max="4" width="53.625" style="2" customWidth="1"/>
    <col min="5" max="5" width="18.00390625" style="6" customWidth="1"/>
  </cols>
  <sheetData>
    <row r="1" ht="15">
      <c r="E1" s="122" t="s">
        <v>365</v>
      </c>
    </row>
    <row r="2" ht="15">
      <c r="E2" s="122" t="s">
        <v>3</v>
      </c>
    </row>
    <row r="3" ht="15">
      <c r="E3" s="122" t="s">
        <v>616</v>
      </c>
    </row>
    <row r="5" ht="16.5">
      <c r="D5" s="180" t="s">
        <v>397</v>
      </c>
    </row>
    <row r="6" ht="15">
      <c r="E6" s="272" t="s">
        <v>5</v>
      </c>
    </row>
    <row r="7" spans="1:5" ht="14.25">
      <c r="A7" s="167" t="s">
        <v>149</v>
      </c>
      <c r="B7" s="168" t="s">
        <v>6</v>
      </c>
      <c r="C7" s="168" t="s">
        <v>7</v>
      </c>
      <c r="D7" s="169" t="s">
        <v>238</v>
      </c>
      <c r="E7" s="170" t="s">
        <v>239</v>
      </c>
    </row>
    <row r="8" spans="1:5" s="394" customFormat="1" ht="13.5">
      <c r="A8" s="391">
        <v>1</v>
      </c>
      <c r="B8" s="391">
        <v>2</v>
      </c>
      <c r="C8" s="391">
        <v>3</v>
      </c>
      <c r="D8" s="392">
        <v>4</v>
      </c>
      <c r="E8" s="393">
        <v>5</v>
      </c>
    </row>
    <row r="9" spans="1:5" ht="15.75">
      <c r="A9" s="389">
        <v>1</v>
      </c>
      <c r="B9" s="173">
        <v>801</v>
      </c>
      <c r="C9" s="172">
        <v>80111</v>
      </c>
      <c r="D9" s="173" t="s">
        <v>320</v>
      </c>
      <c r="E9" s="174">
        <v>349729</v>
      </c>
    </row>
    <row r="10" spans="1:5" ht="15.75">
      <c r="A10" s="389">
        <v>2</v>
      </c>
      <c r="B10" s="173">
        <v>801</v>
      </c>
      <c r="C10" s="172">
        <v>80120</v>
      </c>
      <c r="D10" s="173" t="s">
        <v>240</v>
      </c>
      <c r="E10" s="174">
        <v>54785</v>
      </c>
    </row>
    <row r="11" spans="1:5" ht="15.75">
      <c r="A11" s="390">
        <v>3</v>
      </c>
      <c r="B11" s="176">
        <v>801</v>
      </c>
      <c r="C11" s="175">
        <v>80120</v>
      </c>
      <c r="D11" s="176" t="s">
        <v>428</v>
      </c>
      <c r="E11" s="177">
        <v>149485</v>
      </c>
    </row>
    <row r="12" spans="1:5" ht="15.75">
      <c r="A12" s="389">
        <v>4</v>
      </c>
      <c r="B12" s="173">
        <v>801</v>
      </c>
      <c r="C12" s="179">
        <v>80120</v>
      </c>
      <c r="D12" s="173" t="s">
        <v>430</v>
      </c>
      <c r="E12" s="174">
        <v>15653</v>
      </c>
    </row>
    <row r="13" spans="1:5" ht="15.75">
      <c r="A13" s="390">
        <v>5</v>
      </c>
      <c r="B13" s="176">
        <v>801</v>
      </c>
      <c r="C13" s="178">
        <v>80130</v>
      </c>
      <c r="D13" s="176" t="s">
        <v>429</v>
      </c>
      <c r="E13" s="177">
        <v>55523</v>
      </c>
    </row>
    <row r="14" spans="1:5" ht="15.75">
      <c r="A14" s="389">
        <v>6</v>
      </c>
      <c r="B14" s="173">
        <v>801</v>
      </c>
      <c r="C14" s="179">
        <v>80130</v>
      </c>
      <c r="D14" s="173" t="s">
        <v>241</v>
      </c>
      <c r="E14" s="174">
        <v>114832</v>
      </c>
    </row>
    <row r="15" spans="1:5" ht="15.75">
      <c r="A15" s="389">
        <v>7</v>
      </c>
      <c r="B15" s="173">
        <v>854</v>
      </c>
      <c r="C15" s="179">
        <v>85403</v>
      </c>
      <c r="D15" s="173" t="s">
        <v>320</v>
      </c>
      <c r="E15" s="174">
        <v>1364188</v>
      </c>
    </row>
    <row r="16" spans="1:5" ht="14.25">
      <c r="A16" s="730" t="s">
        <v>157</v>
      </c>
      <c r="B16" s="731"/>
      <c r="C16" s="731"/>
      <c r="D16" s="731"/>
      <c r="E16" s="18">
        <f>SUM(E9:E15)</f>
        <v>2104195</v>
      </c>
    </row>
    <row r="19" ht="15">
      <c r="E19" s="122" t="s">
        <v>237</v>
      </c>
    </row>
    <row r="20" ht="15">
      <c r="E20" s="122" t="s">
        <v>3</v>
      </c>
    </row>
    <row r="21" ht="15">
      <c r="E21" s="122" t="s">
        <v>616</v>
      </c>
    </row>
    <row r="23" ht="16.5">
      <c r="D23" s="180" t="s">
        <v>366</v>
      </c>
    </row>
    <row r="24" ht="16.5">
      <c r="D24" s="180" t="s">
        <v>398</v>
      </c>
    </row>
    <row r="26" ht="15">
      <c r="E26" s="71" t="s">
        <v>5</v>
      </c>
    </row>
    <row r="27" spans="1:5" ht="14.25">
      <c r="A27" s="181" t="s">
        <v>149</v>
      </c>
      <c r="B27" s="181" t="s">
        <v>6</v>
      </c>
      <c r="C27" s="182" t="s">
        <v>7</v>
      </c>
      <c r="D27" s="183" t="s">
        <v>146</v>
      </c>
      <c r="E27" s="184" t="s">
        <v>243</v>
      </c>
    </row>
    <row r="28" spans="1:5" ht="14.25">
      <c r="A28" s="185"/>
      <c r="B28" s="185"/>
      <c r="C28" s="186"/>
      <c r="D28" s="187"/>
      <c r="E28" s="188" t="s">
        <v>244</v>
      </c>
    </row>
    <row r="29" spans="1:5" s="394" customFormat="1" ht="13.5">
      <c r="A29" s="391">
        <v>1</v>
      </c>
      <c r="B29" s="391">
        <v>2</v>
      </c>
      <c r="C29" s="391">
        <v>3</v>
      </c>
      <c r="D29" s="392">
        <v>4</v>
      </c>
      <c r="E29" s="393">
        <v>5</v>
      </c>
    </row>
    <row r="30" spans="1:5" s="412" customFormat="1" ht="30">
      <c r="A30" s="410">
        <v>1</v>
      </c>
      <c r="B30" s="411">
        <v>853</v>
      </c>
      <c r="C30" s="411">
        <v>85311</v>
      </c>
      <c r="D30" s="411" t="s">
        <v>371</v>
      </c>
      <c r="E30" s="340">
        <v>50302</v>
      </c>
    </row>
    <row r="31" spans="1:5" ht="14.25">
      <c r="A31" s="730" t="s">
        <v>157</v>
      </c>
      <c r="B31" s="731"/>
      <c r="C31" s="731"/>
      <c r="D31" s="732"/>
      <c r="E31" s="18">
        <f>E30</f>
        <v>50302</v>
      </c>
    </row>
    <row r="33" ht="15">
      <c r="E33" s="122" t="s">
        <v>242</v>
      </c>
    </row>
    <row r="34" ht="15">
      <c r="E34" s="122" t="s">
        <v>3</v>
      </c>
    </row>
    <row r="35" ht="15">
      <c r="E35" s="122" t="s">
        <v>616</v>
      </c>
    </row>
    <row r="37" ht="16.5">
      <c r="D37" s="180" t="s">
        <v>366</v>
      </c>
    </row>
    <row r="38" ht="16.5">
      <c r="D38" s="180" t="s">
        <v>399</v>
      </c>
    </row>
    <row r="40" ht="15">
      <c r="E40" s="71" t="s">
        <v>5</v>
      </c>
    </row>
    <row r="41" spans="1:5" ht="14.25">
      <c r="A41" s="181" t="s">
        <v>149</v>
      </c>
      <c r="B41" s="181" t="s">
        <v>6</v>
      </c>
      <c r="C41" s="182" t="s">
        <v>7</v>
      </c>
      <c r="D41" s="183" t="s">
        <v>146</v>
      </c>
      <c r="E41" s="184" t="s">
        <v>243</v>
      </c>
    </row>
    <row r="42" spans="1:5" ht="14.25">
      <c r="A42" s="185"/>
      <c r="B42" s="185"/>
      <c r="C42" s="186"/>
      <c r="D42" s="187"/>
      <c r="E42" s="188" t="s">
        <v>244</v>
      </c>
    </row>
    <row r="43" spans="1:5" s="394" customFormat="1" ht="13.5">
      <c r="A43" s="391">
        <v>1</v>
      </c>
      <c r="B43" s="391">
        <v>2</v>
      </c>
      <c r="C43" s="391">
        <v>3</v>
      </c>
      <c r="D43" s="392">
        <v>4</v>
      </c>
      <c r="E43" s="393">
        <v>5</v>
      </c>
    </row>
    <row r="44" spans="1:5" ht="15.75">
      <c r="A44" s="389">
        <v>1</v>
      </c>
      <c r="B44" s="189">
        <v>750</v>
      </c>
      <c r="C44" s="189">
        <v>75075</v>
      </c>
      <c r="D44" s="189" t="s">
        <v>245</v>
      </c>
      <c r="E44" s="190">
        <v>15000</v>
      </c>
    </row>
    <row r="45" spans="1:5" ht="15.75">
      <c r="A45" s="389">
        <v>2</v>
      </c>
      <c r="B45" s="189">
        <v>926</v>
      </c>
      <c r="C45" s="189">
        <v>92695</v>
      </c>
      <c r="D45" s="189" t="s">
        <v>246</v>
      </c>
      <c r="E45" s="190">
        <v>25000</v>
      </c>
    </row>
    <row r="46" spans="1:5" ht="14.25">
      <c r="A46" s="730" t="s">
        <v>157</v>
      </c>
      <c r="B46" s="731"/>
      <c r="C46" s="731"/>
      <c r="D46" s="732"/>
      <c r="E46" s="18">
        <f>E44+E45</f>
        <v>40000</v>
      </c>
    </row>
    <row r="49" ht="15">
      <c r="D49" s="15" t="s">
        <v>612</v>
      </c>
    </row>
  </sheetData>
  <sheetProtection/>
  <mergeCells count="3">
    <mergeCell ref="A16:D16"/>
    <mergeCell ref="A31:D31"/>
    <mergeCell ref="A46:D46"/>
  </mergeCells>
  <printOptions/>
  <pageMargins left="0.56" right="0.25" top="0.49" bottom="1" header="0.3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2" customWidth="1"/>
    <col min="2" max="2" width="8.125" style="2" customWidth="1"/>
    <col min="3" max="3" width="52.00390625" style="2" customWidth="1"/>
    <col min="4" max="4" width="10.125" style="6" customWidth="1"/>
    <col min="5" max="5" width="10.25390625" style="6" customWidth="1"/>
    <col min="6" max="6" width="11.00390625" style="6" customWidth="1"/>
    <col min="7" max="7" width="13.375" style="6" customWidth="1"/>
    <col min="8" max="8" width="13.125" style="6" customWidth="1"/>
    <col min="9" max="9" width="11.125" style="6" customWidth="1"/>
    <col min="10" max="10" width="9.25390625" style="6" customWidth="1"/>
    <col min="11" max="15" width="9.125" style="2" customWidth="1"/>
  </cols>
  <sheetData>
    <row r="1" ht="15">
      <c r="I1" s="122" t="s">
        <v>369</v>
      </c>
    </row>
    <row r="2" ht="15">
      <c r="I2" s="122" t="s">
        <v>3</v>
      </c>
    </row>
    <row r="3" ht="15">
      <c r="I3" s="122" t="s">
        <v>616</v>
      </c>
    </row>
    <row r="4" spans="4:10" ht="16.5">
      <c r="D4" s="138" t="s">
        <v>209</v>
      </c>
      <c r="J4" s="272" t="s">
        <v>5</v>
      </c>
    </row>
    <row r="5" ht="16.5">
      <c r="D5" s="138" t="s">
        <v>431</v>
      </c>
    </row>
    <row r="6" spans="1:10" ht="15">
      <c r="A6" s="10"/>
      <c r="B6" s="10"/>
      <c r="C6" s="38"/>
      <c r="D6" s="12"/>
      <c r="E6" s="12"/>
      <c r="F6" s="72"/>
      <c r="G6" s="308"/>
      <c r="H6" s="308" t="s">
        <v>76</v>
      </c>
      <c r="I6" s="308"/>
      <c r="J6" s="139"/>
    </row>
    <row r="7" spans="1:10" ht="15">
      <c r="A7" s="64" t="s">
        <v>6</v>
      </c>
      <c r="B7" s="64" t="s">
        <v>7</v>
      </c>
      <c r="C7" s="64" t="s">
        <v>210</v>
      </c>
      <c r="D7" s="77" t="s">
        <v>87</v>
      </c>
      <c r="E7" s="77" t="s">
        <v>82</v>
      </c>
      <c r="F7" s="12" t="s">
        <v>82</v>
      </c>
      <c r="G7" s="74"/>
      <c r="H7" s="74" t="s">
        <v>77</v>
      </c>
      <c r="I7" s="139"/>
      <c r="J7" s="140" t="s">
        <v>82</v>
      </c>
    </row>
    <row r="8" spans="1:10" ht="15">
      <c r="A8" s="64"/>
      <c r="B8" s="64"/>
      <c r="C8" s="24"/>
      <c r="D8" s="77" t="s">
        <v>211</v>
      </c>
      <c r="E8" s="77" t="s">
        <v>211</v>
      </c>
      <c r="F8" s="77" t="s">
        <v>83</v>
      </c>
      <c r="G8" s="78" t="s">
        <v>212</v>
      </c>
      <c r="H8" s="77" t="s">
        <v>213</v>
      </c>
      <c r="I8" s="77" t="s">
        <v>433</v>
      </c>
      <c r="J8" s="77" t="s">
        <v>88</v>
      </c>
    </row>
    <row r="9" spans="1:10" ht="15">
      <c r="A9" s="80"/>
      <c r="B9" s="80"/>
      <c r="C9" s="28"/>
      <c r="D9" s="81"/>
      <c r="E9" s="81" t="s">
        <v>214</v>
      </c>
      <c r="F9" s="81"/>
      <c r="G9" s="82"/>
      <c r="H9" s="81" t="s">
        <v>215</v>
      </c>
      <c r="I9" s="81" t="s">
        <v>86</v>
      </c>
      <c r="J9" s="81"/>
    </row>
    <row r="10" spans="1:10" ht="15">
      <c r="A10" s="13">
        <v>1</v>
      </c>
      <c r="B10" s="13">
        <v>2</v>
      </c>
      <c r="C10" s="13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</row>
    <row r="11" spans="1:15" s="271" customFormat="1" ht="17.25" customHeight="1">
      <c r="A11" s="399" t="s">
        <v>10</v>
      </c>
      <c r="B11" s="400"/>
      <c r="C11" s="118" t="s">
        <v>11</v>
      </c>
      <c r="D11" s="449">
        <v>22000</v>
      </c>
      <c r="E11" s="18">
        <v>22000</v>
      </c>
      <c r="F11" s="18">
        <v>22000</v>
      </c>
      <c r="G11" s="18"/>
      <c r="H11" s="18"/>
      <c r="I11" s="18">
        <v>22000</v>
      </c>
      <c r="J11" s="18"/>
      <c r="K11" s="343"/>
      <c r="L11" s="343"/>
      <c r="M11" s="343"/>
      <c r="N11" s="343"/>
      <c r="O11" s="343"/>
    </row>
    <row r="12" spans="1:15" ht="15" customHeight="1">
      <c r="A12" s="20"/>
      <c r="B12" s="20" t="s">
        <v>12</v>
      </c>
      <c r="C12" s="30" t="s">
        <v>216</v>
      </c>
      <c r="D12" s="267">
        <v>22000</v>
      </c>
      <c r="E12" s="113">
        <v>22000</v>
      </c>
      <c r="F12" s="113">
        <v>22000</v>
      </c>
      <c r="G12" s="113"/>
      <c r="H12" s="113"/>
      <c r="I12" s="113">
        <v>22000</v>
      </c>
      <c r="J12" s="113"/>
      <c r="K12" s="57"/>
      <c r="L12" s="57"/>
      <c r="M12" s="57"/>
      <c r="N12" s="57"/>
      <c r="O12" s="57"/>
    </row>
    <row r="13" spans="1:15" s="271" customFormat="1" ht="17.25" customHeight="1">
      <c r="A13" s="118">
        <v>700</v>
      </c>
      <c r="B13" s="118"/>
      <c r="C13" s="118" t="s">
        <v>19</v>
      </c>
      <c r="D13" s="449">
        <v>16500</v>
      </c>
      <c r="E13" s="449">
        <v>16500</v>
      </c>
      <c r="F13" s="449">
        <v>16500</v>
      </c>
      <c r="G13" s="18"/>
      <c r="H13" s="18"/>
      <c r="I13" s="18">
        <v>16500</v>
      </c>
      <c r="J13" s="18"/>
      <c r="K13" s="68"/>
      <c r="L13" s="68"/>
      <c r="M13" s="68"/>
      <c r="N13" s="68"/>
      <c r="O13" s="68"/>
    </row>
    <row r="14" spans="1:10" ht="15" customHeight="1">
      <c r="A14" s="34"/>
      <c r="B14" s="34">
        <v>70005</v>
      </c>
      <c r="C14" s="30" t="s">
        <v>20</v>
      </c>
      <c r="D14" s="267">
        <v>16500</v>
      </c>
      <c r="E14" s="267">
        <v>16500</v>
      </c>
      <c r="F14" s="267">
        <v>16500</v>
      </c>
      <c r="G14" s="113"/>
      <c r="H14" s="113"/>
      <c r="I14" s="113">
        <v>16500</v>
      </c>
      <c r="J14" s="113"/>
    </row>
    <row r="15" spans="1:15" s="271" customFormat="1" ht="17.25" customHeight="1">
      <c r="A15" s="118">
        <v>710</v>
      </c>
      <c r="B15" s="118"/>
      <c r="C15" s="118" t="s">
        <v>22</v>
      </c>
      <c r="D15" s="449">
        <f aca="true" t="shared" si="0" ref="D15:J15">D16+D17+D18</f>
        <v>359500</v>
      </c>
      <c r="E15" s="449">
        <f t="shared" si="0"/>
        <v>359500</v>
      </c>
      <c r="F15" s="449">
        <f t="shared" si="0"/>
        <v>349500</v>
      </c>
      <c r="G15" s="449">
        <f t="shared" si="0"/>
        <v>194000</v>
      </c>
      <c r="H15" s="449">
        <f t="shared" si="0"/>
        <v>36000</v>
      </c>
      <c r="I15" s="449">
        <f t="shared" si="0"/>
        <v>119500</v>
      </c>
      <c r="J15" s="18">
        <f t="shared" si="0"/>
        <v>10000</v>
      </c>
      <c r="K15" s="68"/>
      <c r="L15" s="68"/>
      <c r="M15" s="68"/>
      <c r="N15" s="68"/>
      <c r="O15" s="68"/>
    </row>
    <row r="16" spans="1:10" ht="15" customHeight="1">
      <c r="A16" s="34"/>
      <c r="B16" s="30">
        <v>71013</v>
      </c>
      <c r="C16" s="22" t="s">
        <v>23</v>
      </c>
      <c r="D16" s="141">
        <v>64000</v>
      </c>
      <c r="E16" s="141">
        <v>64000</v>
      </c>
      <c r="F16" s="141">
        <v>64000</v>
      </c>
      <c r="G16" s="23"/>
      <c r="H16" s="23"/>
      <c r="I16" s="23">
        <v>64000</v>
      </c>
      <c r="J16" s="23"/>
    </row>
    <row r="17" spans="1:10" ht="15" customHeight="1">
      <c r="A17" s="24"/>
      <c r="B17" s="30">
        <v>71014</v>
      </c>
      <c r="C17" s="22" t="s">
        <v>24</v>
      </c>
      <c r="D17" s="141">
        <v>16000</v>
      </c>
      <c r="E17" s="141">
        <v>16000</v>
      </c>
      <c r="F17" s="141">
        <v>16000</v>
      </c>
      <c r="G17" s="23"/>
      <c r="H17" s="23"/>
      <c r="I17" s="23">
        <v>16000</v>
      </c>
      <c r="J17" s="23"/>
    </row>
    <row r="18" spans="1:10" ht="15" customHeight="1">
      <c r="A18" s="24"/>
      <c r="B18" s="30">
        <v>71015</v>
      </c>
      <c r="C18" s="30" t="s">
        <v>25</v>
      </c>
      <c r="D18" s="267">
        <v>279500</v>
      </c>
      <c r="E18" s="267">
        <v>279500</v>
      </c>
      <c r="F18" s="267">
        <v>269500</v>
      </c>
      <c r="G18" s="113">
        <v>194000</v>
      </c>
      <c r="H18" s="113">
        <v>36000</v>
      </c>
      <c r="I18" s="113">
        <v>39500</v>
      </c>
      <c r="J18" s="113">
        <v>10000</v>
      </c>
    </row>
    <row r="19" spans="1:11" s="271" customFormat="1" ht="17.25" customHeight="1">
      <c r="A19" s="118">
        <v>750</v>
      </c>
      <c r="B19" s="118"/>
      <c r="C19" s="118" t="s">
        <v>26</v>
      </c>
      <c r="D19" s="449">
        <f aca="true" t="shared" si="1" ref="D19:J19">D20+D21</f>
        <v>123300</v>
      </c>
      <c r="E19" s="449">
        <f t="shared" si="1"/>
        <v>123300</v>
      </c>
      <c r="F19" s="449">
        <f t="shared" si="1"/>
        <v>123300</v>
      </c>
      <c r="G19" s="449">
        <f t="shared" si="1"/>
        <v>94560</v>
      </c>
      <c r="H19" s="449">
        <f t="shared" si="1"/>
        <v>16150</v>
      </c>
      <c r="I19" s="449">
        <f t="shared" si="1"/>
        <v>12590</v>
      </c>
      <c r="J19" s="18">
        <f t="shared" si="1"/>
        <v>0</v>
      </c>
      <c r="K19" s="68"/>
    </row>
    <row r="20" spans="1:15" ht="15" customHeight="1">
      <c r="A20" s="24"/>
      <c r="B20" s="34">
        <v>75011</v>
      </c>
      <c r="C20" s="22" t="s">
        <v>27</v>
      </c>
      <c r="D20" s="141">
        <v>106300</v>
      </c>
      <c r="E20" s="141">
        <v>106300</v>
      </c>
      <c r="F20" s="141">
        <v>106300</v>
      </c>
      <c r="G20" s="23">
        <v>90360</v>
      </c>
      <c r="H20" s="23">
        <v>15940</v>
      </c>
      <c r="I20" s="23"/>
      <c r="J20" s="23"/>
      <c r="L20"/>
      <c r="M20"/>
      <c r="N20"/>
      <c r="O20"/>
    </row>
    <row r="21" spans="1:15" ht="15" customHeight="1">
      <c r="A21" s="34"/>
      <c r="B21" s="30">
        <v>75045</v>
      </c>
      <c r="C21" s="30" t="s">
        <v>33</v>
      </c>
      <c r="D21" s="267">
        <v>17000</v>
      </c>
      <c r="E21" s="267">
        <v>17000</v>
      </c>
      <c r="F21" s="267">
        <v>17000</v>
      </c>
      <c r="G21" s="113">
        <v>4200</v>
      </c>
      <c r="H21" s="113">
        <v>210</v>
      </c>
      <c r="I21" s="113">
        <v>12590</v>
      </c>
      <c r="J21" s="113"/>
      <c r="L21"/>
      <c r="M21"/>
      <c r="N21"/>
      <c r="O21"/>
    </row>
    <row r="22" spans="1:11" s="398" customFormat="1" ht="25.5">
      <c r="A22" s="397">
        <v>754</v>
      </c>
      <c r="B22" s="407"/>
      <c r="C22" s="408" t="s">
        <v>367</v>
      </c>
      <c r="D22" s="406">
        <v>2714000</v>
      </c>
      <c r="E22" s="404">
        <v>2714000</v>
      </c>
      <c r="F22" s="404">
        <f>F23</f>
        <v>2714000</v>
      </c>
      <c r="G22" s="404">
        <f>G23</f>
        <v>2240400</v>
      </c>
      <c r="H22" s="404">
        <v>14364</v>
      </c>
      <c r="I22" s="404">
        <v>459236</v>
      </c>
      <c r="J22" s="404"/>
      <c r="K22" s="347"/>
    </row>
    <row r="23" spans="1:15" ht="15" customHeight="1">
      <c r="A23" s="38"/>
      <c r="B23" s="34">
        <v>75411</v>
      </c>
      <c r="C23" s="34" t="s">
        <v>36</v>
      </c>
      <c r="D23" s="268">
        <v>2714000</v>
      </c>
      <c r="E23" s="89">
        <v>2714000</v>
      </c>
      <c r="F23" s="89">
        <v>2714000</v>
      </c>
      <c r="G23" s="89">
        <v>2240400</v>
      </c>
      <c r="H23" s="89">
        <v>14364</v>
      </c>
      <c r="I23" s="137">
        <v>459236</v>
      </c>
      <c r="J23" s="137"/>
      <c r="L23"/>
      <c r="M23"/>
      <c r="N23"/>
      <c r="O23"/>
    </row>
    <row r="24" spans="1:11" s="271" customFormat="1" ht="17.25" customHeight="1">
      <c r="A24" s="118">
        <v>851</v>
      </c>
      <c r="B24" s="118"/>
      <c r="C24" s="118" t="s">
        <v>57</v>
      </c>
      <c r="D24" s="449">
        <f>D26</f>
        <v>1364000</v>
      </c>
      <c r="E24" s="449">
        <f>E26</f>
        <v>1364000</v>
      </c>
      <c r="F24" s="449">
        <f>F26</f>
        <v>1364000</v>
      </c>
      <c r="G24" s="18"/>
      <c r="H24" s="18"/>
      <c r="I24" s="449">
        <f>I26</f>
        <v>1364000</v>
      </c>
      <c r="J24" s="18"/>
      <c r="K24" s="68"/>
    </row>
    <row r="25" spans="1:15" ht="15">
      <c r="A25" s="24"/>
      <c r="B25" s="30">
        <v>85156</v>
      </c>
      <c r="C25" s="473" t="s">
        <v>58</v>
      </c>
      <c r="D25" s="141"/>
      <c r="E25" s="141"/>
      <c r="F25" s="141"/>
      <c r="G25" s="23"/>
      <c r="H25" s="23"/>
      <c r="I25" s="23"/>
      <c r="J25" s="23"/>
      <c r="L25"/>
      <c r="M25"/>
      <c r="N25"/>
      <c r="O25"/>
    </row>
    <row r="26" spans="1:15" ht="15">
      <c r="A26" s="24"/>
      <c r="B26" s="34"/>
      <c r="C26" s="22" t="s">
        <v>59</v>
      </c>
      <c r="D26" s="141">
        <v>1364000</v>
      </c>
      <c r="E26" s="141">
        <f>E27+E28</f>
        <v>1364000</v>
      </c>
      <c r="F26" s="141">
        <f>F27+F28</f>
        <v>1364000</v>
      </c>
      <c r="G26" s="23"/>
      <c r="H26" s="23"/>
      <c r="I26" s="141">
        <f>I27+I28</f>
        <v>1364000</v>
      </c>
      <c r="J26" s="23"/>
      <c r="L26"/>
      <c r="M26"/>
      <c r="N26"/>
      <c r="O26"/>
    </row>
    <row r="27" spans="1:15" ht="15">
      <c r="A27" s="95"/>
      <c r="B27" s="95"/>
      <c r="C27" s="97" t="s">
        <v>217</v>
      </c>
      <c r="D27" s="98"/>
      <c r="E27" s="98">
        <v>1344000</v>
      </c>
      <c r="F27" s="98">
        <v>1344000</v>
      </c>
      <c r="G27" s="98"/>
      <c r="H27" s="98"/>
      <c r="I27" s="98">
        <v>1344000</v>
      </c>
      <c r="J27" s="98"/>
      <c r="K27" s="100"/>
      <c r="L27" s="100"/>
      <c r="M27" s="100"/>
      <c r="N27" s="100"/>
      <c r="O27" s="100"/>
    </row>
    <row r="28" spans="1:15" ht="15">
      <c r="A28" s="95"/>
      <c r="B28" s="95"/>
      <c r="C28" s="110" t="s">
        <v>121</v>
      </c>
      <c r="D28" s="117"/>
      <c r="E28" s="117">
        <v>20000</v>
      </c>
      <c r="F28" s="117">
        <v>20000</v>
      </c>
      <c r="G28" s="117"/>
      <c r="H28" s="117"/>
      <c r="I28" s="117">
        <v>20000</v>
      </c>
      <c r="J28" s="117"/>
      <c r="K28" s="100"/>
      <c r="L28" s="100"/>
      <c r="M28" s="100"/>
      <c r="N28" s="100"/>
      <c r="O28" s="100"/>
    </row>
    <row r="29" spans="1:11" s="271" customFormat="1" ht="17.25" customHeight="1">
      <c r="A29" s="401">
        <v>852</v>
      </c>
      <c r="B29" s="118"/>
      <c r="C29" s="402" t="s">
        <v>60</v>
      </c>
      <c r="D29" s="18">
        <v>7000</v>
      </c>
      <c r="E29" s="144">
        <v>7000</v>
      </c>
      <c r="F29" s="449">
        <v>7000</v>
      </c>
      <c r="G29" s="449"/>
      <c r="H29" s="449"/>
      <c r="I29" s="449">
        <v>7000</v>
      </c>
      <c r="J29" s="18"/>
      <c r="K29" s="68"/>
    </row>
    <row r="30" spans="1:11" s="341" customFormat="1" ht="15" customHeight="1">
      <c r="A30" s="384"/>
      <c r="B30" s="338">
        <v>85295</v>
      </c>
      <c r="C30" s="337" t="s">
        <v>118</v>
      </c>
      <c r="D30" s="395">
        <v>7000</v>
      </c>
      <c r="E30" s="396">
        <v>7000</v>
      </c>
      <c r="F30" s="396">
        <v>7000</v>
      </c>
      <c r="G30" s="396"/>
      <c r="H30" s="396"/>
      <c r="I30" s="396">
        <v>7000</v>
      </c>
      <c r="J30" s="396"/>
      <c r="K30" s="388"/>
    </row>
    <row r="31" spans="1:11" s="341" customFormat="1" ht="29.25" customHeight="1">
      <c r="A31" s="403">
        <v>853</v>
      </c>
      <c r="B31" s="403"/>
      <c r="C31" s="408" t="s">
        <v>368</v>
      </c>
      <c r="D31" s="404">
        <v>62000</v>
      </c>
      <c r="E31" s="405">
        <v>62000</v>
      </c>
      <c r="F31" s="406">
        <v>62000</v>
      </c>
      <c r="G31" s="406">
        <v>50982</v>
      </c>
      <c r="H31" s="406">
        <v>6265</v>
      </c>
      <c r="I31" s="406">
        <v>4753</v>
      </c>
      <c r="J31" s="404"/>
      <c r="K31" s="388"/>
    </row>
    <row r="32" spans="1:15" ht="15" customHeight="1">
      <c r="A32" s="24"/>
      <c r="B32" s="34">
        <v>85321</v>
      </c>
      <c r="C32" s="34" t="s">
        <v>66</v>
      </c>
      <c r="D32" s="268">
        <v>62000</v>
      </c>
      <c r="E32" s="89">
        <v>62000</v>
      </c>
      <c r="F32" s="89">
        <v>62000</v>
      </c>
      <c r="G32" s="89">
        <v>50982</v>
      </c>
      <c r="H32" s="89">
        <v>6265</v>
      </c>
      <c r="I32" s="89">
        <v>4753</v>
      </c>
      <c r="J32" s="89"/>
      <c r="L32"/>
      <c r="M32"/>
      <c r="N32"/>
      <c r="O32"/>
    </row>
    <row r="33" spans="1:15" ht="17.25" customHeight="1">
      <c r="A33" s="120"/>
      <c r="B33" s="121"/>
      <c r="C33" s="17" t="s">
        <v>160</v>
      </c>
      <c r="D33" s="18">
        <f aca="true" t="shared" si="2" ref="D33:J33">D11+D13+D15+D19+D22+D24+D29+D31</f>
        <v>4668300</v>
      </c>
      <c r="E33" s="18">
        <f t="shared" si="2"/>
        <v>4668300</v>
      </c>
      <c r="F33" s="18">
        <f t="shared" si="2"/>
        <v>4658300</v>
      </c>
      <c r="G33" s="18">
        <f t="shared" si="2"/>
        <v>2579942</v>
      </c>
      <c r="H33" s="18">
        <f t="shared" si="2"/>
        <v>72779</v>
      </c>
      <c r="I33" s="18">
        <f t="shared" si="2"/>
        <v>2005579</v>
      </c>
      <c r="J33" s="18">
        <f t="shared" si="2"/>
        <v>10000</v>
      </c>
      <c r="L33"/>
      <c r="M33"/>
      <c r="N33"/>
      <c r="O33"/>
    </row>
    <row r="35" ht="15">
      <c r="D35" s="6" t="s">
        <v>613</v>
      </c>
    </row>
  </sheetData>
  <sheetProtection/>
  <printOptions/>
  <pageMargins left="0.25" right="0.25" top="0.27" bottom="0.26" header="0.18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Świdwinie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Buniak</dc:creator>
  <cp:keywords/>
  <dc:description/>
  <cp:lastModifiedBy>LENOVO USER</cp:lastModifiedBy>
  <cp:lastPrinted>2008-12-19T09:51:25Z</cp:lastPrinted>
  <dcterms:created xsi:type="dcterms:W3CDTF">2007-10-30T07:10:39Z</dcterms:created>
  <dcterms:modified xsi:type="dcterms:W3CDTF">2008-12-19T09:51:46Z</dcterms:modified>
  <cp:category/>
  <cp:version/>
  <cp:contentType/>
  <cp:contentStatus/>
</cp:coreProperties>
</file>